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drawings/drawing2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Mi unidad\Acreditacion\Moran\"/>
    </mc:Choice>
  </mc:AlternateContent>
  <xr:revisionPtr revIDLastSave="0" documentId="13_ncr:1_{C0C143D4-58F0-4432-850A-F5B83AB575F1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Instrumentos de Evaluación" sheetId="8" r:id="rId1"/>
    <sheet name="I F" sheetId="16" state="hidden" r:id="rId2"/>
    <sheet name="Depurado de Instrumentos" sheetId="17" state="hidden" r:id="rId3"/>
    <sheet name="Rango de Calificación" sheetId="19" r:id="rId4"/>
    <sheet name="Nota de Estudiantes" sheetId="10" r:id="rId5"/>
    <sheet name="20" sheetId="11" state="hidden" r:id="rId6"/>
    <sheet name="20 %" sheetId="12" state="hidden" r:id="rId7"/>
    <sheet name="Avg" sheetId="1" state="hidden" r:id="rId8"/>
    <sheet name="Escala" sheetId="4" state="hidden" r:id="rId9"/>
    <sheet name="bd" sheetId="5" state="hidden" r:id="rId10"/>
    <sheet name="Resultados" sheetId="21" r:id="rId11"/>
    <sheet name="Resultados Porcentuales" sheetId="14" r:id="rId12"/>
    <sheet name="A" sheetId="20" state="hidden" r:id="rId13"/>
    <sheet name="Acciones de Mejora" sheetId="18" r:id="rId14"/>
  </sheets>
  <definedNames>
    <definedName name="Instr" localSheetId="2">'Depurado de Instrumentos'!$G$2:$AU$6</definedName>
    <definedName name="Instr" localSheetId="1">'I F'!$G$2:$AU$6</definedName>
    <definedName name="Instr">'Instrumentos de Evaluación'!$AV$3:$CJ$7</definedName>
    <definedName name="Print_Area" localSheetId="10">Resultados!$C$1:$O$64</definedName>
    <definedName name="Print_Area" localSheetId="11">'Resultados Porcentuales'!$C$1:$O$64</definedName>
    <definedName name="_xlnm.Print_Titles" localSheetId="5">'20'!$B:$D,'20'!$1:$3</definedName>
    <definedName name="_xlnm.Print_Titles" localSheetId="13">'Acciones de Mejora'!$1:$5</definedName>
    <definedName name="_xlnm.Print_Titles" localSheetId="7">Avg!$B:$D,Avg!$2:$5</definedName>
    <definedName name="_xlnm.Print_Titles" localSheetId="2">'Depurado de Instrumentos'!$B:$F,'Depurado de Instrumentos'!$2:$6</definedName>
    <definedName name="_xlnm.Print_Titles" localSheetId="1">'I F'!$B:$F,'I F'!$2:$6</definedName>
    <definedName name="_xlnm.Print_Titles" localSheetId="0">'Instrumentos de Evaluación'!$B:$AU,'Instrumentos de Evaluación'!$3:$7</definedName>
    <definedName name="_xlnm.Print_Titles" localSheetId="4">'Nota de Estudiantes'!$B:$D,'Nota de Estudiantes'!$1:$6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U6" i="10" l="1"/>
  <c r="DQ6" i="10"/>
  <c r="EO6" i="10"/>
  <c r="CJ5" i="8"/>
  <c r="CI5" i="8"/>
  <c r="CG5" i="8"/>
  <c r="CF5" i="8"/>
  <c r="CC5" i="8"/>
  <c r="CB5" i="8"/>
  <c r="CA5" i="8"/>
  <c r="BX5" i="8"/>
  <c r="BW5" i="8"/>
  <c r="BT5" i="8"/>
  <c r="BS5" i="8"/>
  <c r="BP5" i="8"/>
  <c r="BO5" i="8"/>
  <c r="BM5" i="8"/>
  <c r="BL5" i="8"/>
  <c r="BI5" i="8"/>
  <c r="BH5" i="8"/>
  <c r="BE5" i="8"/>
  <c r="BD5" i="8"/>
  <c r="BC5" i="8"/>
  <c r="BB5" i="8"/>
  <c r="AY5" i="8"/>
  <c r="AX5" i="8"/>
  <c r="AV5" i="8"/>
  <c r="C3" i="21"/>
  <c r="C1" i="21"/>
  <c r="I14" i="20"/>
  <c r="CJ4" i="8" l="1"/>
  <c r="CI4" i="8"/>
  <c r="CH4" i="8"/>
  <c r="CG4" i="8"/>
  <c r="CF4" i="8"/>
  <c r="CE4" i="8"/>
  <c r="CE3" i="8" s="1"/>
  <c r="CD4" i="8"/>
  <c r="CC4" i="8"/>
  <c r="CB4" i="8"/>
  <c r="CA4" i="8"/>
  <c r="BZ4" i="8"/>
  <c r="BZ3" i="8"/>
  <c r="CA3" i="8"/>
  <c r="BY4" i="8"/>
  <c r="BX4" i="8"/>
  <c r="BW4" i="8"/>
  <c r="BV4" i="8"/>
  <c r="BU4" i="8"/>
  <c r="BT4" i="8"/>
  <c r="BS4" i="8"/>
  <c r="BR4" i="8"/>
  <c r="BQ4" i="8"/>
  <c r="BP4" i="8"/>
  <c r="BO4" i="8"/>
  <c r="BN4" i="8"/>
  <c r="BM4" i="8"/>
  <c r="BL4" i="8"/>
  <c r="BK4" i="8"/>
  <c r="BJ4" i="8"/>
  <c r="BI4" i="8"/>
  <c r="BH4" i="8"/>
  <c r="BG4" i="8"/>
  <c r="BF4" i="8"/>
  <c r="BE4" i="8"/>
  <c r="BD4" i="8"/>
  <c r="BC4" i="8"/>
  <c r="BB4" i="8"/>
  <c r="BA4" i="8"/>
  <c r="AZ4" i="8"/>
  <c r="AY4" i="8"/>
  <c r="AX4" i="8"/>
  <c r="AW4" i="8"/>
  <c r="AV4" i="8"/>
  <c r="CH5" i="8"/>
  <c r="CE5" i="8"/>
  <c r="CD5" i="8"/>
  <c r="BZ5" i="8"/>
  <c r="BY5" i="8"/>
  <c r="BV5" i="8"/>
  <c r="BU5" i="8"/>
  <c r="BR5" i="8"/>
  <c r="BQ5" i="8"/>
  <c r="BN5" i="8"/>
  <c r="BK5" i="8"/>
  <c r="BJ5" i="8"/>
  <c r="BG5" i="8"/>
  <c r="BF5" i="8"/>
  <c r="BA5" i="8"/>
  <c r="AZ5" i="8"/>
  <c r="AW5" i="8"/>
  <c r="C1" i="14" l="1"/>
  <c r="C3" i="14"/>
  <c r="A2" i="18" l="1"/>
  <c r="E85" i="8" l="1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AG85" i="8"/>
  <c r="AH85" i="8"/>
  <c r="AI85" i="8"/>
  <c r="AJ85" i="8"/>
  <c r="AK85" i="8"/>
  <c r="AL85" i="8"/>
  <c r="AM85" i="8"/>
  <c r="AN85" i="8"/>
  <c r="AO85" i="8"/>
  <c r="AP85" i="8"/>
  <c r="AQ85" i="8"/>
  <c r="AR85" i="8"/>
  <c r="AS85" i="8"/>
  <c r="CK83" i="8"/>
  <c r="CK84" i="8"/>
  <c r="CK85" i="8"/>
  <c r="CK86" i="8"/>
  <c r="CK87" i="8"/>
  <c r="CK33" i="8"/>
  <c r="CK34" i="8"/>
  <c r="CK35" i="8"/>
  <c r="CK36" i="8"/>
  <c r="CK37" i="8"/>
  <c r="CK38" i="8"/>
  <c r="CK39" i="8"/>
  <c r="B46" i="16" l="1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B64" i="16"/>
  <c r="B65" i="16"/>
  <c r="B66" i="16"/>
  <c r="B67" i="16"/>
  <c r="B68" i="16"/>
  <c r="B69" i="16"/>
  <c r="B70" i="16"/>
  <c r="B71" i="16"/>
  <c r="B72" i="16"/>
  <c r="B73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C90" i="16"/>
  <c r="C91" i="16"/>
  <c r="C92" i="16"/>
  <c r="C93" i="16"/>
  <c r="C94" i="16"/>
  <c r="C95" i="16"/>
  <c r="C96" i="16"/>
  <c r="C97" i="16"/>
  <c r="C98" i="16"/>
  <c r="C99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C64" i="16"/>
  <c r="C65" i="16"/>
  <c r="C66" i="16"/>
  <c r="C67" i="16"/>
  <c r="C68" i="16"/>
  <c r="C69" i="16"/>
  <c r="C70" i="16"/>
  <c r="C71" i="16"/>
  <c r="C72" i="16"/>
  <c r="C73" i="16"/>
  <c r="C74" i="16"/>
  <c r="C75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89" i="16"/>
  <c r="C43" i="16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AN39" i="8"/>
  <c r="AO39" i="8"/>
  <c r="AP39" i="8"/>
  <c r="AQ39" i="8"/>
  <c r="AR39" i="8"/>
  <c r="AS39" i="8"/>
  <c r="I13" i="20"/>
  <c r="I12" i="20"/>
  <c r="I11" i="20"/>
  <c r="I10" i="20"/>
  <c r="I9" i="20"/>
  <c r="I8" i="20"/>
  <c r="I7" i="20"/>
  <c r="I6" i="20"/>
  <c r="I5" i="20"/>
  <c r="CK81" i="8" l="1"/>
  <c r="CK82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8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V81" i="8"/>
  <c r="W81" i="8"/>
  <c r="X81" i="8"/>
  <c r="Y81" i="8"/>
  <c r="Z81" i="8"/>
  <c r="AA81" i="8"/>
  <c r="AB81" i="8"/>
  <c r="AC81" i="8"/>
  <c r="AD81" i="8"/>
  <c r="AE81" i="8"/>
  <c r="AF81" i="8"/>
  <c r="AG81" i="8"/>
  <c r="AH81" i="8"/>
  <c r="AI81" i="8"/>
  <c r="AJ81" i="8"/>
  <c r="AK81" i="8"/>
  <c r="AL81" i="8"/>
  <c r="AM81" i="8"/>
  <c r="AN81" i="8"/>
  <c r="AO81" i="8"/>
  <c r="AP81" i="8"/>
  <c r="AQ81" i="8"/>
  <c r="AR81" i="8"/>
  <c r="AS81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V82" i="8"/>
  <c r="W82" i="8"/>
  <c r="X82" i="8"/>
  <c r="Y82" i="8"/>
  <c r="Z82" i="8"/>
  <c r="AA82" i="8"/>
  <c r="AB82" i="8"/>
  <c r="AC82" i="8"/>
  <c r="AD82" i="8"/>
  <c r="AE82" i="8"/>
  <c r="AF82" i="8"/>
  <c r="AG82" i="8"/>
  <c r="AH82" i="8"/>
  <c r="AI82" i="8"/>
  <c r="AJ82" i="8"/>
  <c r="AK82" i="8"/>
  <c r="AL82" i="8"/>
  <c r="AM82" i="8"/>
  <c r="AN82" i="8"/>
  <c r="AO82" i="8"/>
  <c r="AP82" i="8"/>
  <c r="AQ82" i="8"/>
  <c r="AR82" i="8"/>
  <c r="AS82" i="8"/>
  <c r="E80" i="8"/>
  <c r="D7" i="4" l="1"/>
  <c r="D8" i="4"/>
  <c r="D9" i="4"/>
  <c r="D5" i="4"/>
  <c r="D6" i="4"/>
  <c r="C6" i="4"/>
  <c r="C7" i="4"/>
  <c r="C8" i="4"/>
  <c r="C9" i="4"/>
  <c r="A6" i="4"/>
  <c r="A7" i="4"/>
  <c r="A8" i="4"/>
  <c r="A9" i="4"/>
  <c r="C5" i="4"/>
  <c r="A5" i="4"/>
  <c r="A13" i="19"/>
  <c r="A12" i="19"/>
  <c r="B13" i="19" s="1"/>
  <c r="A11" i="19"/>
  <c r="B12" i="19" s="1"/>
  <c r="B10" i="19"/>
  <c r="A10" i="19"/>
  <c r="B11" i="19" s="1"/>
  <c r="B9" i="19"/>
  <c r="A9" i="19"/>
  <c r="B7" i="10" a="1"/>
  <c r="B7" i="10" s="1"/>
  <c r="AZ17" i="11" l="1"/>
  <c r="AW3" i="8" l="1"/>
  <c r="AX3" i="8"/>
  <c r="AY3" i="8"/>
  <c r="AZ3" i="8"/>
  <c r="BA3" i="8"/>
  <c r="BB3" i="8"/>
  <c r="BC3" i="8"/>
  <c r="BD3" i="8"/>
  <c r="BE3" i="8"/>
  <c r="BF3" i="8"/>
  <c r="BG3" i="8"/>
  <c r="BH3" i="8"/>
  <c r="BI3" i="8"/>
  <c r="BJ3" i="8"/>
  <c r="BK3" i="8"/>
  <c r="BL3" i="8"/>
  <c r="BM3" i="8"/>
  <c r="BN3" i="8"/>
  <c r="BO3" i="8"/>
  <c r="BP3" i="8"/>
  <c r="BQ3" i="8"/>
  <c r="BR3" i="8"/>
  <c r="BS3" i="8"/>
  <c r="BT3" i="8"/>
  <c r="BU3" i="8"/>
  <c r="BV3" i="8"/>
  <c r="BW3" i="8"/>
  <c r="BX3" i="8"/>
  <c r="BY3" i="8"/>
  <c r="CB3" i="8"/>
  <c r="CC3" i="8"/>
  <c r="CD3" i="8"/>
  <c r="CF3" i="8"/>
  <c r="CG3" i="8"/>
  <c r="CH3" i="8"/>
  <c r="CI3" i="8"/>
  <c r="CJ3" i="8"/>
  <c r="CK3" i="8"/>
  <c r="AV3" i="8"/>
  <c r="AS33" i="8"/>
  <c r="AR33" i="8"/>
  <c r="AQ33" i="8"/>
  <c r="AP33" i="8"/>
  <c r="AO33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AS8" i="8"/>
  <c r="AS9" i="8"/>
  <c r="AS10" i="8"/>
  <c r="AS11" i="8"/>
  <c r="AS12" i="8"/>
  <c r="AS13" i="8"/>
  <c r="AS14" i="8"/>
  <c r="AS15" i="8"/>
  <c r="AS16" i="8"/>
  <c r="AS17" i="8"/>
  <c r="AS18" i="8"/>
  <c r="AS19" i="8"/>
  <c r="AS20" i="8"/>
  <c r="AS21" i="8"/>
  <c r="AS22" i="8"/>
  <c r="AS23" i="8"/>
  <c r="AS24" i="8"/>
  <c r="AS25" i="8"/>
  <c r="AS26" i="8"/>
  <c r="AS27" i="8"/>
  <c r="AS28" i="8"/>
  <c r="AS29" i="8"/>
  <c r="AS30" i="8"/>
  <c r="AS31" i="8"/>
  <c r="AS32" i="8"/>
  <c r="AS40" i="8"/>
  <c r="AS41" i="8"/>
  <c r="AS42" i="8"/>
  <c r="AS43" i="8"/>
  <c r="AS44" i="8"/>
  <c r="AS45" i="8"/>
  <c r="AS46" i="8"/>
  <c r="AS47" i="8"/>
  <c r="AS48" i="8"/>
  <c r="AS49" i="8"/>
  <c r="AS50" i="8"/>
  <c r="AS51" i="8"/>
  <c r="AS52" i="8"/>
  <c r="AS53" i="8"/>
  <c r="AS54" i="8"/>
  <c r="AS55" i="8"/>
  <c r="AS56" i="8"/>
  <c r="AS57" i="8"/>
  <c r="AS58" i="8"/>
  <c r="AS59" i="8"/>
  <c r="AS60" i="8"/>
  <c r="AS61" i="8"/>
  <c r="AS62" i="8"/>
  <c r="AS63" i="8"/>
  <c r="AS64" i="8"/>
  <c r="AS65" i="8"/>
  <c r="AS66" i="8"/>
  <c r="AS67" i="8"/>
  <c r="AS68" i="8"/>
  <c r="AS69" i="8"/>
  <c r="AS70" i="8"/>
  <c r="AS71" i="8"/>
  <c r="AS72" i="8"/>
  <c r="AS73" i="8"/>
  <c r="AS74" i="8"/>
  <c r="AS75" i="8"/>
  <c r="AS76" i="8"/>
  <c r="AS77" i="8"/>
  <c r="AS78" i="8"/>
  <c r="AS79" i="8"/>
  <c r="AS80" i="8"/>
  <c r="AS83" i="8"/>
  <c r="AS84" i="8"/>
  <c r="AS86" i="8"/>
  <c r="AS87" i="8"/>
  <c r="AS88" i="8"/>
  <c r="AS89" i="8"/>
  <c r="AS90" i="8"/>
  <c r="AS91" i="8"/>
  <c r="AS92" i="8"/>
  <c r="AS93" i="8"/>
  <c r="AS94" i="8"/>
  <c r="AS95" i="8"/>
  <c r="AS96" i="8"/>
  <c r="AE7" i="11"/>
  <c r="AE7" i="12" s="1"/>
  <c r="AF7" i="11"/>
  <c r="AF7" i="12" s="1"/>
  <c r="AG7" i="11"/>
  <c r="AG7" i="12" s="1"/>
  <c r="AH7" i="11"/>
  <c r="AH7" i="12" s="1"/>
  <c r="AI7" i="11"/>
  <c r="AI7" i="12" s="1"/>
  <c r="AJ7" i="11"/>
  <c r="AJ7" i="12" s="1"/>
  <c r="AL7" i="11"/>
  <c r="AL7" i="12" s="1"/>
  <c r="AM7" i="11"/>
  <c r="AM7" i="12" s="1"/>
  <c r="AN7" i="11"/>
  <c r="AN7" i="12" s="1"/>
  <c r="AO7" i="11"/>
  <c r="AO7" i="12" s="1"/>
  <c r="AP7" i="11"/>
  <c r="AP7" i="12" s="1"/>
  <c r="AQ7" i="11"/>
  <c r="AQ7" i="12" s="1"/>
  <c r="AR7" i="11"/>
  <c r="AR7" i="12" s="1"/>
  <c r="AY7" i="11"/>
  <c r="AY7" i="12" s="1"/>
  <c r="AZ7" i="11"/>
  <c r="AZ7" i="12" s="1"/>
  <c r="BD7" i="11"/>
  <c r="BD7" i="12" s="1"/>
  <c r="BG7" i="11"/>
  <c r="BG7" i="12" s="1"/>
  <c r="BH7" i="11"/>
  <c r="BH7" i="12" s="1"/>
  <c r="BJ7" i="11"/>
  <c r="BJ7" i="12" s="1"/>
  <c r="BK7" i="11"/>
  <c r="BK7" i="12" s="1"/>
  <c r="BL7" i="11"/>
  <c r="BL7" i="12" s="1"/>
  <c r="BM7" i="11"/>
  <c r="BM7" i="12" s="1"/>
  <c r="BN7" i="11"/>
  <c r="BN7" i="12" s="1"/>
  <c r="BO7" i="11"/>
  <c r="BO7" i="12" s="1"/>
  <c r="BP7" i="11"/>
  <c r="BP7" i="12" s="1"/>
  <c r="BQ7" i="11"/>
  <c r="BQ7" i="12" s="1"/>
  <c r="BR7" i="11"/>
  <c r="BR7" i="12" s="1"/>
  <c r="BS7" i="11"/>
  <c r="BS7" i="12" s="1"/>
  <c r="BT7" i="11"/>
  <c r="BT7" i="12" s="1"/>
  <c r="BV7" i="11"/>
  <c r="BV7" i="12" s="1"/>
  <c r="BW7" i="11"/>
  <c r="BW7" i="12" s="1"/>
  <c r="BX7" i="11"/>
  <c r="BX7" i="12" s="1"/>
  <c r="CA7" i="11"/>
  <c r="CA7" i="12" s="1"/>
  <c r="CB7" i="11"/>
  <c r="CB7" i="12" s="1"/>
  <c r="CF7" i="11"/>
  <c r="CF7" i="12" s="1"/>
  <c r="CK7" i="11"/>
  <c r="CK7" i="12" s="1"/>
  <c r="CL7" i="11"/>
  <c r="CL7" i="12" s="1"/>
  <c r="CM7" i="11"/>
  <c r="CM7" i="12" s="1"/>
  <c r="CN7" i="11"/>
  <c r="CN7" i="12" s="1"/>
  <c r="CO7" i="11"/>
  <c r="CO7" i="12" s="1"/>
  <c r="CP7" i="11"/>
  <c r="CP7" i="12" s="1"/>
  <c r="CQ7" i="11"/>
  <c r="CQ7" i="12" s="1"/>
  <c r="CR7" i="11"/>
  <c r="CR7" i="12" s="1"/>
  <c r="CS7" i="11"/>
  <c r="CS7" i="12" s="1"/>
  <c r="CT7" i="11"/>
  <c r="CT7" i="12" s="1"/>
  <c r="CU7" i="11"/>
  <c r="CU7" i="12" s="1"/>
  <c r="CV7" i="11"/>
  <c r="CV7" i="12" s="1"/>
  <c r="CW7" i="11"/>
  <c r="CW7" i="12" s="1"/>
  <c r="CX7" i="11"/>
  <c r="CX7" i="12" s="1"/>
  <c r="CY7" i="11"/>
  <c r="CY7" i="12" s="1"/>
  <c r="CZ7" i="11"/>
  <c r="CZ7" i="12" s="1"/>
  <c r="DE7" i="11"/>
  <c r="DE7" i="12" s="1"/>
  <c r="DF7" i="11"/>
  <c r="DF7" i="12" s="1"/>
  <c r="DG7" i="11"/>
  <c r="DG7" i="12" s="1"/>
  <c r="DH7" i="11"/>
  <c r="DH7" i="12" s="1"/>
  <c r="DM7" i="11"/>
  <c r="DM7" i="12" s="1"/>
  <c r="DN7" i="11"/>
  <c r="DN7" i="12" s="1"/>
  <c r="DO7" i="11"/>
  <c r="DO7" i="12" s="1"/>
  <c r="DP7" i="11"/>
  <c r="DP7" i="12" s="1"/>
  <c r="DQ7" i="11"/>
  <c r="DQ7" i="12" s="1"/>
  <c r="DR7" i="11"/>
  <c r="DR7" i="12" s="1"/>
  <c r="DS7" i="11"/>
  <c r="DS7" i="12" s="1"/>
  <c r="DT7" i="11"/>
  <c r="DT7" i="12" s="1"/>
  <c r="DU7" i="11"/>
  <c r="DU7" i="12" s="1"/>
  <c r="DV7" i="11"/>
  <c r="DV7" i="12" s="1"/>
  <c r="DW7" i="11"/>
  <c r="DW7" i="12" s="1"/>
  <c r="DX7" i="11"/>
  <c r="DX7" i="12" s="1"/>
  <c r="DY7" i="11"/>
  <c r="DY7" i="12" s="1"/>
  <c r="DZ7" i="11"/>
  <c r="DZ7" i="12" s="1"/>
  <c r="EA7" i="11"/>
  <c r="EA7" i="12" s="1"/>
  <c r="EB7" i="11"/>
  <c r="EB7" i="12" s="1"/>
  <c r="EF7" i="11"/>
  <c r="EF7" i="12" s="1"/>
  <c r="EG7" i="11"/>
  <c r="EG7" i="12" s="1"/>
  <c r="EH7" i="11"/>
  <c r="EH7" i="12" s="1"/>
  <c r="EI7" i="11"/>
  <c r="EI7" i="12" s="1"/>
  <c r="EJ7" i="11"/>
  <c r="EJ7" i="12" s="1"/>
  <c r="EL7" i="11"/>
  <c r="EL7" i="12" s="1"/>
  <c r="EM7" i="11"/>
  <c r="EM7" i="12" s="1"/>
  <c r="EN7" i="11"/>
  <c r="EN7" i="12" s="1"/>
  <c r="EP7" i="11"/>
  <c r="EP7" i="12" s="1"/>
  <c r="EQ7" i="11"/>
  <c r="EQ7" i="12" s="1"/>
  <c r="ER7" i="11"/>
  <c r="ER7" i="12" s="1"/>
  <c r="ET7" i="11"/>
  <c r="ET7" i="12" s="1"/>
  <c r="EU7" i="11"/>
  <c r="EU7" i="12" s="1"/>
  <c r="EV7" i="11"/>
  <c r="EV7" i="12" s="1"/>
  <c r="EW7" i="11"/>
  <c r="EW7" i="12" s="1"/>
  <c r="EX7" i="11"/>
  <c r="EX7" i="12" s="1"/>
  <c r="EY7" i="11"/>
  <c r="EY7" i="12" s="1"/>
  <c r="EZ7" i="11"/>
  <c r="EZ7" i="12" s="1"/>
  <c r="FA7" i="11"/>
  <c r="FA7" i="12" s="1"/>
  <c r="FB7" i="11"/>
  <c r="FB7" i="12" s="1"/>
  <c r="FC7" i="11"/>
  <c r="FC7" i="12" s="1"/>
  <c r="FD7" i="11"/>
  <c r="FD7" i="12" s="1"/>
  <c r="FE7" i="11"/>
  <c r="FE7" i="12" s="1"/>
  <c r="FF7" i="11"/>
  <c r="FF7" i="12" s="1"/>
  <c r="FG7" i="11"/>
  <c r="FG7" i="12" s="1"/>
  <c r="FH7" i="11"/>
  <c r="FH7" i="12" s="1"/>
  <c r="AE8" i="11"/>
  <c r="AE8" i="12" s="1"/>
  <c r="AF8" i="11"/>
  <c r="AF8" i="12" s="1"/>
  <c r="AG8" i="11"/>
  <c r="AG8" i="12" s="1"/>
  <c r="AH8" i="11"/>
  <c r="AH8" i="12" s="1"/>
  <c r="AI8" i="11"/>
  <c r="AI8" i="12" s="1"/>
  <c r="AJ8" i="11"/>
  <c r="AJ8" i="12" s="1"/>
  <c r="AL8" i="11"/>
  <c r="AL8" i="12" s="1"/>
  <c r="AM8" i="11"/>
  <c r="AM8" i="12" s="1"/>
  <c r="AN8" i="11"/>
  <c r="AN8" i="12" s="1"/>
  <c r="AO8" i="11"/>
  <c r="AO8" i="12" s="1"/>
  <c r="AP8" i="11"/>
  <c r="AP8" i="12" s="1"/>
  <c r="AQ8" i="11"/>
  <c r="AQ8" i="12" s="1"/>
  <c r="AR8" i="11"/>
  <c r="AR8" i="12" s="1"/>
  <c r="AY8" i="11"/>
  <c r="AY8" i="12" s="1"/>
  <c r="AZ8" i="11"/>
  <c r="AZ8" i="12" s="1"/>
  <c r="BD8" i="11"/>
  <c r="BD8" i="12" s="1"/>
  <c r="BG8" i="11"/>
  <c r="BG8" i="12" s="1"/>
  <c r="BH8" i="11"/>
  <c r="BH8" i="12" s="1"/>
  <c r="BJ8" i="11"/>
  <c r="BJ8" i="12" s="1"/>
  <c r="BK8" i="11"/>
  <c r="BK8" i="12" s="1"/>
  <c r="BL8" i="11"/>
  <c r="BL8" i="12" s="1"/>
  <c r="BM8" i="11"/>
  <c r="BM8" i="12" s="1"/>
  <c r="BN8" i="11"/>
  <c r="BN8" i="12" s="1"/>
  <c r="BO8" i="11"/>
  <c r="BO8" i="12" s="1"/>
  <c r="BP8" i="11"/>
  <c r="BP8" i="12" s="1"/>
  <c r="BQ8" i="11"/>
  <c r="BQ8" i="12" s="1"/>
  <c r="BR8" i="11"/>
  <c r="BR8" i="12" s="1"/>
  <c r="BS8" i="11"/>
  <c r="BS8" i="12" s="1"/>
  <c r="BT8" i="11"/>
  <c r="BT8" i="12" s="1"/>
  <c r="BV8" i="11"/>
  <c r="BV8" i="12" s="1"/>
  <c r="BW8" i="11"/>
  <c r="BW8" i="12" s="1"/>
  <c r="BX8" i="11"/>
  <c r="BX8" i="12" s="1"/>
  <c r="CA8" i="11"/>
  <c r="CA8" i="12" s="1"/>
  <c r="CB8" i="11"/>
  <c r="CB8" i="12" s="1"/>
  <c r="CF8" i="11"/>
  <c r="CF8" i="12" s="1"/>
  <c r="CK8" i="11"/>
  <c r="CK8" i="12" s="1"/>
  <c r="CL8" i="11"/>
  <c r="CL8" i="12" s="1"/>
  <c r="CM8" i="11"/>
  <c r="CM8" i="12" s="1"/>
  <c r="CN8" i="11"/>
  <c r="CN8" i="12" s="1"/>
  <c r="CO8" i="11"/>
  <c r="CO8" i="12" s="1"/>
  <c r="CP8" i="11"/>
  <c r="CP8" i="12" s="1"/>
  <c r="CQ8" i="11"/>
  <c r="CQ8" i="12" s="1"/>
  <c r="CR8" i="11"/>
  <c r="CR8" i="12" s="1"/>
  <c r="CS8" i="11"/>
  <c r="CS8" i="12" s="1"/>
  <c r="CT8" i="11"/>
  <c r="CT8" i="12" s="1"/>
  <c r="CU8" i="11"/>
  <c r="CU8" i="12" s="1"/>
  <c r="CV8" i="11"/>
  <c r="CV8" i="12" s="1"/>
  <c r="CW8" i="11"/>
  <c r="CW8" i="12" s="1"/>
  <c r="CX8" i="11"/>
  <c r="CX8" i="12" s="1"/>
  <c r="CY8" i="11"/>
  <c r="CY8" i="12" s="1"/>
  <c r="CZ8" i="11"/>
  <c r="CZ8" i="12" s="1"/>
  <c r="DE8" i="11"/>
  <c r="DE8" i="12" s="1"/>
  <c r="DF8" i="11"/>
  <c r="DF8" i="12" s="1"/>
  <c r="DG8" i="11"/>
  <c r="DG8" i="12" s="1"/>
  <c r="DH8" i="11"/>
  <c r="DH8" i="12" s="1"/>
  <c r="DM8" i="11"/>
  <c r="DM8" i="12" s="1"/>
  <c r="DN8" i="11"/>
  <c r="DN8" i="12" s="1"/>
  <c r="DO8" i="11"/>
  <c r="DO8" i="12" s="1"/>
  <c r="DP8" i="11"/>
  <c r="DP8" i="12" s="1"/>
  <c r="DQ8" i="11"/>
  <c r="DQ8" i="12" s="1"/>
  <c r="DR8" i="11"/>
  <c r="DR8" i="12" s="1"/>
  <c r="DS8" i="11"/>
  <c r="DS8" i="12" s="1"/>
  <c r="DT8" i="11"/>
  <c r="DT8" i="12" s="1"/>
  <c r="DU8" i="11"/>
  <c r="DU8" i="12" s="1"/>
  <c r="DV8" i="11"/>
  <c r="DV8" i="12" s="1"/>
  <c r="DW8" i="11"/>
  <c r="DW8" i="12" s="1"/>
  <c r="DX8" i="11"/>
  <c r="DX8" i="12" s="1"/>
  <c r="DY8" i="11"/>
  <c r="DY8" i="12" s="1"/>
  <c r="DZ8" i="11"/>
  <c r="DZ8" i="12" s="1"/>
  <c r="EA8" i="11"/>
  <c r="EA8" i="12" s="1"/>
  <c r="EB8" i="11"/>
  <c r="EB8" i="12" s="1"/>
  <c r="EF8" i="11"/>
  <c r="EF8" i="12" s="1"/>
  <c r="EG8" i="11"/>
  <c r="EG8" i="12" s="1"/>
  <c r="EH8" i="11"/>
  <c r="EH8" i="12" s="1"/>
  <c r="EI8" i="11"/>
  <c r="EI8" i="12" s="1"/>
  <c r="EJ8" i="11"/>
  <c r="EJ8" i="12" s="1"/>
  <c r="EL8" i="11"/>
  <c r="EL8" i="12" s="1"/>
  <c r="EM8" i="11"/>
  <c r="EM8" i="12" s="1"/>
  <c r="EN8" i="11"/>
  <c r="EN8" i="12" s="1"/>
  <c r="EP8" i="11"/>
  <c r="EP8" i="12" s="1"/>
  <c r="EQ8" i="11"/>
  <c r="EQ8" i="12" s="1"/>
  <c r="ER8" i="11"/>
  <c r="ER8" i="12" s="1"/>
  <c r="ET8" i="11"/>
  <c r="ET8" i="12" s="1"/>
  <c r="EU8" i="11"/>
  <c r="EU8" i="12" s="1"/>
  <c r="EV8" i="11"/>
  <c r="EV8" i="12" s="1"/>
  <c r="EW8" i="11"/>
  <c r="EW8" i="12" s="1"/>
  <c r="EX8" i="11"/>
  <c r="EX8" i="12" s="1"/>
  <c r="EY8" i="11"/>
  <c r="EY8" i="12" s="1"/>
  <c r="EZ8" i="11"/>
  <c r="EZ8" i="12" s="1"/>
  <c r="FA8" i="11"/>
  <c r="FA8" i="12" s="1"/>
  <c r="FB8" i="11"/>
  <c r="FB8" i="12" s="1"/>
  <c r="FC8" i="11"/>
  <c r="FC8" i="12" s="1"/>
  <c r="FD8" i="11"/>
  <c r="FD8" i="12" s="1"/>
  <c r="FE8" i="11"/>
  <c r="FE8" i="12" s="1"/>
  <c r="FF8" i="11"/>
  <c r="FF8" i="12" s="1"/>
  <c r="FG8" i="11"/>
  <c r="FG8" i="12" s="1"/>
  <c r="FH8" i="11"/>
  <c r="FH8" i="12" s="1"/>
  <c r="AE9" i="11"/>
  <c r="AE9" i="12" s="1"/>
  <c r="AF9" i="11"/>
  <c r="AF9" i="12" s="1"/>
  <c r="AG9" i="11"/>
  <c r="AG9" i="12" s="1"/>
  <c r="AH9" i="11"/>
  <c r="AH9" i="12" s="1"/>
  <c r="AI9" i="11"/>
  <c r="AI9" i="12" s="1"/>
  <c r="AJ9" i="11"/>
  <c r="AJ9" i="12" s="1"/>
  <c r="AL9" i="11"/>
  <c r="AL9" i="12" s="1"/>
  <c r="AM9" i="11"/>
  <c r="AM9" i="12" s="1"/>
  <c r="AN9" i="11"/>
  <c r="AN9" i="12" s="1"/>
  <c r="AO9" i="11"/>
  <c r="AO9" i="12" s="1"/>
  <c r="AP9" i="11"/>
  <c r="AP9" i="12" s="1"/>
  <c r="AQ9" i="11"/>
  <c r="AQ9" i="12" s="1"/>
  <c r="AR9" i="11"/>
  <c r="AR9" i="12" s="1"/>
  <c r="AY9" i="11"/>
  <c r="AY9" i="12" s="1"/>
  <c r="AZ9" i="11"/>
  <c r="AZ9" i="12" s="1"/>
  <c r="BD9" i="11"/>
  <c r="BD9" i="12" s="1"/>
  <c r="BG9" i="11"/>
  <c r="BG9" i="12" s="1"/>
  <c r="BH9" i="11"/>
  <c r="BH9" i="12" s="1"/>
  <c r="BJ9" i="11"/>
  <c r="BJ9" i="12" s="1"/>
  <c r="BK9" i="11"/>
  <c r="BK9" i="12" s="1"/>
  <c r="BL9" i="11"/>
  <c r="BL9" i="12" s="1"/>
  <c r="BM9" i="11"/>
  <c r="BM9" i="12" s="1"/>
  <c r="BN9" i="11"/>
  <c r="BN9" i="12" s="1"/>
  <c r="BO9" i="11"/>
  <c r="BO9" i="12" s="1"/>
  <c r="BP9" i="11"/>
  <c r="BP9" i="12" s="1"/>
  <c r="BQ9" i="11"/>
  <c r="BQ9" i="12" s="1"/>
  <c r="BR9" i="11"/>
  <c r="BR9" i="12" s="1"/>
  <c r="BS9" i="11"/>
  <c r="BS9" i="12" s="1"/>
  <c r="BT9" i="11"/>
  <c r="BT9" i="12" s="1"/>
  <c r="BV9" i="11"/>
  <c r="BV9" i="12" s="1"/>
  <c r="BW9" i="11"/>
  <c r="BW9" i="12" s="1"/>
  <c r="BX9" i="11"/>
  <c r="BX9" i="12" s="1"/>
  <c r="CA9" i="11"/>
  <c r="CA9" i="12" s="1"/>
  <c r="CB9" i="11"/>
  <c r="CB9" i="12" s="1"/>
  <c r="CF9" i="11"/>
  <c r="CF9" i="12" s="1"/>
  <c r="CK9" i="11"/>
  <c r="CK9" i="12" s="1"/>
  <c r="CL9" i="11"/>
  <c r="CL9" i="12" s="1"/>
  <c r="CM9" i="11"/>
  <c r="CM9" i="12" s="1"/>
  <c r="CN9" i="11"/>
  <c r="CN9" i="12" s="1"/>
  <c r="CO9" i="11"/>
  <c r="CO9" i="12" s="1"/>
  <c r="CP9" i="11"/>
  <c r="CP9" i="12" s="1"/>
  <c r="CQ9" i="11"/>
  <c r="CQ9" i="12" s="1"/>
  <c r="CR9" i="11"/>
  <c r="CR9" i="12" s="1"/>
  <c r="CS9" i="11"/>
  <c r="CS9" i="12" s="1"/>
  <c r="CT9" i="11"/>
  <c r="CT9" i="12" s="1"/>
  <c r="CU9" i="11"/>
  <c r="CU9" i="12" s="1"/>
  <c r="CV9" i="11"/>
  <c r="CV9" i="12" s="1"/>
  <c r="CW9" i="11"/>
  <c r="CW9" i="12" s="1"/>
  <c r="CX9" i="11"/>
  <c r="CX9" i="12" s="1"/>
  <c r="CY9" i="11"/>
  <c r="CY9" i="12" s="1"/>
  <c r="CZ9" i="11"/>
  <c r="CZ9" i="12" s="1"/>
  <c r="DE9" i="11"/>
  <c r="DE9" i="12" s="1"/>
  <c r="DF9" i="11"/>
  <c r="DF9" i="12" s="1"/>
  <c r="DG9" i="11"/>
  <c r="DG9" i="12" s="1"/>
  <c r="DH9" i="11"/>
  <c r="DH9" i="12" s="1"/>
  <c r="DM9" i="11"/>
  <c r="DM9" i="12" s="1"/>
  <c r="DN9" i="11"/>
  <c r="DN9" i="12" s="1"/>
  <c r="DO9" i="11"/>
  <c r="DO9" i="12" s="1"/>
  <c r="DP9" i="11"/>
  <c r="DP9" i="12" s="1"/>
  <c r="DQ9" i="11"/>
  <c r="DQ9" i="12" s="1"/>
  <c r="DR9" i="11"/>
  <c r="DR9" i="12" s="1"/>
  <c r="DS9" i="11"/>
  <c r="DS9" i="12" s="1"/>
  <c r="DT9" i="11"/>
  <c r="DT9" i="12" s="1"/>
  <c r="DU9" i="11"/>
  <c r="DU9" i="12" s="1"/>
  <c r="DV9" i="11"/>
  <c r="DV9" i="12" s="1"/>
  <c r="DW9" i="11"/>
  <c r="DW9" i="12" s="1"/>
  <c r="DX9" i="11"/>
  <c r="DX9" i="12" s="1"/>
  <c r="DY9" i="11"/>
  <c r="DY9" i="12" s="1"/>
  <c r="DZ9" i="11"/>
  <c r="DZ9" i="12" s="1"/>
  <c r="EA9" i="11"/>
  <c r="EA9" i="12" s="1"/>
  <c r="EB9" i="11"/>
  <c r="EB9" i="12" s="1"/>
  <c r="EF9" i="11"/>
  <c r="EF9" i="12" s="1"/>
  <c r="EG9" i="11"/>
  <c r="EG9" i="12" s="1"/>
  <c r="EH9" i="11"/>
  <c r="EH9" i="12" s="1"/>
  <c r="EI9" i="11"/>
  <c r="EI9" i="12" s="1"/>
  <c r="EJ9" i="11"/>
  <c r="EJ9" i="12" s="1"/>
  <c r="EL9" i="11"/>
  <c r="EL9" i="12" s="1"/>
  <c r="EM9" i="11"/>
  <c r="EM9" i="12" s="1"/>
  <c r="EN9" i="11"/>
  <c r="EN9" i="12" s="1"/>
  <c r="EP9" i="11"/>
  <c r="EP9" i="12" s="1"/>
  <c r="EQ9" i="11"/>
  <c r="EQ9" i="12" s="1"/>
  <c r="ER9" i="11"/>
  <c r="ER9" i="12" s="1"/>
  <c r="ET9" i="11"/>
  <c r="ET9" i="12" s="1"/>
  <c r="EU9" i="11"/>
  <c r="EU9" i="12" s="1"/>
  <c r="EV9" i="11"/>
  <c r="EV9" i="12" s="1"/>
  <c r="EW9" i="11"/>
  <c r="EW9" i="12" s="1"/>
  <c r="EX9" i="11"/>
  <c r="EX9" i="12" s="1"/>
  <c r="EY9" i="11"/>
  <c r="EY9" i="12" s="1"/>
  <c r="EZ9" i="11"/>
  <c r="EZ9" i="12" s="1"/>
  <c r="FA9" i="11"/>
  <c r="FA9" i="12" s="1"/>
  <c r="FB9" i="11"/>
  <c r="FB9" i="12" s="1"/>
  <c r="FC9" i="11"/>
  <c r="FC9" i="12" s="1"/>
  <c r="FD9" i="11"/>
  <c r="FD9" i="12" s="1"/>
  <c r="FE9" i="11"/>
  <c r="FE9" i="12" s="1"/>
  <c r="FF9" i="11"/>
  <c r="FF9" i="12" s="1"/>
  <c r="FG9" i="11"/>
  <c r="FG9" i="12" s="1"/>
  <c r="FH9" i="11"/>
  <c r="FH9" i="12" s="1"/>
  <c r="AE10" i="11"/>
  <c r="AE10" i="12" s="1"/>
  <c r="AF10" i="11"/>
  <c r="AF10" i="12" s="1"/>
  <c r="AG10" i="11"/>
  <c r="AG10" i="12" s="1"/>
  <c r="AH10" i="11"/>
  <c r="AH10" i="12" s="1"/>
  <c r="AI10" i="11"/>
  <c r="AI10" i="12" s="1"/>
  <c r="AJ10" i="11"/>
  <c r="AJ10" i="12" s="1"/>
  <c r="AL10" i="11"/>
  <c r="AL10" i="12" s="1"/>
  <c r="AM10" i="11"/>
  <c r="AM10" i="12" s="1"/>
  <c r="AN10" i="11"/>
  <c r="AN10" i="12" s="1"/>
  <c r="AO10" i="11"/>
  <c r="AO10" i="12" s="1"/>
  <c r="AP10" i="11"/>
  <c r="AP10" i="12" s="1"/>
  <c r="AQ10" i="11"/>
  <c r="AQ10" i="12" s="1"/>
  <c r="AR10" i="11"/>
  <c r="AR10" i="12" s="1"/>
  <c r="AY10" i="11"/>
  <c r="AY10" i="12" s="1"/>
  <c r="AZ10" i="11"/>
  <c r="AZ10" i="12" s="1"/>
  <c r="BD10" i="11"/>
  <c r="BD10" i="12" s="1"/>
  <c r="BG10" i="11"/>
  <c r="BG10" i="12" s="1"/>
  <c r="BH10" i="11"/>
  <c r="BH10" i="12" s="1"/>
  <c r="BJ10" i="11"/>
  <c r="BJ10" i="12" s="1"/>
  <c r="BK10" i="11"/>
  <c r="BK10" i="12" s="1"/>
  <c r="BL10" i="11"/>
  <c r="BL10" i="12" s="1"/>
  <c r="BM10" i="11"/>
  <c r="BM10" i="12" s="1"/>
  <c r="BN10" i="11"/>
  <c r="BN10" i="12" s="1"/>
  <c r="BO10" i="11"/>
  <c r="BO10" i="12" s="1"/>
  <c r="BP10" i="11"/>
  <c r="BP10" i="12" s="1"/>
  <c r="BQ10" i="11"/>
  <c r="BQ10" i="12" s="1"/>
  <c r="BR10" i="11"/>
  <c r="BR10" i="12" s="1"/>
  <c r="BS10" i="11"/>
  <c r="BS10" i="12" s="1"/>
  <c r="BT10" i="11"/>
  <c r="BT10" i="12" s="1"/>
  <c r="BV10" i="11"/>
  <c r="BV10" i="12" s="1"/>
  <c r="BW10" i="11"/>
  <c r="BW10" i="12" s="1"/>
  <c r="BX10" i="11"/>
  <c r="BX10" i="12" s="1"/>
  <c r="CA10" i="11"/>
  <c r="CA10" i="12" s="1"/>
  <c r="CB10" i="11"/>
  <c r="CB10" i="12" s="1"/>
  <c r="CF10" i="11"/>
  <c r="CF10" i="12" s="1"/>
  <c r="CK10" i="11"/>
  <c r="CK10" i="12" s="1"/>
  <c r="CL10" i="11"/>
  <c r="CL10" i="12" s="1"/>
  <c r="CM10" i="11"/>
  <c r="CM10" i="12" s="1"/>
  <c r="CN10" i="11"/>
  <c r="CN10" i="12" s="1"/>
  <c r="CO10" i="11"/>
  <c r="CO10" i="12" s="1"/>
  <c r="CP10" i="11"/>
  <c r="CP10" i="12" s="1"/>
  <c r="CQ10" i="11"/>
  <c r="CQ10" i="12" s="1"/>
  <c r="CR10" i="11"/>
  <c r="CR10" i="12" s="1"/>
  <c r="CS10" i="11"/>
  <c r="CS10" i="12" s="1"/>
  <c r="CT10" i="11"/>
  <c r="CT10" i="12" s="1"/>
  <c r="CU10" i="11"/>
  <c r="CU10" i="12" s="1"/>
  <c r="CV10" i="11"/>
  <c r="CV10" i="12" s="1"/>
  <c r="CW10" i="11"/>
  <c r="CW10" i="12" s="1"/>
  <c r="CX10" i="11"/>
  <c r="CX10" i="12" s="1"/>
  <c r="CY10" i="11"/>
  <c r="CY10" i="12" s="1"/>
  <c r="CZ10" i="11"/>
  <c r="CZ10" i="12" s="1"/>
  <c r="DE10" i="11"/>
  <c r="DE10" i="12" s="1"/>
  <c r="DF10" i="11"/>
  <c r="DF10" i="12" s="1"/>
  <c r="DG10" i="11"/>
  <c r="DG10" i="12" s="1"/>
  <c r="DH10" i="11"/>
  <c r="DH10" i="12" s="1"/>
  <c r="DM10" i="11"/>
  <c r="DM10" i="12" s="1"/>
  <c r="DN10" i="11"/>
  <c r="DN10" i="12" s="1"/>
  <c r="DO10" i="11"/>
  <c r="DO10" i="12" s="1"/>
  <c r="DP10" i="11"/>
  <c r="DP10" i="12" s="1"/>
  <c r="DQ10" i="11"/>
  <c r="DQ10" i="12" s="1"/>
  <c r="DR10" i="11"/>
  <c r="DR10" i="12" s="1"/>
  <c r="DS10" i="11"/>
  <c r="DS10" i="12" s="1"/>
  <c r="DT10" i="11"/>
  <c r="DT10" i="12" s="1"/>
  <c r="DU10" i="11"/>
  <c r="DU10" i="12" s="1"/>
  <c r="DV10" i="11"/>
  <c r="DV10" i="12" s="1"/>
  <c r="DW10" i="11"/>
  <c r="DW10" i="12" s="1"/>
  <c r="DX10" i="11"/>
  <c r="DX10" i="12" s="1"/>
  <c r="DY10" i="11"/>
  <c r="DY10" i="12" s="1"/>
  <c r="DZ10" i="11"/>
  <c r="DZ10" i="12" s="1"/>
  <c r="EA10" i="11"/>
  <c r="EA10" i="12" s="1"/>
  <c r="EB10" i="11"/>
  <c r="EB10" i="12" s="1"/>
  <c r="EF10" i="11"/>
  <c r="EF10" i="12" s="1"/>
  <c r="EG10" i="11"/>
  <c r="EG10" i="12" s="1"/>
  <c r="EH10" i="11"/>
  <c r="EH10" i="12" s="1"/>
  <c r="EI10" i="11"/>
  <c r="EI10" i="12" s="1"/>
  <c r="EJ10" i="11"/>
  <c r="EJ10" i="12" s="1"/>
  <c r="EL10" i="11"/>
  <c r="EL10" i="12" s="1"/>
  <c r="EM10" i="11"/>
  <c r="EM10" i="12" s="1"/>
  <c r="EN10" i="11"/>
  <c r="EN10" i="12" s="1"/>
  <c r="EP10" i="11"/>
  <c r="EP10" i="12" s="1"/>
  <c r="EQ10" i="11"/>
  <c r="EQ10" i="12" s="1"/>
  <c r="ER10" i="11"/>
  <c r="ER10" i="12" s="1"/>
  <c r="ET10" i="11"/>
  <c r="ET10" i="12" s="1"/>
  <c r="EU10" i="11"/>
  <c r="EU10" i="12" s="1"/>
  <c r="EV10" i="11"/>
  <c r="EV10" i="12" s="1"/>
  <c r="EW10" i="11"/>
  <c r="EW10" i="12" s="1"/>
  <c r="EX10" i="11"/>
  <c r="EX10" i="12" s="1"/>
  <c r="EY10" i="11"/>
  <c r="EY10" i="12" s="1"/>
  <c r="EZ10" i="11"/>
  <c r="EZ10" i="12" s="1"/>
  <c r="FA10" i="11"/>
  <c r="FA10" i="12" s="1"/>
  <c r="FB10" i="11"/>
  <c r="FB10" i="12" s="1"/>
  <c r="FC10" i="11"/>
  <c r="FC10" i="12" s="1"/>
  <c r="FD10" i="11"/>
  <c r="FD10" i="12" s="1"/>
  <c r="FE10" i="11"/>
  <c r="FE10" i="12" s="1"/>
  <c r="FF10" i="11"/>
  <c r="FF10" i="12" s="1"/>
  <c r="FG10" i="11"/>
  <c r="FG10" i="12" s="1"/>
  <c r="FH10" i="11"/>
  <c r="FH10" i="12" s="1"/>
  <c r="AE11" i="11"/>
  <c r="AE11" i="12" s="1"/>
  <c r="AF11" i="11"/>
  <c r="AF11" i="12" s="1"/>
  <c r="AG11" i="11"/>
  <c r="AG11" i="12" s="1"/>
  <c r="AH11" i="11"/>
  <c r="AH11" i="12" s="1"/>
  <c r="AI11" i="11"/>
  <c r="AI11" i="12" s="1"/>
  <c r="AJ11" i="11"/>
  <c r="AJ11" i="12" s="1"/>
  <c r="AL11" i="11"/>
  <c r="AL11" i="12" s="1"/>
  <c r="AM11" i="11"/>
  <c r="AM11" i="12" s="1"/>
  <c r="AN11" i="11"/>
  <c r="AN11" i="12" s="1"/>
  <c r="AO11" i="11"/>
  <c r="AO11" i="12" s="1"/>
  <c r="AP11" i="11"/>
  <c r="AP11" i="12" s="1"/>
  <c r="AQ11" i="11"/>
  <c r="AQ11" i="12" s="1"/>
  <c r="AR11" i="11"/>
  <c r="AR11" i="12" s="1"/>
  <c r="AY11" i="11"/>
  <c r="AY11" i="12" s="1"/>
  <c r="AZ11" i="11"/>
  <c r="AZ11" i="12" s="1"/>
  <c r="BD11" i="11"/>
  <c r="BD11" i="12" s="1"/>
  <c r="BG11" i="11"/>
  <c r="BG11" i="12" s="1"/>
  <c r="BH11" i="11"/>
  <c r="BH11" i="12" s="1"/>
  <c r="BJ11" i="11"/>
  <c r="BJ11" i="12" s="1"/>
  <c r="BK11" i="11"/>
  <c r="BK11" i="12" s="1"/>
  <c r="BL11" i="11"/>
  <c r="BL11" i="12" s="1"/>
  <c r="BM11" i="11"/>
  <c r="BM11" i="12" s="1"/>
  <c r="BN11" i="11"/>
  <c r="BN11" i="12" s="1"/>
  <c r="BO11" i="11"/>
  <c r="BO11" i="12" s="1"/>
  <c r="BP11" i="11"/>
  <c r="BP11" i="12" s="1"/>
  <c r="BQ11" i="11"/>
  <c r="BQ11" i="12" s="1"/>
  <c r="BR11" i="11"/>
  <c r="BR11" i="12" s="1"/>
  <c r="BS11" i="11"/>
  <c r="BS11" i="12" s="1"/>
  <c r="BT11" i="11"/>
  <c r="BT11" i="12" s="1"/>
  <c r="BV11" i="11"/>
  <c r="BV11" i="12" s="1"/>
  <c r="BW11" i="11"/>
  <c r="BW11" i="12" s="1"/>
  <c r="BX11" i="11"/>
  <c r="BX11" i="12" s="1"/>
  <c r="CA11" i="11"/>
  <c r="CA11" i="12" s="1"/>
  <c r="CB11" i="11"/>
  <c r="CB11" i="12" s="1"/>
  <c r="CF11" i="11"/>
  <c r="CF11" i="12" s="1"/>
  <c r="CK11" i="11"/>
  <c r="CK11" i="12" s="1"/>
  <c r="CL11" i="11"/>
  <c r="CL11" i="12" s="1"/>
  <c r="CM11" i="11"/>
  <c r="CM11" i="12" s="1"/>
  <c r="CN11" i="11"/>
  <c r="CN11" i="12" s="1"/>
  <c r="CO11" i="11"/>
  <c r="CO11" i="12" s="1"/>
  <c r="CP11" i="11"/>
  <c r="CP11" i="12" s="1"/>
  <c r="CQ11" i="11"/>
  <c r="CQ11" i="12" s="1"/>
  <c r="CR11" i="11"/>
  <c r="CR11" i="12" s="1"/>
  <c r="CS11" i="11"/>
  <c r="CS11" i="12" s="1"/>
  <c r="CT11" i="11"/>
  <c r="CT11" i="12" s="1"/>
  <c r="CU11" i="11"/>
  <c r="CU11" i="12" s="1"/>
  <c r="CV11" i="11"/>
  <c r="CV11" i="12" s="1"/>
  <c r="CW11" i="11"/>
  <c r="CW11" i="12" s="1"/>
  <c r="CX11" i="11"/>
  <c r="CX11" i="12" s="1"/>
  <c r="CY11" i="11"/>
  <c r="CY11" i="12" s="1"/>
  <c r="CZ11" i="11"/>
  <c r="CZ11" i="12" s="1"/>
  <c r="DE11" i="11"/>
  <c r="DE11" i="12" s="1"/>
  <c r="DF11" i="11"/>
  <c r="DF11" i="12" s="1"/>
  <c r="DG11" i="11"/>
  <c r="DG11" i="12" s="1"/>
  <c r="DH11" i="11"/>
  <c r="DH11" i="12" s="1"/>
  <c r="DM11" i="11"/>
  <c r="DM11" i="12" s="1"/>
  <c r="DN11" i="11"/>
  <c r="DN11" i="12" s="1"/>
  <c r="DO11" i="11"/>
  <c r="DO11" i="12" s="1"/>
  <c r="DP11" i="11"/>
  <c r="DP11" i="12" s="1"/>
  <c r="DQ11" i="11"/>
  <c r="DQ11" i="12" s="1"/>
  <c r="DR11" i="11"/>
  <c r="DR11" i="12" s="1"/>
  <c r="DS11" i="11"/>
  <c r="DS11" i="12" s="1"/>
  <c r="DT11" i="11"/>
  <c r="DT11" i="12" s="1"/>
  <c r="DU11" i="11"/>
  <c r="DU11" i="12" s="1"/>
  <c r="DV11" i="11"/>
  <c r="DV11" i="12" s="1"/>
  <c r="DW11" i="11"/>
  <c r="DW11" i="12" s="1"/>
  <c r="DX11" i="11"/>
  <c r="DX11" i="12" s="1"/>
  <c r="DY11" i="11"/>
  <c r="DY11" i="12" s="1"/>
  <c r="DZ11" i="11"/>
  <c r="DZ11" i="12" s="1"/>
  <c r="EA11" i="11"/>
  <c r="EA11" i="12" s="1"/>
  <c r="EB11" i="11"/>
  <c r="EB11" i="12" s="1"/>
  <c r="EF11" i="11"/>
  <c r="EF11" i="12" s="1"/>
  <c r="EG11" i="11"/>
  <c r="EG11" i="12" s="1"/>
  <c r="EH11" i="11"/>
  <c r="EH11" i="12" s="1"/>
  <c r="EI11" i="11"/>
  <c r="EI11" i="12" s="1"/>
  <c r="EJ11" i="11"/>
  <c r="EJ11" i="12" s="1"/>
  <c r="EL11" i="11"/>
  <c r="EL11" i="12" s="1"/>
  <c r="EM11" i="11"/>
  <c r="EM11" i="12" s="1"/>
  <c r="EN11" i="11"/>
  <c r="EN11" i="12" s="1"/>
  <c r="EP11" i="11"/>
  <c r="EP11" i="12" s="1"/>
  <c r="EQ11" i="11"/>
  <c r="EQ11" i="12" s="1"/>
  <c r="ER11" i="11"/>
  <c r="ER11" i="12" s="1"/>
  <c r="ET11" i="11"/>
  <c r="ET11" i="12" s="1"/>
  <c r="EU11" i="11"/>
  <c r="EU11" i="12" s="1"/>
  <c r="EV11" i="11"/>
  <c r="EV11" i="12" s="1"/>
  <c r="EW11" i="11"/>
  <c r="EW11" i="12" s="1"/>
  <c r="EX11" i="11"/>
  <c r="EX11" i="12" s="1"/>
  <c r="EY11" i="11"/>
  <c r="EY11" i="12" s="1"/>
  <c r="EZ11" i="11"/>
  <c r="EZ11" i="12" s="1"/>
  <c r="FA11" i="11"/>
  <c r="FA11" i="12" s="1"/>
  <c r="FB11" i="11"/>
  <c r="FB11" i="12" s="1"/>
  <c r="FC11" i="11"/>
  <c r="FC11" i="12" s="1"/>
  <c r="FD11" i="11"/>
  <c r="FD11" i="12" s="1"/>
  <c r="FE11" i="11"/>
  <c r="FE11" i="12" s="1"/>
  <c r="FF11" i="11"/>
  <c r="FF11" i="12" s="1"/>
  <c r="FG11" i="11"/>
  <c r="FG11" i="12" s="1"/>
  <c r="FH11" i="11"/>
  <c r="FH11" i="12" s="1"/>
  <c r="AE12" i="11"/>
  <c r="AE12" i="12" s="1"/>
  <c r="AF12" i="11"/>
  <c r="AF12" i="12" s="1"/>
  <c r="AG12" i="11"/>
  <c r="AG12" i="12" s="1"/>
  <c r="AH12" i="11"/>
  <c r="AH12" i="12" s="1"/>
  <c r="AI12" i="11"/>
  <c r="AI12" i="12" s="1"/>
  <c r="AJ12" i="11"/>
  <c r="AJ12" i="12" s="1"/>
  <c r="AL12" i="11"/>
  <c r="AL12" i="12" s="1"/>
  <c r="AM12" i="11"/>
  <c r="AM12" i="12" s="1"/>
  <c r="AN12" i="11"/>
  <c r="AN12" i="12" s="1"/>
  <c r="AO12" i="11"/>
  <c r="AO12" i="12" s="1"/>
  <c r="AP12" i="11"/>
  <c r="AP12" i="12" s="1"/>
  <c r="AQ12" i="11"/>
  <c r="AQ12" i="12" s="1"/>
  <c r="AR12" i="11"/>
  <c r="AR12" i="12" s="1"/>
  <c r="AY12" i="11"/>
  <c r="AY12" i="12" s="1"/>
  <c r="AZ12" i="11"/>
  <c r="AZ12" i="12" s="1"/>
  <c r="BD12" i="11"/>
  <c r="BD12" i="12" s="1"/>
  <c r="BG12" i="11"/>
  <c r="BG12" i="12" s="1"/>
  <c r="BH12" i="11"/>
  <c r="BH12" i="12" s="1"/>
  <c r="BJ12" i="11"/>
  <c r="BJ12" i="12" s="1"/>
  <c r="BK12" i="11"/>
  <c r="BK12" i="12" s="1"/>
  <c r="BL12" i="11"/>
  <c r="BL12" i="12" s="1"/>
  <c r="BM12" i="11"/>
  <c r="BM12" i="12" s="1"/>
  <c r="BN12" i="11"/>
  <c r="BN12" i="12" s="1"/>
  <c r="BO12" i="11"/>
  <c r="BO12" i="12" s="1"/>
  <c r="BP12" i="11"/>
  <c r="BP12" i="12" s="1"/>
  <c r="BQ12" i="11"/>
  <c r="BQ12" i="12" s="1"/>
  <c r="BR12" i="11"/>
  <c r="BR12" i="12" s="1"/>
  <c r="BS12" i="11"/>
  <c r="BS12" i="12" s="1"/>
  <c r="BT12" i="11"/>
  <c r="BT12" i="12" s="1"/>
  <c r="BV12" i="11"/>
  <c r="BV12" i="12" s="1"/>
  <c r="BW12" i="11"/>
  <c r="BW12" i="12" s="1"/>
  <c r="BX12" i="11"/>
  <c r="BX12" i="12" s="1"/>
  <c r="CA12" i="11"/>
  <c r="CA12" i="12" s="1"/>
  <c r="CB12" i="11"/>
  <c r="CB12" i="12" s="1"/>
  <c r="CF12" i="11"/>
  <c r="CF12" i="12" s="1"/>
  <c r="CK12" i="11"/>
  <c r="CK12" i="12" s="1"/>
  <c r="CL12" i="11"/>
  <c r="CL12" i="12" s="1"/>
  <c r="CM12" i="11"/>
  <c r="CM12" i="12" s="1"/>
  <c r="CN12" i="11"/>
  <c r="CN12" i="12" s="1"/>
  <c r="CO12" i="11"/>
  <c r="CO12" i="12" s="1"/>
  <c r="CP12" i="11"/>
  <c r="CP12" i="12" s="1"/>
  <c r="CQ12" i="11"/>
  <c r="CQ12" i="12" s="1"/>
  <c r="CR12" i="11"/>
  <c r="CR12" i="12" s="1"/>
  <c r="CS12" i="11"/>
  <c r="CS12" i="12" s="1"/>
  <c r="CT12" i="11"/>
  <c r="CT12" i="12" s="1"/>
  <c r="CU12" i="11"/>
  <c r="CU12" i="12" s="1"/>
  <c r="CV12" i="11"/>
  <c r="CV12" i="12" s="1"/>
  <c r="CW12" i="11"/>
  <c r="CW12" i="12" s="1"/>
  <c r="CX12" i="11"/>
  <c r="CX12" i="12" s="1"/>
  <c r="CY12" i="11"/>
  <c r="CY12" i="12" s="1"/>
  <c r="CZ12" i="11"/>
  <c r="CZ12" i="12" s="1"/>
  <c r="DE12" i="11"/>
  <c r="DE12" i="12" s="1"/>
  <c r="DF12" i="11"/>
  <c r="DF12" i="12" s="1"/>
  <c r="DG12" i="11"/>
  <c r="DG12" i="12" s="1"/>
  <c r="DH12" i="11"/>
  <c r="DH12" i="12" s="1"/>
  <c r="DM12" i="11"/>
  <c r="DM12" i="12" s="1"/>
  <c r="DN12" i="11"/>
  <c r="DN12" i="12" s="1"/>
  <c r="DO12" i="11"/>
  <c r="DO12" i="12" s="1"/>
  <c r="DP12" i="11"/>
  <c r="DP12" i="12" s="1"/>
  <c r="DQ12" i="11"/>
  <c r="DQ12" i="12" s="1"/>
  <c r="DR12" i="11"/>
  <c r="DR12" i="12" s="1"/>
  <c r="DS12" i="11"/>
  <c r="DS12" i="12" s="1"/>
  <c r="DT12" i="11"/>
  <c r="DT12" i="12" s="1"/>
  <c r="DU12" i="11"/>
  <c r="DU12" i="12" s="1"/>
  <c r="DV12" i="11"/>
  <c r="DV12" i="12" s="1"/>
  <c r="DW12" i="11"/>
  <c r="DW12" i="12" s="1"/>
  <c r="DX12" i="11"/>
  <c r="DX12" i="12" s="1"/>
  <c r="DY12" i="11"/>
  <c r="DY12" i="12" s="1"/>
  <c r="DZ12" i="11"/>
  <c r="DZ12" i="12" s="1"/>
  <c r="EA12" i="11"/>
  <c r="EA12" i="12" s="1"/>
  <c r="EB12" i="11"/>
  <c r="EB12" i="12" s="1"/>
  <c r="EF12" i="11"/>
  <c r="EF12" i="12" s="1"/>
  <c r="EG12" i="11"/>
  <c r="EG12" i="12" s="1"/>
  <c r="EH12" i="11"/>
  <c r="EH12" i="12" s="1"/>
  <c r="EI12" i="11"/>
  <c r="EI12" i="12" s="1"/>
  <c r="EJ12" i="11"/>
  <c r="EJ12" i="12" s="1"/>
  <c r="EL12" i="11"/>
  <c r="EL12" i="12" s="1"/>
  <c r="EM12" i="11"/>
  <c r="EM12" i="12" s="1"/>
  <c r="EN12" i="11"/>
  <c r="EN12" i="12" s="1"/>
  <c r="EP12" i="11"/>
  <c r="EP12" i="12" s="1"/>
  <c r="EQ12" i="11"/>
  <c r="EQ12" i="12" s="1"/>
  <c r="ER12" i="11"/>
  <c r="ER12" i="12" s="1"/>
  <c r="ET12" i="11"/>
  <c r="ET12" i="12" s="1"/>
  <c r="EU12" i="11"/>
  <c r="EU12" i="12" s="1"/>
  <c r="EV12" i="11"/>
  <c r="EV12" i="12" s="1"/>
  <c r="EW12" i="11"/>
  <c r="EW12" i="12" s="1"/>
  <c r="EX12" i="11"/>
  <c r="EX12" i="12" s="1"/>
  <c r="EY12" i="11"/>
  <c r="EY12" i="12" s="1"/>
  <c r="EZ12" i="11"/>
  <c r="EZ12" i="12" s="1"/>
  <c r="FA12" i="11"/>
  <c r="FA12" i="12" s="1"/>
  <c r="FB12" i="11"/>
  <c r="FB12" i="12" s="1"/>
  <c r="FC12" i="11"/>
  <c r="FC12" i="12" s="1"/>
  <c r="FD12" i="11"/>
  <c r="FD12" i="12" s="1"/>
  <c r="FE12" i="11"/>
  <c r="FE12" i="12" s="1"/>
  <c r="FF12" i="11"/>
  <c r="FF12" i="12" s="1"/>
  <c r="FG12" i="11"/>
  <c r="FG12" i="12" s="1"/>
  <c r="FH12" i="11"/>
  <c r="FH12" i="12" s="1"/>
  <c r="AE13" i="11"/>
  <c r="AE13" i="12" s="1"/>
  <c r="AF13" i="11"/>
  <c r="AF13" i="12" s="1"/>
  <c r="AG13" i="11"/>
  <c r="AG13" i="12" s="1"/>
  <c r="AH13" i="11"/>
  <c r="AH13" i="12" s="1"/>
  <c r="AI13" i="11"/>
  <c r="AI13" i="12" s="1"/>
  <c r="AJ13" i="11"/>
  <c r="AJ13" i="12" s="1"/>
  <c r="AL13" i="11"/>
  <c r="AL13" i="12" s="1"/>
  <c r="AM13" i="11"/>
  <c r="AM13" i="12" s="1"/>
  <c r="AN13" i="11"/>
  <c r="AN13" i="12" s="1"/>
  <c r="AO13" i="11"/>
  <c r="AO13" i="12" s="1"/>
  <c r="AP13" i="11"/>
  <c r="AP13" i="12" s="1"/>
  <c r="AQ13" i="11"/>
  <c r="AQ13" i="12" s="1"/>
  <c r="AR13" i="11"/>
  <c r="AR13" i="12" s="1"/>
  <c r="AY13" i="11"/>
  <c r="AY13" i="12" s="1"/>
  <c r="AZ13" i="11"/>
  <c r="AZ13" i="12" s="1"/>
  <c r="BD13" i="11"/>
  <c r="BD13" i="12" s="1"/>
  <c r="BG13" i="11"/>
  <c r="BG13" i="12" s="1"/>
  <c r="BH13" i="11"/>
  <c r="BH13" i="12" s="1"/>
  <c r="BJ13" i="11"/>
  <c r="BJ13" i="12" s="1"/>
  <c r="BK13" i="11"/>
  <c r="BK13" i="12" s="1"/>
  <c r="BL13" i="11"/>
  <c r="BL13" i="12" s="1"/>
  <c r="BM13" i="11"/>
  <c r="BM13" i="12" s="1"/>
  <c r="BN13" i="11"/>
  <c r="BN13" i="12" s="1"/>
  <c r="BO13" i="11"/>
  <c r="BO13" i="12" s="1"/>
  <c r="BP13" i="11"/>
  <c r="BP13" i="12" s="1"/>
  <c r="BQ13" i="11"/>
  <c r="BQ13" i="12" s="1"/>
  <c r="BR13" i="11"/>
  <c r="BR13" i="12" s="1"/>
  <c r="BS13" i="11"/>
  <c r="BS13" i="12" s="1"/>
  <c r="BT13" i="11"/>
  <c r="BT13" i="12" s="1"/>
  <c r="BV13" i="11"/>
  <c r="BV13" i="12" s="1"/>
  <c r="BW13" i="11"/>
  <c r="BW13" i="12" s="1"/>
  <c r="BX13" i="11"/>
  <c r="BX13" i="12" s="1"/>
  <c r="CA13" i="11"/>
  <c r="CA13" i="12" s="1"/>
  <c r="CB13" i="11"/>
  <c r="CB13" i="12" s="1"/>
  <c r="CF13" i="11"/>
  <c r="CF13" i="12" s="1"/>
  <c r="CK13" i="11"/>
  <c r="CK13" i="12" s="1"/>
  <c r="CL13" i="11"/>
  <c r="CL13" i="12" s="1"/>
  <c r="CM13" i="11"/>
  <c r="CM13" i="12" s="1"/>
  <c r="CN13" i="11"/>
  <c r="CN13" i="12" s="1"/>
  <c r="CO13" i="11"/>
  <c r="CO13" i="12" s="1"/>
  <c r="CP13" i="11"/>
  <c r="CP13" i="12" s="1"/>
  <c r="CQ13" i="11"/>
  <c r="CQ13" i="12" s="1"/>
  <c r="CR13" i="11"/>
  <c r="CR13" i="12" s="1"/>
  <c r="CS13" i="11"/>
  <c r="CS13" i="12" s="1"/>
  <c r="CT13" i="11"/>
  <c r="CT13" i="12" s="1"/>
  <c r="CU13" i="11"/>
  <c r="CU13" i="12" s="1"/>
  <c r="CV13" i="11"/>
  <c r="CV13" i="12" s="1"/>
  <c r="CW13" i="11"/>
  <c r="CW13" i="12" s="1"/>
  <c r="CX13" i="11"/>
  <c r="CX13" i="12" s="1"/>
  <c r="CY13" i="11"/>
  <c r="CY13" i="12" s="1"/>
  <c r="CZ13" i="11"/>
  <c r="CZ13" i="12" s="1"/>
  <c r="DE13" i="11"/>
  <c r="DE13" i="12" s="1"/>
  <c r="DF13" i="11"/>
  <c r="DF13" i="12" s="1"/>
  <c r="DG13" i="11"/>
  <c r="DG13" i="12" s="1"/>
  <c r="DH13" i="11"/>
  <c r="DH13" i="12" s="1"/>
  <c r="DM13" i="11"/>
  <c r="DM13" i="12" s="1"/>
  <c r="DN13" i="11"/>
  <c r="DN13" i="12" s="1"/>
  <c r="DO13" i="11"/>
  <c r="DO13" i="12" s="1"/>
  <c r="DP13" i="11"/>
  <c r="DP13" i="12" s="1"/>
  <c r="DQ13" i="11"/>
  <c r="DQ13" i="12" s="1"/>
  <c r="DR13" i="11"/>
  <c r="DR13" i="12" s="1"/>
  <c r="DS13" i="11"/>
  <c r="DS13" i="12" s="1"/>
  <c r="DT13" i="11"/>
  <c r="DT13" i="12" s="1"/>
  <c r="DU13" i="11"/>
  <c r="DU13" i="12" s="1"/>
  <c r="DV13" i="11"/>
  <c r="DV13" i="12" s="1"/>
  <c r="DW13" i="11"/>
  <c r="DW13" i="12" s="1"/>
  <c r="DX13" i="11"/>
  <c r="DX13" i="12" s="1"/>
  <c r="DY13" i="11"/>
  <c r="DY13" i="12" s="1"/>
  <c r="DZ13" i="11"/>
  <c r="DZ13" i="12" s="1"/>
  <c r="EA13" i="11"/>
  <c r="EA13" i="12" s="1"/>
  <c r="EB13" i="11"/>
  <c r="EB13" i="12" s="1"/>
  <c r="EF13" i="11"/>
  <c r="EF13" i="12" s="1"/>
  <c r="EG13" i="11"/>
  <c r="EG13" i="12" s="1"/>
  <c r="EH13" i="11"/>
  <c r="EH13" i="12" s="1"/>
  <c r="EI13" i="11"/>
  <c r="EI13" i="12" s="1"/>
  <c r="EJ13" i="11"/>
  <c r="EJ13" i="12" s="1"/>
  <c r="EL13" i="11"/>
  <c r="EL13" i="12" s="1"/>
  <c r="EM13" i="11"/>
  <c r="EM13" i="12" s="1"/>
  <c r="EN13" i="11"/>
  <c r="EN13" i="12" s="1"/>
  <c r="EP13" i="11"/>
  <c r="EP13" i="12" s="1"/>
  <c r="EQ13" i="11"/>
  <c r="EQ13" i="12" s="1"/>
  <c r="ER13" i="11"/>
  <c r="ER13" i="12" s="1"/>
  <c r="ET13" i="11"/>
  <c r="ET13" i="12" s="1"/>
  <c r="EU13" i="11"/>
  <c r="EU13" i="12" s="1"/>
  <c r="EV13" i="11"/>
  <c r="EV13" i="12" s="1"/>
  <c r="EW13" i="11"/>
  <c r="EW13" i="12" s="1"/>
  <c r="EX13" i="11"/>
  <c r="EX13" i="12" s="1"/>
  <c r="EY13" i="11"/>
  <c r="EY13" i="12" s="1"/>
  <c r="EZ13" i="11"/>
  <c r="EZ13" i="12" s="1"/>
  <c r="FA13" i="11"/>
  <c r="FA13" i="12" s="1"/>
  <c r="FB13" i="11"/>
  <c r="FB13" i="12" s="1"/>
  <c r="FC13" i="11"/>
  <c r="FC13" i="12" s="1"/>
  <c r="FD13" i="11"/>
  <c r="FD13" i="12" s="1"/>
  <c r="FE13" i="11"/>
  <c r="FE13" i="12" s="1"/>
  <c r="FF13" i="11"/>
  <c r="FF13" i="12" s="1"/>
  <c r="FG13" i="11"/>
  <c r="FG13" i="12" s="1"/>
  <c r="FH13" i="11"/>
  <c r="FH13" i="12" s="1"/>
  <c r="AE14" i="11"/>
  <c r="AE14" i="12" s="1"/>
  <c r="AF14" i="11"/>
  <c r="AF14" i="12" s="1"/>
  <c r="AG14" i="11"/>
  <c r="AG14" i="12" s="1"/>
  <c r="AH14" i="11"/>
  <c r="AH14" i="12" s="1"/>
  <c r="AI14" i="11"/>
  <c r="AI14" i="12" s="1"/>
  <c r="AJ14" i="11"/>
  <c r="AJ14" i="12" s="1"/>
  <c r="AL14" i="11"/>
  <c r="AL14" i="12" s="1"/>
  <c r="AM14" i="11"/>
  <c r="AM14" i="12" s="1"/>
  <c r="AN14" i="11"/>
  <c r="AN14" i="12" s="1"/>
  <c r="AO14" i="11"/>
  <c r="AO14" i="12" s="1"/>
  <c r="AP14" i="11"/>
  <c r="AP14" i="12" s="1"/>
  <c r="AQ14" i="11"/>
  <c r="AQ14" i="12" s="1"/>
  <c r="AR14" i="11"/>
  <c r="AR14" i="12" s="1"/>
  <c r="AY14" i="11"/>
  <c r="AY14" i="12" s="1"/>
  <c r="AZ14" i="11"/>
  <c r="AZ14" i="12" s="1"/>
  <c r="BD14" i="11"/>
  <c r="BD14" i="12" s="1"/>
  <c r="BG14" i="11"/>
  <c r="BG14" i="12" s="1"/>
  <c r="BH14" i="11"/>
  <c r="BH14" i="12" s="1"/>
  <c r="BJ14" i="11"/>
  <c r="BJ14" i="12" s="1"/>
  <c r="BK14" i="11"/>
  <c r="BK14" i="12" s="1"/>
  <c r="BL14" i="11"/>
  <c r="BL14" i="12" s="1"/>
  <c r="BM14" i="11"/>
  <c r="BM14" i="12" s="1"/>
  <c r="BN14" i="11"/>
  <c r="BN14" i="12" s="1"/>
  <c r="BO14" i="11"/>
  <c r="BO14" i="12" s="1"/>
  <c r="BP14" i="11"/>
  <c r="BP14" i="12" s="1"/>
  <c r="BQ14" i="11"/>
  <c r="BQ14" i="12" s="1"/>
  <c r="BR14" i="11"/>
  <c r="BR14" i="12" s="1"/>
  <c r="BS14" i="11"/>
  <c r="BS14" i="12" s="1"/>
  <c r="BT14" i="11"/>
  <c r="BT14" i="12" s="1"/>
  <c r="BV14" i="11"/>
  <c r="BV14" i="12" s="1"/>
  <c r="BW14" i="11"/>
  <c r="BW14" i="12" s="1"/>
  <c r="BX14" i="11"/>
  <c r="BX14" i="12" s="1"/>
  <c r="CA14" i="11"/>
  <c r="CA14" i="12" s="1"/>
  <c r="CB14" i="11"/>
  <c r="CB14" i="12" s="1"/>
  <c r="CF14" i="11"/>
  <c r="CF14" i="12" s="1"/>
  <c r="CK14" i="11"/>
  <c r="CK14" i="12" s="1"/>
  <c r="CL14" i="11"/>
  <c r="CL14" i="12" s="1"/>
  <c r="CM14" i="11"/>
  <c r="CM14" i="12" s="1"/>
  <c r="CN14" i="11"/>
  <c r="CN14" i="12" s="1"/>
  <c r="CO14" i="11"/>
  <c r="CO14" i="12" s="1"/>
  <c r="CP14" i="11"/>
  <c r="CP14" i="12" s="1"/>
  <c r="CQ14" i="11"/>
  <c r="CQ14" i="12" s="1"/>
  <c r="CR14" i="11"/>
  <c r="CR14" i="12" s="1"/>
  <c r="CS14" i="11"/>
  <c r="CS14" i="12" s="1"/>
  <c r="CT14" i="11"/>
  <c r="CT14" i="12" s="1"/>
  <c r="CU14" i="11"/>
  <c r="CU14" i="12" s="1"/>
  <c r="CV14" i="11"/>
  <c r="CV14" i="12" s="1"/>
  <c r="CW14" i="11"/>
  <c r="CW14" i="12" s="1"/>
  <c r="CX14" i="11"/>
  <c r="CX14" i="12" s="1"/>
  <c r="CY14" i="11"/>
  <c r="CY14" i="12" s="1"/>
  <c r="CZ14" i="11"/>
  <c r="CZ14" i="12" s="1"/>
  <c r="DE14" i="11"/>
  <c r="DE14" i="12" s="1"/>
  <c r="DF14" i="11"/>
  <c r="DF14" i="12" s="1"/>
  <c r="DG14" i="11"/>
  <c r="DG14" i="12" s="1"/>
  <c r="DH14" i="11"/>
  <c r="DH14" i="12" s="1"/>
  <c r="DM14" i="11"/>
  <c r="DM14" i="12" s="1"/>
  <c r="DN14" i="11"/>
  <c r="DN14" i="12" s="1"/>
  <c r="DO14" i="11"/>
  <c r="DO14" i="12" s="1"/>
  <c r="DP14" i="11"/>
  <c r="DP14" i="12" s="1"/>
  <c r="DQ14" i="11"/>
  <c r="DQ14" i="12" s="1"/>
  <c r="DR14" i="11"/>
  <c r="DR14" i="12" s="1"/>
  <c r="DS14" i="11"/>
  <c r="DS14" i="12" s="1"/>
  <c r="DT14" i="11"/>
  <c r="DT14" i="12" s="1"/>
  <c r="DU14" i="11"/>
  <c r="DU14" i="12" s="1"/>
  <c r="DV14" i="11"/>
  <c r="DV14" i="12" s="1"/>
  <c r="DW14" i="11"/>
  <c r="DW14" i="12" s="1"/>
  <c r="DX14" i="11"/>
  <c r="DX14" i="12" s="1"/>
  <c r="DY14" i="11"/>
  <c r="DY14" i="12" s="1"/>
  <c r="DZ14" i="11"/>
  <c r="DZ14" i="12" s="1"/>
  <c r="EA14" i="11"/>
  <c r="EA14" i="12" s="1"/>
  <c r="EB14" i="11"/>
  <c r="EB14" i="12" s="1"/>
  <c r="EF14" i="11"/>
  <c r="EF14" i="12" s="1"/>
  <c r="EG14" i="11"/>
  <c r="EG14" i="12" s="1"/>
  <c r="EH14" i="11"/>
  <c r="EH14" i="12" s="1"/>
  <c r="EI14" i="11"/>
  <c r="EI14" i="12" s="1"/>
  <c r="EJ14" i="11"/>
  <c r="EJ14" i="12" s="1"/>
  <c r="EL14" i="11"/>
  <c r="EL14" i="12" s="1"/>
  <c r="EM14" i="11"/>
  <c r="EM14" i="12" s="1"/>
  <c r="EN14" i="11"/>
  <c r="EN14" i="12" s="1"/>
  <c r="EP14" i="11"/>
  <c r="EP14" i="12" s="1"/>
  <c r="EQ14" i="11"/>
  <c r="EQ14" i="12" s="1"/>
  <c r="ER14" i="11"/>
  <c r="ER14" i="12" s="1"/>
  <c r="ET14" i="11"/>
  <c r="ET14" i="12" s="1"/>
  <c r="EU14" i="11"/>
  <c r="EU14" i="12" s="1"/>
  <c r="EV14" i="11"/>
  <c r="EV14" i="12" s="1"/>
  <c r="EW14" i="11"/>
  <c r="EW14" i="12" s="1"/>
  <c r="EX14" i="11"/>
  <c r="EX14" i="12" s="1"/>
  <c r="EY14" i="11"/>
  <c r="EY14" i="12" s="1"/>
  <c r="EZ14" i="11"/>
  <c r="EZ14" i="12" s="1"/>
  <c r="FA14" i="11"/>
  <c r="FA14" i="12" s="1"/>
  <c r="FB14" i="11"/>
  <c r="FB14" i="12" s="1"/>
  <c r="FC14" i="11"/>
  <c r="FC14" i="12" s="1"/>
  <c r="FD14" i="11"/>
  <c r="FD14" i="12" s="1"/>
  <c r="FE14" i="11"/>
  <c r="FE14" i="12" s="1"/>
  <c r="FF14" i="11"/>
  <c r="FF14" i="12" s="1"/>
  <c r="FG14" i="11"/>
  <c r="FG14" i="12" s="1"/>
  <c r="FH14" i="11"/>
  <c r="FH14" i="12" s="1"/>
  <c r="AE15" i="11"/>
  <c r="AE15" i="12" s="1"/>
  <c r="AF15" i="11"/>
  <c r="AF15" i="12" s="1"/>
  <c r="AG15" i="11"/>
  <c r="AG15" i="12" s="1"/>
  <c r="AH15" i="11"/>
  <c r="AH15" i="12" s="1"/>
  <c r="AI15" i="11"/>
  <c r="AI15" i="12" s="1"/>
  <c r="AJ15" i="11"/>
  <c r="AJ15" i="12" s="1"/>
  <c r="AL15" i="11"/>
  <c r="AL15" i="12" s="1"/>
  <c r="AM15" i="11"/>
  <c r="AM15" i="12" s="1"/>
  <c r="AN15" i="11"/>
  <c r="AN15" i="12" s="1"/>
  <c r="AO15" i="11"/>
  <c r="AO15" i="12" s="1"/>
  <c r="AP15" i="11"/>
  <c r="AP15" i="12" s="1"/>
  <c r="AQ15" i="11"/>
  <c r="AQ15" i="12" s="1"/>
  <c r="AR15" i="11"/>
  <c r="AR15" i="12" s="1"/>
  <c r="AY15" i="11"/>
  <c r="AY15" i="12" s="1"/>
  <c r="AZ15" i="11"/>
  <c r="AZ15" i="12" s="1"/>
  <c r="BD15" i="11"/>
  <c r="BD15" i="12" s="1"/>
  <c r="BG15" i="11"/>
  <c r="BG15" i="12" s="1"/>
  <c r="BH15" i="11"/>
  <c r="BH15" i="12" s="1"/>
  <c r="BJ15" i="11"/>
  <c r="BJ15" i="12" s="1"/>
  <c r="BK15" i="11"/>
  <c r="BK15" i="12" s="1"/>
  <c r="BL15" i="11"/>
  <c r="BL15" i="12" s="1"/>
  <c r="BM15" i="11"/>
  <c r="BM15" i="12" s="1"/>
  <c r="BN15" i="11"/>
  <c r="BN15" i="12" s="1"/>
  <c r="BO15" i="11"/>
  <c r="BO15" i="12" s="1"/>
  <c r="BP15" i="11"/>
  <c r="BP15" i="12" s="1"/>
  <c r="BQ15" i="11"/>
  <c r="BQ15" i="12" s="1"/>
  <c r="BR15" i="11"/>
  <c r="BR15" i="12" s="1"/>
  <c r="BS15" i="11"/>
  <c r="BS15" i="12" s="1"/>
  <c r="BT15" i="11"/>
  <c r="BT15" i="12" s="1"/>
  <c r="BV15" i="11"/>
  <c r="BV15" i="12" s="1"/>
  <c r="BW15" i="11"/>
  <c r="BW15" i="12" s="1"/>
  <c r="BX15" i="11"/>
  <c r="BX15" i="12" s="1"/>
  <c r="CA15" i="11"/>
  <c r="CA15" i="12" s="1"/>
  <c r="CB15" i="11"/>
  <c r="CB15" i="12" s="1"/>
  <c r="CF15" i="11"/>
  <c r="CF15" i="12" s="1"/>
  <c r="CK15" i="11"/>
  <c r="CK15" i="12" s="1"/>
  <c r="CL15" i="11"/>
  <c r="CL15" i="12" s="1"/>
  <c r="CM15" i="11"/>
  <c r="CM15" i="12" s="1"/>
  <c r="CN15" i="11"/>
  <c r="CN15" i="12" s="1"/>
  <c r="CO15" i="11"/>
  <c r="CO15" i="12" s="1"/>
  <c r="CP15" i="11"/>
  <c r="CP15" i="12" s="1"/>
  <c r="CQ15" i="11"/>
  <c r="CQ15" i="12" s="1"/>
  <c r="CR15" i="11"/>
  <c r="CR15" i="12" s="1"/>
  <c r="CS15" i="11"/>
  <c r="CS15" i="12" s="1"/>
  <c r="CT15" i="11"/>
  <c r="CT15" i="12" s="1"/>
  <c r="CU15" i="11"/>
  <c r="CU15" i="12" s="1"/>
  <c r="CV15" i="11"/>
  <c r="CV15" i="12" s="1"/>
  <c r="CW15" i="11"/>
  <c r="CW15" i="12" s="1"/>
  <c r="CX15" i="11"/>
  <c r="CX15" i="12" s="1"/>
  <c r="CY15" i="11"/>
  <c r="CY15" i="12" s="1"/>
  <c r="CZ15" i="11"/>
  <c r="CZ15" i="12" s="1"/>
  <c r="DE15" i="11"/>
  <c r="DE15" i="12" s="1"/>
  <c r="DF15" i="11"/>
  <c r="DF15" i="12" s="1"/>
  <c r="DG15" i="11"/>
  <c r="DG15" i="12" s="1"/>
  <c r="DH15" i="11"/>
  <c r="DH15" i="12" s="1"/>
  <c r="DM15" i="11"/>
  <c r="DM15" i="12" s="1"/>
  <c r="DN15" i="11"/>
  <c r="DN15" i="12" s="1"/>
  <c r="DO15" i="11"/>
  <c r="DO15" i="12" s="1"/>
  <c r="DP15" i="11"/>
  <c r="DP15" i="12" s="1"/>
  <c r="DQ15" i="11"/>
  <c r="DQ15" i="12" s="1"/>
  <c r="DR15" i="11"/>
  <c r="DR15" i="12" s="1"/>
  <c r="DS15" i="11"/>
  <c r="DS15" i="12" s="1"/>
  <c r="DT15" i="11"/>
  <c r="DT15" i="12" s="1"/>
  <c r="DU15" i="11"/>
  <c r="DU15" i="12" s="1"/>
  <c r="DV15" i="11"/>
  <c r="DV15" i="12" s="1"/>
  <c r="DW15" i="11"/>
  <c r="DW15" i="12" s="1"/>
  <c r="DX15" i="11"/>
  <c r="DX15" i="12" s="1"/>
  <c r="DY15" i="11"/>
  <c r="DY15" i="12" s="1"/>
  <c r="DZ15" i="11"/>
  <c r="DZ15" i="12" s="1"/>
  <c r="EA15" i="11"/>
  <c r="EA15" i="12" s="1"/>
  <c r="EB15" i="11"/>
  <c r="EB15" i="12" s="1"/>
  <c r="EF15" i="11"/>
  <c r="EF15" i="12" s="1"/>
  <c r="EG15" i="11"/>
  <c r="EG15" i="12" s="1"/>
  <c r="EH15" i="11"/>
  <c r="EH15" i="12" s="1"/>
  <c r="EI15" i="11"/>
  <c r="EI15" i="12" s="1"/>
  <c r="EJ15" i="11"/>
  <c r="EJ15" i="12" s="1"/>
  <c r="EL15" i="11"/>
  <c r="EL15" i="12" s="1"/>
  <c r="EM15" i="11"/>
  <c r="EM15" i="12" s="1"/>
  <c r="EN15" i="11"/>
  <c r="EN15" i="12" s="1"/>
  <c r="EP15" i="11"/>
  <c r="EP15" i="12" s="1"/>
  <c r="EQ15" i="11"/>
  <c r="EQ15" i="12" s="1"/>
  <c r="ER15" i="11"/>
  <c r="ER15" i="12" s="1"/>
  <c r="ET15" i="11"/>
  <c r="ET15" i="12" s="1"/>
  <c r="EU15" i="11"/>
  <c r="EU15" i="12" s="1"/>
  <c r="EV15" i="11"/>
  <c r="EV15" i="12" s="1"/>
  <c r="EW15" i="11"/>
  <c r="EW15" i="12" s="1"/>
  <c r="EX15" i="11"/>
  <c r="EX15" i="12" s="1"/>
  <c r="EY15" i="11"/>
  <c r="EY15" i="12" s="1"/>
  <c r="EZ15" i="11"/>
  <c r="EZ15" i="12" s="1"/>
  <c r="FA15" i="11"/>
  <c r="FA15" i="12" s="1"/>
  <c r="FB15" i="11"/>
  <c r="FB15" i="12" s="1"/>
  <c r="FC15" i="11"/>
  <c r="FC15" i="12" s="1"/>
  <c r="FD15" i="11"/>
  <c r="FD15" i="12" s="1"/>
  <c r="FE15" i="11"/>
  <c r="FE15" i="12" s="1"/>
  <c r="FF15" i="11"/>
  <c r="FF15" i="12" s="1"/>
  <c r="FG15" i="11"/>
  <c r="FG15" i="12" s="1"/>
  <c r="FH15" i="11"/>
  <c r="FH15" i="12" s="1"/>
  <c r="AE16" i="11"/>
  <c r="AE16" i="12" s="1"/>
  <c r="AF16" i="11"/>
  <c r="AF16" i="12" s="1"/>
  <c r="AG16" i="11"/>
  <c r="AG16" i="12" s="1"/>
  <c r="AH16" i="11"/>
  <c r="AH16" i="12" s="1"/>
  <c r="AI16" i="11"/>
  <c r="AI16" i="12" s="1"/>
  <c r="AJ16" i="11"/>
  <c r="AJ16" i="12" s="1"/>
  <c r="AL16" i="11"/>
  <c r="AL16" i="12" s="1"/>
  <c r="AM16" i="11"/>
  <c r="AM16" i="12" s="1"/>
  <c r="AN16" i="11"/>
  <c r="AN16" i="12" s="1"/>
  <c r="AO16" i="11"/>
  <c r="AO16" i="12" s="1"/>
  <c r="AP16" i="11"/>
  <c r="AP16" i="12" s="1"/>
  <c r="AQ16" i="11"/>
  <c r="AQ16" i="12" s="1"/>
  <c r="AR16" i="11"/>
  <c r="AR16" i="12" s="1"/>
  <c r="AY16" i="11"/>
  <c r="AY16" i="12" s="1"/>
  <c r="AZ16" i="11"/>
  <c r="AZ16" i="12" s="1"/>
  <c r="BD16" i="11"/>
  <c r="BD16" i="12" s="1"/>
  <c r="BG16" i="11"/>
  <c r="BG16" i="12" s="1"/>
  <c r="BH16" i="11"/>
  <c r="BH16" i="12" s="1"/>
  <c r="BJ16" i="11"/>
  <c r="BJ16" i="12" s="1"/>
  <c r="BK16" i="11"/>
  <c r="BK16" i="12" s="1"/>
  <c r="BL16" i="11"/>
  <c r="BL16" i="12" s="1"/>
  <c r="BM16" i="11"/>
  <c r="BM16" i="12" s="1"/>
  <c r="BN16" i="11"/>
  <c r="BN16" i="12" s="1"/>
  <c r="BO16" i="11"/>
  <c r="BO16" i="12" s="1"/>
  <c r="BP16" i="11"/>
  <c r="BP16" i="12" s="1"/>
  <c r="BQ16" i="11"/>
  <c r="BQ16" i="12" s="1"/>
  <c r="BR16" i="11"/>
  <c r="BR16" i="12" s="1"/>
  <c r="BS16" i="11"/>
  <c r="BS16" i="12" s="1"/>
  <c r="BT16" i="11"/>
  <c r="BT16" i="12" s="1"/>
  <c r="BV16" i="11"/>
  <c r="BV16" i="12" s="1"/>
  <c r="BW16" i="11"/>
  <c r="BW16" i="12" s="1"/>
  <c r="BX16" i="11"/>
  <c r="BX16" i="12" s="1"/>
  <c r="CA16" i="11"/>
  <c r="CA16" i="12" s="1"/>
  <c r="CB16" i="11"/>
  <c r="CB16" i="12" s="1"/>
  <c r="CF16" i="11"/>
  <c r="CF16" i="12" s="1"/>
  <c r="CK16" i="11"/>
  <c r="CK16" i="12" s="1"/>
  <c r="CL16" i="11"/>
  <c r="CL16" i="12" s="1"/>
  <c r="CM16" i="11"/>
  <c r="CM16" i="12" s="1"/>
  <c r="CN16" i="11"/>
  <c r="CN16" i="12" s="1"/>
  <c r="CO16" i="11"/>
  <c r="CO16" i="12" s="1"/>
  <c r="CP16" i="11"/>
  <c r="CP16" i="12" s="1"/>
  <c r="CQ16" i="11"/>
  <c r="CQ16" i="12" s="1"/>
  <c r="CR16" i="11"/>
  <c r="CR16" i="12" s="1"/>
  <c r="CS16" i="11"/>
  <c r="CS16" i="12" s="1"/>
  <c r="CT16" i="11"/>
  <c r="CT16" i="12" s="1"/>
  <c r="CU16" i="11"/>
  <c r="CU16" i="12" s="1"/>
  <c r="CV16" i="11"/>
  <c r="CV16" i="12" s="1"/>
  <c r="CW16" i="11"/>
  <c r="CW16" i="12" s="1"/>
  <c r="CX16" i="11"/>
  <c r="CX16" i="12" s="1"/>
  <c r="CY16" i="11"/>
  <c r="CY16" i="12" s="1"/>
  <c r="CZ16" i="11"/>
  <c r="CZ16" i="12" s="1"/>
  <c r="DE16" i="11"/>
  <c r="DE16" i="12" s="1"/>
  <c r="DF16" i="11"/>
  <c r="DF16" i="12" s="1"/>
  <c r="DG16" i="11"/>
  <c r="DG16" i="12" s="1"/>
  <c r="DH16" i="11"/>
  <c r="DH16" i="12" s="1"/>
  <c r="DM16" i="11"/>
  <c r="DM16" i="12" s="1"/>
  <c r="DN16" i="11"/>
  <c r="DN16" i="12" s="1"/>
  <c r="DO16" i="11"/>
  <c r="DO16" i="12" s="1"/>
  <c r="DP16" i="11"/>
  <c r="DP16" i="12" s="1"/>
  <c r="DQ16" i="11"/>
  <c r="DQ16" i="12" s="1"/>
  <c r="DR16" i="11"/>
  <c r="DR16" i="12" s="1"/>
  <c r="DS16" i="11"/>
  <c r="DS16" i="12" s="1"/>
  <c r="DT16" i="11"/>
  <c r="DT16" i="12" s="1"/>
  <c r="DU16" i="11"/>
  <c r="DU16" i="12" s="1"/>
  <c r="DV16" i="11"/>
  <c r="DV16" i="12" s="1"/>
  <c r="DW16" i="11"/>
  <c r="DW16" i="12" s="1"/>
  <c r="DX16" i="11"/>
  <c r="DX16" i="12" s="1"/>
  <c r="DY16" i="11"/>
  <c r="DY16" i="12" s="1"/>
  <c r="DZ16" i="11"/>
  <c r="DZ16" i="12" s="1"/>
  <c r="EA16" i="11"/>
  <c r="EA16" i="12" s="1"/>
  <c r="EB16" i="11"/>
  <c r="EB16" i="12" s="1"/>
  <c r="EF16" i="11"/>
  <c r="EF16" i="12" s="1"/>
  <c r="EG16" i="11"/>
  <c r="EG16" i="12" s="1"/>
  <c r="EH16" i="11"/>
  <c r="EH16" i="12" s="1"/>
  <c r="EI16" i="11"/>
  <c r="EI16" i="12" s="1"/>
  <c r="EJ16" i="11"/>
  <c r="EJ16" i="12" s="1"/>
  <c r="EL16" i="11"/>
  <c r="EL16" i="12" s="1"/>
  <c r="EM16" i="11"/>
  <c r="EM16" i="12" s="1"/>
  <c r="EN16" i="11"/>
  <c r="EN16" i="12" s="1"/>
  <c r="EP16" i="11"/>
  <c r="EP16" i="12" s="1"/>
  <c r="EQ16" i="11"/>
  <c r="EQ16" i="12" s="1"/>
  <c r="ER16" i="11"/>
  <c r="ER16" i="12" s="1"/>
  <c r="ET16" i="11"/>
  <c r="ET16" i="12" s="1"/>
  <c r="EU16" i="11"/>
  <c r="EU16" i="12" s="1"/>
  <c r="EV16" i="11"/>
  <c r="EV16" i="12" s="1"/>
  <c r="EW16" i="11"/>
  <c r="EW16" i="12" s="1"/>
  <c r="EX16" i="11"/>
  <c r="EX16" i="12" s="1"/>
  <c r="EY16" i="11"/>
  <c r="EY16" i="12" s="1"/>
  <c r="EZ16" i="11"/>
  <c r="EZ16" i="12" s="1"/>
  <c r="FA16" i="11"/>
  <c r="FA16" i="12" s="1"/>
  <c r="FB16" i="11"/>
  <c r="FB16" i="12" s="1"/>
  <c r="FC16" i="11"/>
  <c r="FC16" i="12" s="1"/>
  <c r="FD16" i="11"/>
  <c r="FD16" i="12" s="1"/>
  <c r="FE16" i="11"/>
  <c r="FE16" i="12" s="1"/>
  <c r="FF16" i="11"/>
  <c r="FF16" i="12" s="1"/>
  <c r="FG16" i="11"/>
  <c r="FG16" i="12" s="1"/>
  <c r="FH16" i="11"/>
  <c r="FH16" i="12" s="1"/>
  <c r="AE17" i="11"/>
  <c r="AE17" i="12" s="1"/>
  <c r="AF17" i="11"/>
  <c r="AF17" i="12" s="1"/>
  <c r="AG17" i="11"/>
  <c r="AG17" i="12" s="1"/>
  <c r="AH17" i="11"/>
  <c r="AH17" i="12" s="1"/>
  <c r="AI17" i="11"/>
  <c r="AI17" i="12" s="1"/>
  <c r="AJ17" i="11"/>
  <c r="AJ17" i="12" s="1"/>
  <c r="AL17" i="11"/>
  <c r="AL17" i="12" s="1"/>
  <c r="AM17" i="11"/>
  <c r="AM17" i="12" s="1"/>
  <c r="AN17" i="11"/>
  <c r="AN17" i="12" s="1"/>
  <c r="AO17" i="11"/>
  <c r="AO17" i="12" s="1"/>
  <c r="AP17" i="11"/>
  <c r="AP17" i="12" s="1"/>
  <c r="AQ17" i="11"/>
  <c r="AQ17" i="12" s="1"/>
  <c r="AR17" i="11"/>
  <c r="AR17" i="12" s="1"/>
  <c r="AY17" i="11"/>
  <c r="AY17" i="12" s="1"/>
  <c r="AZ17" i="12"/>
  <c r="BD17" i="11"/>
  <c r="BD17" i="12" s="1"/>
  <c r="BG17" i="11"/>
  <c r="BG17" i="12" s="1"/>
  <c r="BH17" i="11"/>
  <c r="BH17" i="12" s="1"/>
  <c r="BJ17" i="11"/>
  <c r="BJ17" i="12" s="1"/>
  <c r="BK17" i="11"/>
  <c r="BK17" i="12" s="1"/>
  <c r="BL17" i="11"/>
  <c r="BL17" i="12" s="1"/>
  <c r="BM17" i="11"/>
  <c r="BM17" i="12" s="1"/>
  <c r="BN17" i="11"/>
  <c r="BN17" i="12" s="1"/>
  <c r="BO17" i="11"/>
  <c r="BO17" i="12" s="1"/>
  <c r="BP17" i="11"/>
  <c r="BP17" i="12" s="1"/>
  <c r="BQ17" i="11"/>
  <c r="BQ17" i="12" s="1"/>
  <c r="BR17" i="11"/>
  <c r="BR17" i="12" s="1"/>
  <c r="BS17" i="11"/>
  <c r="BS17" i="12" s="1"/>
  <c r="BT17" i="11"/>
  <c r="BT17" i="12" s="1"/>
  <c r="BV17" i="11"/>
  <c r="BV17" i="12" s="1"/>
  <c r="BW17" i="11"/>
  <c r="BW17" i="12" s="1"/>
  <c r="BX17" i="11"/>
  <c r="BX17" i="12" s="1"/>
  <c r="CA17" i="11"/>
  <c r="CA17" i="12" s="1"/>
  <c r="CB17" i="11"/>
  <c r="CB17" i="12" s="1"/>
  <c r="CF17" i="11"/>
  <c r="CF17" i="12" s="1"/>
  <c r="CK17" i="11"/>
  <c r="CK17" i="12" s="1"/>
  <c r="CL17" i="11"/>
  <c r="CL17" i="12" s="1"/>
  <c r="CM17" i="11"/>
  <c r="CM17" i="12" s="1"/>
  <c r="CN17" i="11"/>
  <c r="CN17" i="12" s="1"/>
  <c r="CO17" i="11"/>
  <c r="CO17" i="12" s="1"/>
  <c r="CP17" i="11"/>
  <c r="CP17" i="12" s="1"/>
  <c r="CQ17" i="11"/>
  <c r="CQ17" i="12" s="1"/>
  <c r="CR17" i="11"/>
  <c r="CR17" i="12" s="1"/>
  <c r="CS17" i="11"/>
  <c r="CS17" i="12" s="1"/>
  <c r="CT17" i="11"/>
  <c r="CT17" i="12" s="1"/>
  <c r="CU17" i="11"/>
  <c r="CU17" i="12" s="1"/>
  <c r="CV17" i="11"/>
  <c r="CV17" i="12" s="1"/>
  <c r="CW17" i="11"/>
  <c r="CW17" i="12" s="1"/>
  <c r="CX17" i="11"/>
  <c r="CX17" i="12" s="1"/>
  <c r="CY17" i="11"/>
  <c r="CY17" i="12" s="1"/>
  <c r="CZ17" i="11"/>
  <c r="CZ17" i="12" s="1"/>
  <c r="DE17" i="11"/>
  <c r="DE17" i="12" s="1"/>
  <c r="DF17" i="11"/>
  <c r="DF17" i="12" s="1"/>
  <c r="DG17" i="11"/>
  <c r="DG17" i="12" s="1"/>
  <c r="DH17" i="11"/>
  <c r="DH17" i="12" s="1"/>
  <c r="DM17" i="11"/>
  <c r="DM17" i="12" s="1"/>
  <c r="DN17" i="11"/>
  <c r="DN17" i="12" s="1"/>
  <c r="DO17" i="11"/>
  <c r="DO17" i="12" s="1"/>
  <c r="DP17" i="11"/>
  <c r="DP17" i="12" s="1"/>
  <c r="DQ17" i="11"/>
  <c r="DQ17" i="12" s="1"/>
  <c r="DR17" i="11"/>
  <c r="DR17" i="12" s="1"/>
  <c r="DS17" i="11"/>
  <c r="DS17" i="12" s="1"/>
  <c r="DT17" i="11"/>
  <c r="DT17" i="12" s="1"/>
  <c r="DU17" i="11"/>
  <c r="DU17" i="12" s="1"/>
  <c r="DV17" i="11"/>
  <c r="DV17" i="12" s="1"/>
  <c r="DW17" i="11"/>
  <c r="DW17" i="12" s="1"/>
  <c r="DX17" i="11"/>
  <c r="DX17" i="12" s="1"/>
  <c r="DY17" i="11"/>
  <c r="DY17" i="12" s="1"/>
  <c r="DZ17" i="11"/>
  <c r="DZ17" i="12" s="1"/>
  <c r="EA17" i="11"/>
  <c r="EA17" i="12" s="1"/>
  <c r="EB17" i="11"/>
  <c r="EB17" i="12" s="1"/>
  <c r="EF17" i="11"/>
  <c r="EF17" i="12" s="1"/>
  <c r="EG17" i="11"/>
  <c r="EG17" i="12" s="1"/>
  <c r="EH17" i="11"/>
  <c r="EH17" i="12" s="1"/>
  <c r="EI17" i="11"/>
  <c r="EI17" i="12" s="1"/>
  <c r="EJ17" i="11"/>
  <c r="EJ17" i="12" s="1"/>
  <c r="EL17" i="11"/>
  <c r="EL17" i="12" s="1"/>
  <c r="EM17" i="11"/>
  <c r="EM17" i="12" s="1"/>
  <c r="EN17" i="11"/>
  <c r="EN17" i="12" s="1"/>
  <c r="EP17" i="11"/>
  <c r="EP17" i="12" s="1"/>
  <c r="EQ17" i="11"/>
  <c r="EQ17" i="12" s="1"/>
  <c r="ER17" i="11"/>
  <c r="ER17" i="12" s="1"/>
  <c r="ET17" i="11"/>
  <c r="ET17" i="12" s="1"/>
  <c r="EU17" i="11"/>
  <c r="EU17" i="12" s="1"/>
  <c r="EV17" i="11"/>
  <c r="EV17" i="12" s="1"/>
  <c r="EW17" i="11"/>
  <c r="EW17" i="12" s="1"/>
  <c r="EX17" i="11"/>
  <c r="EX17" i="12" s="1"/>
  <c r="EY17" i="11"/>
  <c r="EY17" i="12" s="1"/>
  <c r="EZ17" i="11"/>
  <c r="EZ17" i="12" s="1"/>
  <c r="FA17" i="11"/>
  <c r="FA17" i="12" s="1"/>
  <c r="FB17" i="11"/>
  <c r="FB17" i="12" s="1"/>
  <c r="FC17" i="11"/>
  <c r="FC17" i="12" s="1"/>
  <c r="FD17" i="11"/>
  <c r="FD17" i="12" s="1"/>
  <c r="FE17" i="11"/>
  <c r="FE17" i="12" s="1"/>
  <c r="FF17" i="11"/>
  <c r="FF17" i="12" s="1"/>
  <c r="FG17" i="11"/>
  <c r="FG17" i="12" s="1"/>
  <c r="FH17" i="11"/>
  <c r="FH17" i="12" s="1"/>
  <c r="AE18" i="11"/>
  <c r="AE18" i="12" s="1"/>
  <c r="AF18" i="11"/>
  <c r="AF18" i="12" s="1"/>
  <c r="AG18" i="11"/>
  <c r="AG18" i="12" s="1"/>
  <c r="AH18" i="11"/>
  <c r="AH18" i="12" s="1"/>
  <c r="AI18" i="11"/>
  <c r="AI18" i="12" s="1"/>
  <c r="AJ18" i="11"/>
  <c r="AJ18" i="12" s="1"/>
  <c r="AL18" i="11"/>
  <c r="AL18" i="12" s="1"/>
  <c r="AM18" i="11"/>
  <c r="AM18" i="12" s="1"/>
  <c r="AN18" i="11"/>
  <c r="AN18" i="12" s="1"/>
  <c r="AO18" i="11"/>
  <c r="AO18" i="12" s="1"/>
  <c r="AP18" i="11"/>
  <c r="AP18" i="12" s="1"/>
  <c r="AQ18" i="11"/>
  <c r="AQ18" i="12" s="1"/>
  <c r="AR18" i="11"/>
  <c r="AR18" i="12" s="1"/>
  <c r="AY18" i="11"/>
  <c r="AY18" i="12" s="1"/>
  <c r="AZ18" i="11"/>
  <c r="AZ18" i="12" s="1"/>
  <c r="BD18" i="11"/>
  <c r="BD18" i="12" s="1"/>
  <c r="BG18" i="11"/>
  <c r="BG18" i="12" s="1"/>
  <c r="BH18" i="11"/>
  <c r="BH18" i="12" s="1"/>
  <c r="BJ18" i="11"/>
  <c r="BJ18" i="12" s="1"/>
  <c r="BK18" i="11"/>
  <c r="BK18" i="12" s="1"/>
  <c r="BL18" i="11"/>
  <c r="BL18" i="12" s="1"/>
  <c r="BM18" i="11"/>
  <c r="BM18" i="12" s="1"/>
  <c r="BN18" i="11"/>
  <c r="BN18" i="12" s="1"/>
  <c r="BO18" i="11"/>
  <c r="BO18" i="12" s="1"/>
  <c r="BP18" i="11"/>
  <c r="BP18" i="12" s="1"/>
  <c r="BQ18" i="11"/>
  <c r="BQ18" i="12" s="1"/>
  <c r="BR18" i="11"/>
  <c r="BR18" i="12" s="1"/>
  <c r="BS18" i="11"/>
  <c r="BS18" i="12" s="1"/>
  <c r="BT18" i="11"/>
  <c r="BT18" i="12" s="1"/>
  <c r="BV18" i="11"/>
  <c r="BV18" i="12" s="1"/>
  <c r="BW18" i="11"/>
  <c r="BW18" i="12" s="1"/>
  <c r="BX18" i="11"/>
  <c r="BX18" i="12" s="1"/>
  <c r="CA18" i="11"/>
  <c r="CA18" i="12" s="1"/>
  <c r="CB18" i="11"/>
  <c r="CB18" i="12" s="1"/>
  <c r="CF18" i="11"/>
  <c r="CF18" i="12" s="1"/>
  <c r="CK18" i="11"/>
  <c r="CK18" i="12" s="1"/>
  <c r="CL18" i="11"/>
  <c r="CL18" i="12" s="1"/>
  <c r="CM18" i="11"/>
  <c r="CM18" i="12" s="1"/>
  <c r="CN18" i="11"/>
  <c r="CN18" i="12" s="1"/>
  <c r="CO18" i="11"/>
  <c r="CO18" i="12" s="1"/>
  <c r="CP18" i="11"/>
  <c r="CP18" i="12" s="1"/>
  <c r="CQ18" i="11"/>
  <c r="CQ18" i="12" s="1"/>
  <c r="CR18" i="11"/>
  <c r="CR18" i="12" s="1"/>
  <c r="CS18" i="11"/>
  <c r="CS18" i="12" s="1"/>
  <c r="CT18" i="11"/>
  <c r="CT18" i="12" s="1"/>
  <c r="CU18" i="11"/>
  <c r="CU18" i="12" s="1"/>
  <c r="CV18" i="11"/>
  <c r="CV18" i="12" s="1"/>
  <c r="CW18" i="11"/>
  <c r="CW18" i="12" s="1"/>
  <c r="CX18" i="11"/>
  <c r="CX18" i="12" s="1"/>
  <c r="CY18" i="11"/>
  <c r="CY18" i="12" s="1"/>
  <c r="CZ18" i="11"/>
  <c r="CZ18" i="12" s="1"/>
  <c r="DE18" i="11"/>
  <c r="DE18" i="12" s="1"/>
  <c r="DF18" i="11"/>
  <c r="DF18" i="12" s="1"/>
  <c r="DG18" i="11"/>
  <c r="DG18" i="12" s="1"/>
  <c r="DH18" i="11"/>
  <c r="DH18" i="12" s="1"/>
  <c r="DM18" i="11"/>
  <c r="DM18" i="12" s="1"/>
  <c r="DN18" i="11"/>
  <c r="DN18" i="12" s="1"/>
  <c r="DO18" i="11"/>
  <c r="DO18" i="12" s="1"/>
  <c r="DP18" i="11"/>
  <c r="DP18" i="12" s="1"/>
  <c r="DQ18" i="11"/>
  <c r="DQ18" i="12" s="1"/>
  <c r="DR18" i="11"/>
  <c r="DR18" i="12" s="1"/>
  <c r="DS18" i="11"/>
  <c r="DS18" i="12" s="1"/>
  <c r="DT18" i="11"/>
  <c r="DT18" i="12" s="1"/>
  <c r="DU18" i="11"/>
  <c r="DU18" i="12" s="1"/>
  <c r="DV18" i="11"/>
  <c r="DV18" i="12" s="1"/>
  <c r="DW18" i="11"/>
  <c r="DW18" i="12" s="1"/>
  <c r="DX18" i="11"/>
  <c r="DX18" i="12" s="1"/>
  <c r="DY18" i="11"/>
  <c r="DY18" i="12" s="1"/>
  <c r="DZ18" i="11"/>
  <c r="DZ18" i="12" s="1"/>
  <c r="EA18" i="11"/>
  <c r="EA18" i="12" s="1"/>
  <c r="EB18" i="11"/>
  <c r="EB18" i="12" s="1"/>
  <c r="EF18" i="11"/>
  <c r="EF18" i="12" s="1"/>
  <c r="EG18" i="11"/>
  <c r="EG18" i="12" s="1"/>
  <c r="EH18" i="11"/>
  <c r="EH18" i="12" s="1"/>
  <c r="EI18" i="11"/>
  <c r="EI18" i="12" s="1"/>
  <c r="EJ18" i="11"/>
  <c r="EJ18" i="12" s="1"/>
  <c r="EL18" i="11"/>
  <c r="EL18" i="12" s="1"/>
  <c r="EM18" i="11"/>
  <c r="EM18" i="12" s="1"/>
  <c r="EN18" i="11"/>
  <c r="EN18" i="12" s="1"/>
  <c r="EP18" i="11"/>
  <c r="EP18" i="12" s="1"/>
  <c r="EQ18" i="11"/>
  <c r="EQ18" i="12" s="1"/>
  <c r="ER18" i="11"/>
  <c r="ER18" i="12" s="1"/>
  <c r="ET18" i="11"/>
  <c r="ET18" i="12" s="1"/>
  <c r="EU18" i="11"/>
  <c r="EU18" i="12" s="1"/>
  <c r="EV18" i="11"/>
  <c r="EV18" i="12" s="1"/>
  <c r="EW18" i="11"/>
  <c r="EW18" i="12" s="1"/>
  <c r="EX18" i="11"/>
  <c r="EX18" i="12" s="1"/>
  <c r="EY18" i="11"/>
  <c r="EY18" i="12" s="1"/>
  <c r="EZ18" i="11"/>
  <c r="EZ18" i="12" s="1"/>
  <c r="FA18" i="11"/>
  <c r="FA18" i="12" s="1"/>
  <c r="FB18" i="11"/>
  <c r="FB18" i="12" s="1"/>
  <c r="FC18" i="11"/>
  <c r="FC18" i="12" s="1"/>
  <c r="FD18" i="11"/>
  <c r="FD18" i="12" s="1"/>
  <c r="FE18" i="11"/>
  <c r="FE18" i="12" s="1"/>
  <c r="FF18" i="11"/>
  <c r="FF18" i="12" s="1"/>
  <c r="FG18" i="11"/>
  <c r="FG18" i="12" s="1"/>
  <c r="FH18" i="11"/>
  <c r="FH18" i="12" s="1"/>
  <c r="AE19" i="11"/>
  <c r="AE19" i="12" s="1"/>
  <c r="AF19" i="11"/>
  <c r="AF19" i="12" s="1"/>
  <c r="AG19" i="11"/>
  <c r="AG19" i="12" s="1"/>
  <c r="AH19" i="11"/>
  <c r="AH19" i="12" s="1"/>
  <c r="AI19" i="11"/>
  <c r="AI19" i="12" s="1"/>
  <c r="AJ19" i="11"/>
  <c r="AJ19" i="12" s="1"/>
  <c r="AL19" i="11"/>
  <c r="AL19" i="12" s="1"/>
  <c r="AM19" i="11"/>
  <c r="AM19" i="12" s="1"/>
  <c r="AN19" i="11"/>
  <c r="AN19" i="12" s="1"/>
  <c r="AO19" i="11"/>
  <c r="AO19" i="12" s="1"/>
  <c r="AP19" i="11"/>
  <c r="AP19" i="12" s="1"/>
  <c r="AQ19" i="11"/>
  <c r="AQ19" i="12" s="1"/>
  <c r="AR19" i="11"/>
  <c r="AR19" i="12" s="1"/>
  <c r="AY19" i="11"/>
  <c r="AY19" i="12" s="1"/>
  <c r="AZ19" i="11"/>
  <c r="AZ19" i="12" s="1"/>
  <c r="BD19" i="11"/>
  <c r="BD19" i="12" s="1"/>
  <c r="BG19" i="11"/>
  <c r="BG19" i="12" s="1"/>
  <c r="BH19" i="11"/>
  <c r="BH19" i="12" s="1"/>
  <c r="BJ19" i="11"/>
  <c r="BJ19" i="12" s="1"/>
  <c r="BK19" i="11"/>
  <c r="BK19" i="12" s="1"/>
  <c r="BL19" i="11"/>
  <c r="BL19" i="12" s="1"/>
  <c r="BM19" i="11"/>
  <c r="BM19" i="12" s="1"/>
  <c r="BN19" i="11"/>
  <c r="BN19" i="12" s="1"/>
  <c r="BO19" i="11"/>
  <c r="BO19" i="12" s="1"/>
  <c r="BP19" i="11"/>
  <c r="BP19" i="12" s="1"/>
  <c r="BQ19" i="11"/>
  <c r="BQ19" i="12" s="1"/>
  <c r="BR19" i="11"/>
  <c r="BR19" i="12" s="1"/>
  <c r="BS19" i="11"/>
  <c r="BS19" i="12" s="1"/>
  <c r="BT19" i="11"/>
  <c r="BT19" i="12" s="1"/>
  <c r="BV19" i="11"/>
  <c r="BV19" i="12" s="1"/>
  <c r="BW19" i="11"/>
  <c r="BW19" i="12" s="1"/>
  <c r="BX19" i="11"/>
  <c r="BX19" i="12" s="1"/>
  <c r="CA19" i="11"/>
  <c r="CA19" i="12" s="1"/>
  <c r="CB19" i="11"/>
  <c r="CB19" i="12" s="1"/>
  <c r="CF19" i="11"/>
  <c r="CF19" i="12" s="1"/>
  <c r="CK19" i="11"/>
  <c r="CK19" i="12" s="1"/>
  <c r="CL19" i="11"/>
  <c r="CL19" i="12" s="1"/>
  <c r="CM19" i="11"/>
  <c r="CM19" i="12" s="1"/>
  <c r="CN19" i="11"/>
  <c r="CN19" i="12" s="1"/>
  <c r="CO19" i="11"/>
  <c r="CO19" i="12" s="1"/>
  <c r="CP19" i="11"/>
  <c r="CP19" i="12" s="1"/>
  <c r="CQ19" i="11"/>
  <c r="CQ19" i="12" s="1"/>
  <c r="CR19" i="11"/>
  <c r="CR19" i="12" s="1"/>
  <c r="CS19" i="11"/>
  <c r="CS19" i="12" s="1"/>
  <c r="CT19" i="11"/>
  <c r="CT19" i="12" s="1"/>
  <c r="CU19" i="11"/>
  <c r="CU19" i="12" s="1"/>
  <c r="CV19" i="11"/>
  <c r="CV19" i="12" s="1"/>
  <c r="CW19" i="11"/>
  <c r="CW19" i="12" s="1"/>
  <c r="CX19" i="11"/>
  <c r="CX19" i="12" s="1"/>
  <c r="CY19" i="11"/>
  <c r="CY19" i="12" s="1"/>
  <c r="CZ19" i="11"/>
  <c r="CZ19" i="12" s="1"/>
  <c r="DE19" i="11"/>
  <c r="DE19" i="12" s="1"/>
  <c r="DF19" i="11"/>
  <c r="DF19" i="12" s="1"/>
  <c r="DG19" i="11"/>
  <c r="DG19" i="12" s="1"/>
  <c r="DH19" i="11"/>
  <c r="DH19" i="12" s="1"/>
  <c r="DM19" i="11"/>
  <c r="DM19" i="12" s="1"/>
  <c r="DN19" i="11"/>
  <c r="DN19" i="12" s="1"/>
  <c r="DO19" i="11"/>
  <c r="DO19" i="12" s="1"/>
  <c r="DP19" i="11"/>
  <c r="DP19" i="12" s="1"/>
  <c r="DQ19" i="11"/>
  <c r="DQ19" i="12" s="1"/>
  <c r="DR19" i="11"/>
  <c r="DR19" i="12" s="1"/>
  <c r="DS19" i="11"/>
  <c r="DS19" i="12" s="1"/>
  <c r="DT19" i="11"/>
  <c r="DT19" i="12" s="1"/>
  <c r="DU19" i="11"/>
  <c r="DU19" i="12" s="1"/>
  <c r="DV19" i="11"/>
  <c r="DV19" i="12" s="1"/>
  <c r="DW19" i="11"/>
  <c r="DW19" i="12" s="1"/>
  <c r="DX19" i="11"/>
  <c r="DX19" i="12" s="1"/>
  <c r="DY19" i="11"/>
  <c r="DY19" i="12" s="1"/>
  <c r="DZ19" i="11"/>
  <c r="DZ19" i="12" s="1"/>
  <c r="EA19" i="11"/>
  <c r="EA19" i="12" s="1"/>
  <c r="EB19" i="11"/>
  <c r="EB19" i="12" s="1"/>
  <c r="EF19" i="11"/>
  <c r="EF19" i="12" s="1"/>
  <c r="EG19" i="11"/>
  <c r="EG19" i="12" s="1"/>
  <c r="EH19" i="11"/>
  <c r="EH19" i="12" s="1"/>
  <c r="EI19" i="11"/>
  <c r="EI19" i="12" s="1"/>
  <c r="EJ19" i="11"/>
  <c r="EJ19" i="12" s="1"/>
  <c r="EL19" i="11"/>
  <c r="EL19" i="12" s="1"/>
  <c r="EM19" i="11"/>
  <c r="EM19" i="12" s="1"/>
  <c r="EN19" i="11"/>
  <c r="EN19" i="12" s="1"/>
  <c r="EP19" i="11"/>
  <c r="EP19" i="12" s="1"/>
  <c r="EQ19" i="11"/>
  <c r="EQ19" i="12" s="1"/>
  <c r="ER19" i="11"/>
  <c r="ER19" i="12" s="1"/>
  <c r="ET19" i="11"/>
  <c r="ET19" i="12" s="1"/>
  <c r="EU19" i="11"/>
  <c r="EU19" i="12" s="1"/>
  <c r="EV19" i="11"/>
  <c r="EV19" i="12" s="1"/>
  <c r="EW19" i="11"/>
  <c r="EW19" i="12" s="1"/>
  <c r="EX19" i="11"/>
  <c r="EX19" i="12" s="1"/>
  <c r="EY19" i="11"/>
  <c r="EY19" i="12" s="1"/>
  <c r="EZ19" i="11"/>
  <c r="EZ19" i="12" s="1"/>
  <c r="FA19" i="11"/>
  <c r="FA19" i="12" s="1"/>
  <c r="FB19" i="11"/>
  <c r="FB19" i="12" s="1"/>
  <c r="FC19" i="11"/>
  <c r="FC19" i="12" s="1"/>
  <c r="FD19" i="11"/>
  <c r="FD19" i="12" s="1"/>
  <c r="FE19" i="11"/>
  <c r="FE19" i="12" s="1"/>
  <c r="FF19" i="11"/>
  <c r="FF19" i="12" s="1"/>
  <c r="FG19" i="11"/>
  <c r="FG19" i="12" s="1"/>
  <c r="FH19" i="11"/>
  <c r="FH19" i="12" s="1"/>
  <c r="AE20" i="11"/>
  <c r="AE20" i="12" s="1"/>
  <c r="AF20" i="11"/>
  <c r="AF20" i="12" s="1"/>
  <c r="AG20" i="11"/>
  <c r="AG20" i="12" s="1"/>
  <c r="AH20" i="11"/>
  <c r="AH20" i="12" s="1"/>
  <c r="AI20" i="11"/>
  <c r="AI20" i="12" s="1"/>
  <c r="AJ20" i="11"/>
  <c r="AJ20" i="12" s="1"/>
  <c r="AL20" i="11"/>
  <c r="AL20" i="12" s="1"/>
  <c r="AM20" i="11"/>
  <c r="AM20" i="12" s="1"/>
  <c r="AN20" i="11"/>
  <c r="AN20" i="12" s="1"/>
  <c r="AO20" i="11"/>
  <c r="AO20" i="12" s="1"/>
  <c r="AP20" i="11"/>
  <c r="AP20" i="12" s="1"/>
  <c r="AQ20" i="11"/>
  <c r="AQ20" i="12" s="1"/>
  <c r="AR20" i="11"/>
  <c r="AR20" i="12" s="1"/>
  <c r="AY20" i="11"/>
  <c r="AY20" i="12" s="1"/>
  <c r="AZ20" i="11"/>
  <c r="AZ20" i="12" s="1"/>
  <c r="BD20" i="11"/>
  <c r="BD20" i="12" s="1"/>
  <c r="BG20" i="11"/>
  <c r="BG20" i="12" s="1"/>
  <c r="BH20" i="11"/>
  <c r="BH20" i="12" s="1"/>
  <c r="BJ20" i="11"/>
  <c r="BJ20" i="12" s="1"/>
  <c r="BK20" i="11"/>
  <c r="BK20" i="12" s="1"/>
  <c r="BL20" i="11"/>
  <c r="BL20" i="12" s="1"/>
  <c r="BM20" i="11"/>
  <c r="BM20" i="12" s="1"/>
  <c r="BN20" i="11"/>
  <c r="BN20" i="12" s="1"/>
  <c r="BO20" i="11"/>
  <c r="BO20" i="12" s="1"/>
  <c r="BP20" i="11"/>
  <c r="BP20" i="12" s="1"/>
  <c r="BQ20" i="11"/>
  <c r="BQ20" i="12" s="1"/>
  <c r="BR20" i="11"/>
  <c r="BR20" i="12" s="1"/>
  <c r="BS20" i="11"/>
  <c r="BS20" i="12" s="1"/>
  <c r="BT20" i="11"/>
  <c r="BT20" i="12" s="1"/>
  <c r="BV20" i="11"/>
  <c r="BV20" i="12" s="1"/>
  <c r="BW20" i="11"/>
  <c r="BW20" i="12" s="1"/>
  <c r="BX20" i="11"/>
  <c r="BX20" i="12" s="1"/>
  <c r="CA20" i="11"/>
  <c r="CA20" i="12" s="1"/>
  <c r="CB20" i="11"/>
  <c r="CB20" i="12" s="1"/>
  <c r="CF20" i="11"/>
  <c r="CF20" i="12" s="1"/>
  <c r="CK20" i="11"/>
  <c r="CK20" i="12" s="1"/>
  <c r="CL20" i="11"/>
  <c r="CL20" i="12" s="1"/>
  <c r="CM20" i="11"/>
  <c r="CM20" i="12" s="1"/>
  <c r="CN20" i="11"/>
  <c r="CN20" i="12" s="1"/>
  <c r="CO20" i="11"/>
  <c r="CO20" i="12" s="1"/>
  <c r="CP20" i="11"/>
  <c r="CP20" i="12" s="1"/>
  <c r="CQ20" i="11"/>
  <c r="CQ20" i="12" s="1"/>
  <c r="CR20" i="11"/>
  <c r="CR20" i="12" s="1"/>
  <c r="CS20" i="11"/>
  <c r="CS20" i="12" s="1"/>
  <c r="CT20" i="11"/>
  <c r="CT20" i="12" s="1"/>
  <c r="CU20" i="11"/>
  <c r="CU20" i="12" s="1"/>
  <c r="CV20" i="11"/>
  <c r="CV20" i="12" s="1"/>
  <c r="CW20" i="11"/>
  <c r="CW20" i="12" s="1"/>
  <c r="CX20" i="11"/>
  <c r="CX20" i="12" s="1"/>
  <c r="CY20" i="11"/>
  <c r="CY20" i="12" s="1"/>
  <c r="CZ20" i="11"/>
  <c r="CZ20" i="12" s="1"/>
  <c r="DE20" i="11"/>
  <c r="DE20" i="12" s="1"/>
  <c r="DF20" i="11"/>
  <c r="DF20" i="12" s="1"/>
  <c r="DG20" i="11"/>
  <c r="DG20" i="12" s="1"/>
  <c r="DH20" i="11"/>
  <c r="DH20" i="12" s="1"/>
  <c r="DM20" i="11"/>
  <c r="DM20" i="12" s="1"/>
  <c r="DN20" i="11"/>
  <c r="DN20" i="12" s="1"/>
  <c r="DO20" i="11"/>
  <c r="DO20" i="12" s="1"/>
  <c r="DP20" i="11"/>
  <c r="DP20" i="12" s="1"/>
  <c r="DQ20" i="11"/>
  <c r="DQ20" i="12" s="1"/>
  <c r="DR20" i="11"/>
  <c r="DR20" i="12" s="1"/>
  <c r="DS20" i="11"/>
  <c r="DS20" i="12" s="1"/>
  <c r="DT20" i="11"/>
  <c r="DT20" i="12" s="1"/>
  <c r="DU20" i="11"/>
  <c r="DU20" i="12" s="1"/>
  <c r="DV20" i="11"/>
  <c r="DV20" i="12" s="1"/>
  <c r="DW20" i="11"/>
  <c r="DW20" i="12" s="1"/>
  <c r="DX20" i="11"/>
  <c r="DX20" i="12" s="1"/>
  <c r="DY20" i="11"/>
  <c r="DY20" i="12" s="1"/>
  <c r="DZ20" i="11"/>
  <c r="DZ20" i="12" s="1"/>
  <c r="EA20" i="11"/>
  <c r="EA20" i="12" s="1"/>
  <c r="EB20" i="11"/>
  <c r="EB20" i="12" s="1"/>
  <c r="EF20" i="11"/>
  <c r="EF20" i="12" s="1"/>
  <c r="EG20" i="11"/>
  <c r="EG20" i="12" s="1"/>
  <c r="EH20" i="11"/>
  <c r="EH20" i="12" s="1"/>
  <c r="EI20" i="11"/>
  <c r="EI20" i="12" s="1"/>
  <c r="EJ20" i="11"/>
  <c r="EJ20" i="12" s="1"/>
  <c r="EL20" i="11"/>
  <c r="EL20" i="12" s="1"/>
  <c r="EM20" i="11"/>
  <c r="EM20" i="12" s="1"/>
  <c r="EN20" i="11"/>
  <c r="EN20" i="12" s="1"/>
  <c r="EP20" i="11"/>
  <c r="EP20" i="12" s="1"/>
  <c r="EQ20" i="11"/>
  <c r="EQ20" i="12" s="1"/>
  <c r="ER20" i="11"/>
  <c r="ER20" i="12" s="1"/>
  <c r="ET20" i="11"/>
  <c r="ET20" i="12" s="1"/>
  <c r="EU20" i="11"/>
  <c r="EU20" i="12" s="1"/>
  <c r="EV20" i="11"/>
  <c r="EV20" i="12" s="1"/>
  <c r="EW20" i="11"/>
  <c r="EW20" i="12" s="1"/>
  <c r="EX20" i="11"/>
  <c r="EX20" i="12" s="1"/>
  <c r="EY20" i="11"/>
  <c r="EY20" i="12" s="1"/>
  <c r="EZ20" i="11"/>
  <c r="EZ20" i="12" s="1"/>
  <c r="FA20" i="11"/>
  <c r="FA20" i="12" s="1"/>
  <c r="FB20" i="11"/>
  <c r="FB20" i="12" s="1"/>
  <c r="FC20" i="11"/>
  <c r="FC20" i="12" s="1"/>
  <c r="FD20" i="11"/>
  <c r="FD20" i="12" s="1"/>
  <c r="FE20" i="11"/>
  <c r="FE20" i="12" s="1"/>
  <c r="FF20" i="11"/>
  <c r="FF20" i="12" s="1"/>
  <c r="FG20" i="11"/>
  <c r="FG20" i="12" s="1"/>
  <c r="FH20" i="11"/>
  <c r="FH20" i="12" s="1"/>
  <c r="AE21" i="11"/>
  <c r="AE21" i="12" s="1"/>
  <c r="AF21" i="11"/>
  <c r="AF21" i="12" s="1"/>
  <c r="AG21" i="11"/>
  <c r="AG21" i="12" s="1"/>
  <c r="AH21" i="11"/>
  <c r="AH21" i="12" s="1"/>
  <c r="AI21" i="11"/>
  <c r="AI21" i="12" s="1"/>
  <c r="AJ21" i="11"/>
  <c r="AJ21" i="12" s="1"/>
  <c r="AL21" i="11"/>
  <c r="AL21" i="12" s="1"/>
  <c r="AM21" i="11"/>
  <c r="AM21" i="12" s="1"/>
  <c r="AN21" i="11"/>
  <c r="AN21" i="12" s="1"/>
  <c r="AO21" i="11"/>
  <c r="AO21" i="12" s="1"/>
  <c r="AP21" i="11"/>
  <c r="AP21" i="12" s="1"/>
  <c r="AQ21" i="11"/>
  <c r="AQ21" i="12" s="1"/>
  <c r="AR21" i="11"/>
  <c r="AR21" i="12" s="1"/>
  <c r="AY21" i="11"/>
  <c r="AY21" i="12" s="1"/>
  <c r="AZ21" i="11"/>
  <c r="AZ21" i="12" s="1"/>
  <c r="BD21" i="11"/>
  <c r="BD21" i="12" s="1"/>
  <c r="BG21" i="11"/>
  <c r="BG21" i="12" s="1"/>
  <c r="BH21" i="11"/>
  <c r="BH21" i="12" s="1"/>
  <c r="BJ21" i="11"/>
  <c r="BJ21" i="12" s="1"/>
  <c r="BK21" i="11"/>
  <c r="BK21" i="12" s="1"/>
  <c r="BL21" i="11"/>
  <c r="BL21" i="12" s="1"/>
  <c r="BM21" i="11"/>
  <c r="BM21" i="12" s="1"/>
  <c r="BN21" i="11"/>
  <c r="BN21" i="12" s="1"/>
  <c r="BO21" i="11"/>
  <c r="BO21" i="12" s="1"/>
  <c r="BP21" i="11"/>
  <c r="BP21" i="12" s="1"/>
  <c r="BQ21" i="11"/>
  <c r="BQ21" i="12" s="1"/>
  <c r="BR21" i="11"/>
  <c r="BR21" i="12" s="1"/>
  <c r="BS21" i="11"/>
  <c r="BS21" i="12" s="1"/>
  <c r="BT21" i="11"/>
  <c r="BT21" i="12" s="1"/>
  <c r="BV21" i="11"/>
  <c r="BV21" i="12" s="1"/>
  <c r="BW21" i="11"/>
  <c r="BW21" i="12" s="1"/>
  <c r="BX21" i="11"/>
  <c r="BX21" i="12" s="1"/>
  <c r="CA21" i="11"/>
  <c r="CA21" i="12" s="1"/>
  <c r="CB21" i="11"/>
  <c r="CB21" i="12" s="1"/>
  <c r="CF21" i="11"/>
  <c r="CF21" i="12" s="1"/>
  <c r="CK21" i="11"/>
  <c r="CK21" i="12" s="1"/>
  <c r="CL21" i="11"/>
  <c r="CL21" i="12" s="1"/>
  <c r="CM21" i="11"/>
  <c r="CM21" i="12" s="1"/>
  <c r="CN21" i="11"/>
  <c r="CN21" i="12" s="1"/>
  <c r="CO21" i="11"/>
  <c r="CO21" i="12" s="1"/>
  <c r="CP21" i="11"/>
  <c r="CP21" i="12" s="1"/>
  <c r="CQ21" i="11"/>
  <c r="CQ21" i="12" s="1"/>
  <c r="CR21" i="11"/>
  <c r="CR21" i="12" s="1"/>
  <c r="CS21" i="11"/>
  <c r="CS21" i="12" s="1"/>
  <c r="CT21" i="11"/>
  <c r="CT21" i="12" s="1"/>
  <c r="CU21" i="11"/>
  <c r="CU21" i="12" s="1"/>
  <c r="CV21" i="11"/>
  <c r="CV21" i="12" s="1"/>
  <c r="CW21" i="11"/>
  <c r="CW21" i="12" s="1"/>
  <c r="CX21" i="11"/>
  <c r="CX21" i="12" s="1"/>
  <c r="CY21" i="11"/>
  <c r="CY21" i="12" s="1"/>
  <c r="CZ21" i="11"/>
  <c r="CZ21" i="12" s="1"/>
  <c r="DE21" i="11"/>
  <c r="DE21" i="12" s="1"/>
  <c r="DF21" i="11"/>
  <c r="DF21" i="12" s="1"/>
  <c r="DG21" i="11"/>
  <c r="DG21" i="12" s="1"/>
  <c r="DH21" i="11"/>
  <c r="DH21" i="12" s="1"/>
  <c r="DM21" i="11"/>
  <c r="DM21" i="12" s="1"/>
  <c r="DN21" i="11"/>
  <c r="DN21" i="12" s="1"/>
  <c r="DO21" i="11"/>
  <c r="DO21" i="12" s="1"/>
  <c r="DP21" i="11"/>
  <c r="DP21" i="12" s="1"/>
  <c r="DQ21" i="11"/>
  <c r="DQ21" i="12" s="1"/>
  <c r="DR21" i="11"/>
  <c r="DR21" i="12" s="1"/>
  <c r="DS21" i="11"/>
  <c r="DS21" i="12" s="1"/>
  <c r="DT21" i="11"/>
  <c r="DT21" i="12" s="1"/>
  <c r="DU21" i="11"/>
  <c r="DU21" i="12" s="1"/>
  <c r="DV21" i="11"/>
  <c r="DV21" i="12" s="1"/>
  <c r="DW21" i="11"/>
  <c r="DW21" i="12" s="1"/>
  <c r="DX21" i="11"/>
  <c r="DX21" i="12" s="1"/>
  <c r="DY21" i="11"/>
  <c r="DY21" i="12" s="1"/>
  <c r="DZ21" i="11"/>
  <c r="DZ21" i="12" s="1"/>
  <c r="EA21" i="11"/>
  <c r="EA21" i="12" s="1"/>
  <c r="EB21" i="11"/>
  <c r="EB21" i="12" s="1"/>
  <c r="EF21" i="11"/>
  <c r="EF21" i="12" s="1"/>
  <c r="EG21" i="11"/>
  <c r="EG21" i="12" s="1"/>
  <c r="EH21" i="11"/>
  <c r="EH21" i="12" s="1"/>
  <c r="EI21" i="11"/>
  <c r="EI21" i="12" s="1"/>
  <c r="EJ21" i="11"/>
  <c r="EJ21" i="12" s="1"/>
  <c r="EL21" i="11"/>
  <c r="EL21" i="12" s="1"/>
  <c r="EM21" i="11"/>
  <c r="EM21" i="12" s="1"/>
  <c r="EN21" i="11"/>
  <c r="EN21" i="12" s="1"/>
  <c r="EP21" i="11"/>
  <c r="EP21" i="12" s="1"/>
  <c r="EQ21" i="11"/>
  <c r="EQ21" i="12" s="1"/>
  <c r="ER21" i="11"/>
  <c r="ER21" i="12" s="1"/>
  <c r="ET21" i="11"/>
  <c r="ET21" i="12" s="1"/>
  <c r="EU21" i="11"/>
  <c r="EU21" i="12" s="1"/>
  <c r="EV21" i="11"/>
  <c r="EV21" i="12" s="1"/>
  <c r="EW21" i="11"/>
  <c r="EW21" i="12" s="1"/>
  <c r="EX21" i="11"/>
  <c r="EX21" i="12" s="1"/>
  <c r="EY21" i="11"/>
  <c r="EY21" i="12" s="1"/>
  <c r="EZ21" i="11"/>
  <c r="EZ21" i="12" s="1"/>
  <c r="FA21" i="11"/>
  <c r="FA21" i="12" s="1"/>
  <c r="FB21" i="11"/>
  <c r="FB21" i="12" s="1"/>
  <c r="FC21" i="11"/>
  <c r="FC21" i="12" s="1"/>
  <c r="FD21" i="11"/>
  <c r="FD21" i="12" s="1"/>
  <c r="FE21" i="11"/>
  <c r="FE21" i="12" s="1"/>
  <c r="FF21" i="11"/>
  <c r="FF21" i="12" s="1"/>
  <c r="FG21" i="11"/>
  <c r="FG21" i="12" s="1"/>
  <c r="FH21" i="11"/>
  <c r="FH21" i="12" s="1"/>
  <c r="AE22" i="11"/>
  <c r="AE22" i="12" s="1"/>
  <c r="AF22" i="11"/>
  <c r="AF22" i="12" s="1"/>
  <c r="AG22" i="11"/>
  <c r="AG22" i="12" s="1"/>
  <c r="AH22" i="11"/>
  <c r="AH22" i="12" s="1"/>
  <c r="AI22" i="11"/>
  <c r="AI22" i="12" s="1"/>
  <c r="AJ22" i="11"/>
  <c r="AJ22" i="12" s="1"/>
  <c r="AL22" i="11"/>
  <c r="AL22" i="12" s="1"/>
  <c r="AM22" i="11"/>
  <c r="AM22" i="12" s="1"/>
  <c r="AN22" i="11"/>
  <c r="AN22" i="12" s="1"/>
  <c r="AO22" i="11"/>
  <c r="AO22" i="12" s="1"/>
  <c r="AP22" i="11"/>
  <c r="AP22" i="12" s="1"/>
  <c r="AQ22" i="11"/>
  <c r="AQ22" i="12" s="1"/>
  <c r="AR22" i="11"/>
  <c r="AR22" i="12" s="1"/>
  <c r="AY22" i="11"/>
  <c r="AY22" i="12" s="1"/>
  <c r="AZ22" i="11"/>
  <c r="AZ22" i="12" s="1"/>
  <c r="BD22" i="11"/>
  <c r="BD22" i="12" s="1"/>
  <c r="BG22" i="11"/>
  <c r="BG22" i="12" s="1"/>
  <c r="BH22" i="11"/>
  <c r="BH22" i="12" s="1"/>
  <c r="BJ22" i="11"/>
  <c r="BJ22" i="12" s="1"/>
  <c r="BK22" i="11"/>
  <c r="BK22" i="12" s="1"/>
  <c r="BL22" i="11"/>
  <c r="BL22" i="12" s="1"/>
  <c r="BM22" i="11"/>
  <c r="BM22" i="12" s="1"/>
  <c r="BN22" i="11"/>
  <c r="BN22" i="12" s="1"/>
  <c r="BO22" i="11"/>
  <c r="BO22" i="12" s="1"/>
  <c r="BP22" i="11"/>
  <c r="BP22" i="12" s="1"/>
  <c r="BQ22" i="11"/>
  <c r="BQ22" i="12" s="1"/>
  <c r="BR22" i="11"/>
  <c r="BR22" i="12" s="1"/>
  <c r="BS22" i="11"/>
  <c r="BS22" i="12" s="1"/>
  <c r="BT22" i="11"/>
  <c r="BT22" i="12" s="1"/>
  <c r="BV22" i="11"/>
  <c r="BV22" i="12" s="1"/>
  <c r="BW22" i="11"/>
  <c r="BW22" i="12" s="1"/>
  <c r="BX22" i="11"/>
  <c r="BX22" i="12" s="1"/>
  <c r="CA22" i="11"/>
  <c r="CA22" i="12" s="1"/>
  <c r="CB22" i="11"/>
  <c r="CB22" i="12" s="1"/>
  <c r="CF22" i="11"/>
  <c r="CF22" i="12" s="1"/>
  <c r="CK22" i="11"/>
  <c r="CK22" i="12" s="1"/>
  <c r="CL22" i="11"/>
  <c r="CL22" i="12" s="1"/>
  <c r="CM22" i="11"/>
  <c r="CM22" i="12" s="1"/>
  <c r="CN22" i="11"/>
  <c r="CN22" i="12" s="1"/>
  <c r="CO22" i="11"/>
  <c r="CO22" i="12" s="1"/>
  <c r="CP22" i="11"/>
  <c r="CP22" i="12" s="1"/>
  <c r="CQ22" i="11"/>
  <c r="CQ22" i="12" s="1"/>
  <c r="CR22" i="11"/>
  <c r="CR22" i="12" s="1"/>
  <c r="CS22" i="11"/>
  <c r="CS22" i="12" s="1"/>
  <c r="CT22" i="11"/>
  <c r="CT22" i="12" s="1"/>
  <c r="CU22" i="11"/>
  <c r="CU22" i="12" s="1"/>
  <c r="CV22" i="11"/>
  <c r="CV22" i="12" s="1"/>
  <c r="CW22" i="11"/>
  <c r="CW22" i="12" s="1"/>
  <c r="CX22" i="11"/>
  <c r="CX22" i="12" s="1"/>
  <c r="CY22" i="11"/>
  <c r="CY22" i="12" s="1"/>
  <c r="CZ22" i="11"/>
  <c r="CZ22" i="12" s="1"/>
  <c r="DE22" i="11"/>
  <c r="DE22" i="12" s="1"/>
  <c r="DF22" i="11"/>
  <c r="DF22" i="12" s="1"/>
  <c r="DG22" i="11"/>
  <c r="DG22" i="12" s="1"/>
  <c r="DH22" i="11"/>
  <c r="DH22" i="12" s="1"/>
  <c r="DM22" i="11"/>
  <c r="DM22" i="12" s="1"/>
  <c r="DN22" i="11"/>
  <c r="DN22" i="12" s="1"/>
  <c r="DO22" i="11"/>
  <c r="DO22" i="12" s="1"/>
  <c r="DP22" i="11"/>
  <c r="DP22" i="12" s="1"/>
  <c r="DQ22" i="11"/>
  <c r="DQ22" i="12" s="1"/>
  <c r="DR22" i="11"/>
  <c r="DR22" i="12" s="1"/>
  <c r="DS22" i="11"/>
  <c r="DS22" i="12" s="1"/>
  <c r="DT22" i="11"/>
  <c r="DT22" i="12" s="1"/>
  <c r="DU22" i="11"/>
  <c r="DU22" i="12" s="1"/>
  <c r="DV22" i="11"/>
  <c r="DV22" i="12" s="1"/>
  <c r="DW22" i="11"/>
  <c r="DW22" i="12" s="1"/>
  <c r="DX22" i="11"/>
  <c r="DX22" i="12" s="1"/>
  <c r="DY22" i="11"/>
  <c r="DY22" i="12" s="1"/>
  <c r="DZ22" i="11"/>
  <c r="DZ22" i="12" s="1"/>
  <c r="EA22" i="11"/>
  <c r="EA22" i="12" s="1"/>
  <c r="EB22" i="11"/>
  <c r="EB22" i="12" s="1"/>
  <c r="EF22" i="11"/>
  <c r="EF22" i="12" s="1"/>
  <c r="EG22" i="11"/>
  <c r="EG22" i="12" s="1"/>
  <c r="EH22" i="11"/>
  <c r="EH22" i="12" s="1"/>
  <c r="EI22" i="11"/>
  <c r="EI22" i="12" s="1"/>
  <c r="EJ22" i="11"/>
  <c r="EJ22" i="12" s="1"/>
  <c r="EL22" i="11"/>
  <c r="EL22" i="12" s="1"/>
  <c r="EM22" i="11"/>
  <c r="EM22" i="12" s="1"/>
  <c r="EN22" i="11"/>
  <c r="EN22" i="12" s="1"/>
  <c r="EP22" i="11"/>
  <c r="EP22" i="12" s="1"/>
  <c r="EQ22" i="11"/>
  <c r="EQ22" i="12" s="1"/>
  <c r="ER22" i="11"/>
  <c r="ER22" i="12" s="1"/>
  <c r="ET22" i="11"/>
  <c r="ET22" i="12" s="1"/>
  <c r="EU22" i="11"/>
  <c r="EU22" i="12" s="1"/>
  <c r="EV22" i="11"/>
  <c r="EV22" i="12" s="1"/>
  <c r="EW22" i="11"/>
  <c r="EW22" i="12" s="1"/>
  <c r="EX22" i="11"/>
  <c r="EX22" i="12" s="1"/>
  <c r="EY22" i="11"/>
  <c r="EY22" i="12" s="1"/>
  <c r="EZ22" i="11"/>
  <c r="EZ22" i="12" s="1"/>
  <c r="FA22" i="11"/>
  <c r="FA22" i="12" s="1"/>
  <c r="FB22" i="11"/>
  <c r="FB22" i="12" s="1"/>
  <c r="FC22" i="11"/>
  <c r="FC22" i="12" s="1"/>
  <c r="FD22" i="11"/>
  <c r="FD22" i="12" s="1"/>
  <c r="FE22" i="11"/>
  <c r="FE22" i="12" s="1"/>
  <c r="FF22" i="11"/>
  <c r="FF22" i="12" s="1"/>
  <c r="FG22" i="11"/>
  <c r="FG22" i="12" s="1"/>
  <c r="FH22" i="11"/>
  <c r="FH22" i="12" s="1"/>
  <c r="AE23" i="11"/>
  <c r="AE23" i="12" s="1"/>
  <c r="AF23" i="11"/>
  <c r="AF23" i="12" s="1"/>
  <c r="AG23" i="11"/>
  <c r="AG23" i="12" s="1"/>
  <c r="AH23" i="11"/>
  <c r="AH23" i="12" s="1"/>
  <c r="AI23" i="11"/>
  <c r="AI23" i="12" s="1"/>
  <c r="AJ23" i="11"/>
  <c r="AJ23" i="12" s="1"/>
  <c r="AL23" i="11"/>
  <c r="AL23" i="12" s="1"/>
  <c r="AM23" i="11"/>
  <c r="AM23" i="12" s="1"/>
  <c r="AN23" i="11"/>
  <c r="AN23" i="12" s="1"/>
  <c r="AO23" i="11"/>
  <c r="AO23" i="12" s="1"/>
  <c r="AP23" i="11"/>
  <c r="AP23" i="12" s="1"/>
  <c r="AQ23" i="11"/>
  <c r="AQ23" i="12" s="1"/>
  <c r="AR23" i="11"/>
  <c r="AR23" i="12" s="1"/>
  <c r="AY23" i="11"/>
  <c r="AY23" i="12" s="1"/>
  <c r="AZ23" i="11"/>
  <c r="AZ23" i="12" s="1"/>
  <c r="BD23" i="11"/>
  <c r="BD23" i="12" s="1"/>
  <c r="BG23" i="11"/>
  <c r="BG23" i="12" s="1"/>
  <c r="BH23" i="11"/>
  <c r="BH23" i="12" s="1"/>
  <c r="BJ23" i="11"/>
  <c r="BJ23" i="12" s="1"/>
  <c r="BK23" i="11"/>
  <c r="BK23" i="12" s="1"/>
  <c r="BL23" i="11"/>
  <c r="BL23" i="12" s="1"/>
  <c r="BM23" i="11"/>
  <c r="BM23" i="12" s="1"/>
  <c r="BN23" i="11"/>
  <c r="BN23" i="12" s="1"/>
  <c r="BO23" i="11"/>
  <c r="BO23" i="12" s="1"/>
  <c r="BP23" i="11"/>
  <c r="BP23" i="12" s="1"/>
  <c r="BQ23" i="11"/>
  <c r="BQ23" i="12" s="1"/>
  <c r="BR23" i="11"/>
  <c r="BR23" i="12" s="1"/>
  <c r="BS23" i="11"/>
  <c r="BS23" i="12" s="1"/>
  <c r="BT23" i="11"/>
  <c r="BT23" i="12" s="1"/>
  <c r="BV23" i="11"/>
  <c r="BV23" i="12" s="1"/>
  <c r="BW23" i="11"/>
  <c r="BW23" i="12" s="1"/>
  <c r="BX23" i="11"/>
  <c r="BX23" i="12" s="1"/>
  <c r="CA23" i="11"/>
  <c r="CA23" i="12" s="1"/>
  <c r="CB23" i="11"/>
  <c r="CB23" i="12" s="1"/>
  <c r="CF23" i="11"/>
  <c r="CF23" i="12" s="1"/>
  <c r="CK23" i="11"/>
  <c r="CK23" i="12" s="1"/>
  <c r="CL23" i="11"/>
  <c r="CL23" i="12" s="1"/>
  <c r="CM23" i="11"/>
  <c r="CM23" i="12" s="1"/>
  <c r="CN23" i="11"/>
  <c r="CN23" i="12" s="1"/>
  <c r="CO23" i="11"/>
  <c r="CO23" i="12" s="1"/>
  <c r="CP23" i="11"/>
  <c r="CP23" i="12" s="1"/>
  <c r="CQ23" i="11"/>
  <c r="CQ23" i="12" s="1"/>
  <c r="CR23" i="11"/>
  <c r="CR23" i="12" s="1"/>
  <c r="CS23" i="11"/>
  <c r="CS23" i="12" s="1"/>
  <c r="CT23" i="11"/>
  <c r="CT23" i="12" s="1"/>
  <c r="CU23" i="11"/>
  <c r="CU23" i="12" s="1"/>
  <c r="CV23" i="11"/>
  <c r="CV23" i="12" s="1"/>
  <c r="CW23" i="11"/>
  <c r="CW23" i="12" s="1"/>
  <c r="CX23" i="11"/>
  <c r="CX23" i="12" s="1"/>
  <c r="CY23" i="11"/>
  <c r="CY23" i="12" s="1"/>
  <c r="CZ23" i="11"/>
  <c r="CZ23" i="12" s="1"/>
  <c r="DE23" i="11"/>
  <c r="DE23" i="12" s="1"/>
  <c r="DF23" i="11"/>
  <c r="DF23" i="12" s="1"/>
  <c r="DG23" i="11"/>
  <c r="DG23" i="12" s="1"/>
  <c r="DH23" i="11"/>
  <c r="DH23" i="12" s="1"/>
  <c r="DM23" i="11"/>
  <c r="DM23" i="12" s="1"/>
  <c r="DN23" i="11"/>
  <c r="DN23" i="12" s="1"/>
  <c r="DO23" i="11"/>
  <c r="DO23" i="12" s="1"/>
  <c r="DP23" i="11"/>
  <c r="DP23" i="12" s="1"/>
  <c r="DQ23" i="11"/>
  <c r="DQ23" i="12" s="1"/>
  <c r="DR23" i="11"/>
  <c r="DR23" i="12" s="1"/>
  <c r="DS23" i="11"/>
  <c r="DS23" i="12" s="1"/>
  <c r="DT23" i="11"/>
  <c r="DT23" i="12" s="1"/>
  <c r="DU23" i="11"/>
  <c r="DU23" i="12" s="1"/>
  <c r="DV23" i="11"/>
  <c r="DV23" i="12" s="1"/>
  <c r="DW23" i="11"/>
  <c r="DW23" i="12" s="1"/>
  <c r="DX23" i="11"/>
  <c r="DX23" i="12" s="1"/>
  <c r="DY23" i="11"/>
  <c r="DY23" i="12" s="1"/>
  <c r="DZ23" i="11"/>
  <c r="DZ23" i="12" s="1"/>
  <c r="EA23" i="11"/>
  <c r="EA23" i="12" s="1"/>
  <c r="EB23" i="11"/>
  <c r="EB23" i="12" s="1"/>
  <c r="EF23" i="11"/>
  <c r="EF23" i="12" s="1"/>
  <c r="EG23" i="11"/>
  <c r="EG23" i="12" s="1"/>
  <c r="EH23" i="11"/>
  <c r="EH23" i="12" s="1"/>
  <c r="EI23" i="11"/>
  <c r="EI23" i="12" s="1"/>
  <c r="EJ23" i="11"/>
  <c r="EJ23" i="12" s="1"/>
  <c r="EL23" i="11"/>
  <c r="EL23" i="12" s="1"/>
  <c r="EM23" i="11"/>
  <c r="EM23" i="12" s="1"/>
  <c r="EN23" i="11"/>
  <c r="EN23" i="12" s="1"/>
  <c r="EP23" i="11"/>
  <c r="EP23" i="12" s="1"/>
  <c r="EQ23" i="11"/>
  <c r="EQ23" i="12" s="1"/>
  <c r="ER23" i="11"/>
  <c r="ER23" i="12" s="1"/>
  <c r="ET23" i="11"/>
  <c r="ET23" i="12" s="1"/>
  <c r="EU23" i="11"/>
  <c r="EU23" i="12" s="1"/>
  <c r="EV23" i="11"/>
  <c r="EV23" i="12" s="1"/>
  <c r="EW23" i="11"/>
  <c r="EW23" i="12" s="1"/>
  <c r="EX23" i="11"/>
  <c r="EX23" i="12" s="1"/>
  <c r="EY23" i="11"/>
  <c r="EY23" i="12" s="1"/>
  <c r="EZ23" i="11"/>
  <c r="EZ23" i="12" s="1"/>
  <c r="FA23" i="11"/>
  <c r="FA23" i="12" s="1"/>
  <c r="FB23" i="11"/>
  <c r="FB23" i="12" s="1"/>
  <c r="FC23" i="11"/>
  <c r="FC23" i="12" s="1"/>
  <c r="FD23" i="11"/>
  <c r="FD23" i="12" s="1"/>
  <c r="FE23" i="11"/>
  <c r="FE23" i="12" s="1"/>
  <c r="FF23" i="11"/>
  <c r="FF23" i="12" s="1"/>
  <c r="FG23" i="11"/>
  <c r="FG23" i="12" s="1"/>
  <c r="FH23" i="11"/>
  <c r="FH23" i="12" s="1"/>
  <c r="AE24" i="11"/>
  <c r="AE24" i="12" s="1"/>
  <c r="AF24" i="11"/>
  <c r="AF24" i="12" s="1"/>
  <c r="AG24" i="11"/>
  <c r="AG24" i="12" s="1"/>
  <c r="AH24" i="11"/>
  <c r="AH24" i="12" s="1"/>
  <c r="AI24" i="11"/>
  <c r="AI24" i="12" s="1"/>
  <c r="AJ24" i="11"/>
  <c r="AJ24" i="12" s="1"/>
  <c r="AL24" i="11"/>
  <c r="AL24" i="12" s="1"/>
  <c r="AM24" i="11"/>
  <c r="AM24" i="12" s="1"/>
  <c r="AN24" i="11"/>
  <c r="AN24" i="12" s="1"/>
  <c r="AO24" i="11"/>
  <c r="AO24" i="12" s="1"/>
  <c r="AP24" i="11"/>
  <c r="AP24" i="12" s="1"/>
  <c r="AQ24" i="11"/>
  <c r="AQ24" i="12" s="1"/>
  <c r="AR24" i="11"/>
  <c r="AR24" i="12" s="1"/>
  <c r="AY24" i="11"/>
  <c r="AY24" i="12" s="1"/>
  <c r="AZ24" i="11"/>
  <c r="AZ24" i="12" s="1"/>
  <c r="BD24" i="11"/>
  <c r="BD24" i="12" s="1"/>
  <c r="BG24" i="11"/>
  <c r="BG24" i="12" s="1"/>
  <c r="BH24" i="11"/>
  <c r="BH24" i="12" s="1"/>
  <c r="BJ24" i="11"/>
  <c r="BJ24" i="12" s="1"/>
  <c r="BK24" i="11"/>
  <c r="BK24" i="12" s="1"/>
  <c r="BL24" i="11"/>
  <c r="BL24" i="12" s="1"/>
  <c r="BM24" i="11"/>
  <c r="BM24" i="12" s="1"/>
  <c r="BN24" i="11"/>
  <c r="BN24" i="12" s="1"/>
  <c r="BO24" i="11"/>
  <c r="BO24" i="12" s="1"/>
  <c r="BP24" i="11"/>
  <c r="BP24" i="12" s="1"/>
  <c r="BQ24" i="11"/>
  <c r="BQ24" i="12" s="1"/>
  <c r="BR24" i="11"/>
  <c r="BR24" i="12" s="1"/>
  <c r="BS24" i="11"/>
  <c r="BS24" i="12" s="1"/>
  <c r="BT24" i="11"/>
  <c r="BT24" i="12" s="1"/>
  <c r="BV24" i="11"/>
  <c r="BV24" i="12" s="1"/>
  <c r="BW24" i="11"/>
  <c r="BW24" i="12" s="1"/>
  <c r="BX24" i="11"/>
  <c r="BX24" i="12" s="1"/>
  <c r="CA24" i="11"/>
  <c r="CA24" i="12" s="1"/>
  <c r="CB24" i="11"/>
  <c r="CB24" i="12" s="1"/>
  <c r="CF24" i="11"/>
  <c r="CF24" i="12" s="1"/>
  <c r="CK24" i="11"/>
  <c r="CK24" i="12" s="1"/>
  <c r="CL24" i="11"/>
  <c r="CL24" i="12" s="1"/>
  <c r="CM24" i="11"/>
  <c r="CM24" i="12" s="1"/>
  <c r="CN24" i="11"/>
  <c r="CN24" i="12" s="1"/>
  <c r="CO24" i="11"/>
  <c r="CO24" i="12" s="1"/>
  <c r="CP24" i="11"/>
  <c r="CP24" i="12" s="1"/>
  <c r="CQ24" i="11"/>
  <c r="CQ24" i="12" s="1"/>
  <c r="CR24" i="11"/>
  <c r="CR24" i="12" s="1"/>
  <c r="CS24" i="11"/>
  <c r="CS24" i="12" s="1"/>
  <c r="CT24" i="11"/>
  <c r="CT24" i="12" s="1"/>
  <c r="CU24" i="11"/>
  <c r="CU24" i="12" s="1"/>
  <c r="CV24" i="11"/>
  <c r="CV24" i="12" s="1"/>
  <c r="CW24" i="11"/>
  <c r="CW24" i="12" s="1"/>
  <c r="CX24" i="11"/>
  <c r="CX24" i="12" s="1"/>
  <c r="CY24" i="11"/>
  <c r="CY24" i="12" s="1"/>
  <c r="CZ24" i="11"/>
  <c r="CZ24" i="12" s="1"/>
  <c r="DE24" i="11"/>
  <c r="DE24" i="12" s="1"/>
  <c r="DF24" i="11"/>
  <c r="DF24" i="12" s="1"/>
  <c r="DG24" i="11"/>
  <c r="DG24" i="12" s="1"/>
  <c r="DH24" i="11"/>
  <c r="DH24" i="12" s="1"/>
  <c r="DM24" i="11"/>
  <c r="DM24" i="12" s="1"/>
  <c r="DN24" i="11"/>
  <c r="DN24" i="12" s="1"/>
  <c r="DO24" i="11"/>
  <c r="DO24" i="12" s="1"/>
  <c r="DP24" i="11"/>
  <c r="DP24" i="12" s="1"/>
  <c r="DQ24" i="11"/>
  <c r="DQ24" i="12" s="1"/>
  <c r="DR24" i="11"/>
  <c r="DR24" i="12" s="1"/>
  <c r="DS24" i="11"/>
  <c r="DS24" i="12" s="1"/>
  <c r="DT24" i="11"/>
  <c r="DT24" i="12" s="1"/>
  <c r="DU24" i="11"/>
  <c r="DU24" i="12" s="1"/>
  <c r="DV24" i="11"/>
  <c r="DV24" i="12" s="1"/>
  <c r="DW24" i="11"/>
  <c r="DW24" i="12" s="1"/>
  <c r="DX24" i="11"/>
  <c r="DX24" i="12" s="1"/>
  <c r="DY24" i="11"/>
  <c r="DY24" i="12" s="1"/>
  <c r="DZ24" i="11"/>
  <c r="DZ24" i="12" s="1"/>
  <c r="EA24" i="11"/>
  <c r="EA24" i="12" s="1"/>
  <c r="EB24" i="11"/>
  <c r="EB24" i="12" s="1"/>
  <c r="EF24" i="11"/>
  <c r="EF24" i="12" s="1"/>
  <c r="EG24" i="11"/>
  <c r="EG24" i="12" s="1"/>
  <c r="EH24" i="11"/>
  <c r="EH24" i="12" s="1"/>
  <c r="EI24" i="11"/>
  <c r="EI24" i="12" s="1"/>
  <c r="EJ24" i="11"/>
  <c r="EJ24" i="12" s="1"/>
  <c r="EL24" i="11"/>
  <c r="EL24" i="12" s="1"/>
  <c r="EM24" i="11"/>
  <c r="EM24" i="12" s="1"/>
  <c r="EN24" i="11"/>
  <c r="EN24" i="12" s="1"/>
  <c r="EP24" i="11"/>
  <c r="EP24" i="12" s="1"/>
  <c r="EQ24" i="11"/>
  <c r="EQ24" i="12" s="1"/>
  <c r="ER24" i="11"/>
  <c r="ER24" i="12" s="1"/>
  <c r="ET24" i="11"/>
  <c r="ET24" i="12" s="1"/>
  <c r="EU24" i="11"/>
  <c r="EU24" i="12" s="1"/>
  <c r="EV24" i="11"/>
  <c r="EV24" i="12" s="1"/>
  <c r="EW24" i="11"/>
  <c r="EW24" i="12" s="1"/>
  <c r="EX24" i="11"/>
  <c r="EX24" i="12" s="1"/>
  <c r="EY24" i="11"/>
  <c r="EY24" i="12" s="1"/>
  <c r="EZ24" i="11"/>
  <c r="EZ24" i="12" s="1"/>
  <c r="FA24" i="11"/>
  <c r="FA24" i="12" s="1"/>
  <c r="FB24" i="11"/>
  <c r="FB24" i="12" s="1"/>
  <c r="FC24" i="11"/>
  <c r="FC24" i="12" s="1"/>
  <c r="FD24" i="11"/>
  <c r="FD24" i="12" s="1"/>
  <c r="FE24" i="11"/>
  <c r="FE24" i="12" s="1"/>
  <c r="FF24" i="11"/>
  <c r="FF24" i="12" s="1"/>
  <c r="FG24" i="11"/>
  <c r="FG24" i="12" s="1"/>
  <c r="FH24" i="11"/>
  <c r="FH24" i="12" s="1"/>
  <c r="AE25" i="11"/>
  <c r="AE25" i="12" s="1"/>
  <c r="AF25" i="11"/>
  <c r="AF25" i="12" s="1"/>
  <c r="AG25" i="11"/>
  <c r="AG25" i="12" s="1"/>
  <c r="AH25" i="11"/>
  <c r="AH25" i="12" s="1"/>
  <c r="AI25" i="11"/>
  <c r="AI25" i="12" s="1"/>
  <c r="AJ25" i="11"/>
  <c r="AJ25" i="12" s="1"/>
  <c r="AL25" i="11"/>
  <c r="AL25" i="12" s="1"/>
  <c r="AM25" i="11"/>
  <c r="AM25" i="12" s="1"/>
  <c r="AN25" i="11"/>
  <c r="AN25" i="12" s="1"/>
  <c r="AO25" i="11"/>
  <c r="AO25" i="12" s="1"/>
  <c r="AP25" i="11"/>
  <c r="AP25" i="12" s="1"/>
  <c r="AQ25" i="11"/>
  <c r="AQ25" i="12" s="1"/>
  <c r="AR25" i="11"/>
  <c r="AR25" i="12" s="1"/>
  <c r="AY25" i="11"/>
  <c r="AY25" i="12" s="1"/>
  <c r="AZ25" i="11"/>
  <c r="AZ25" i="12" s="1"/>
  <c r="BD25" i="11"/>
  <c r="BD25" i="12" s="1"/>
  <c r="BG25" i="11"/>
  <c r="BG25" i="12" s="1"/>
  <c r="BH25" i="11"/>
  <c r="BH25" i="12" s="1"/>
  <c r="BJ25" i="11"/>
  <c r="BJ25" i="12" s="1"/>
  <c r="BK25" i="11"/>
  <c r="BK25" i="12" s="1"/>
  <c r="BL25" i="11"/>
  <c r="BL25" i="12" s="1"/>
  <c r="BM25" i="11"/>
  <c r="BM25" i="12" s="1"/>
  <c r="BN25" i="11"/>
  <c r="BN25" i="12" s="1"/>
  <c r="BO25" i="11"/>
  <c r="BO25" i="12" s="1"/>
  <c r="BP25" i="11"/>
  <c r="BP25" i="12" s="1"/>
  <c r="BQ25" i="11"/>
  <c r="BQ25" i="12" s="1"/>
  <c r="BR25" i="11"/>
  <c r="BR25" i="12" s="1"/>
  <c r="BS25" i="11"/>
  <c r="BS25" i="12" s="1"/>
  <c r="BT25" i="11"/>
  <c r="BT25" i="12" s="1"/>
  <c r="BV25" i="11"/>
  <c r="BV25" i="12" s="1"/>
  <c r="BW25" i="11"/>
  <c r="BW25" i="12" s="1"/>
  <c r="BX25" i="11"/>
  <c r="BX25" i="12" s="1"/>
  <c r="CA25" i="11"/>
  <c r="CA25" i="12" s="1"/>
  <c r="CB25" i="11"/>
  <c r="CB25" i="12" s="1"/>
  <c r="CF25" i="11"/>
  <c r="CF25" i="12" s="1"/>
  <c r="CK25" i="11"/>
  <c r="CK25" i="12" s="1"/>
  <c r="CL25" i="11"/>
  <c r="CL25" i="12" s="1"/>
  <c r="CM25" i="11"/>
  <c r="CM25" i="12" s="1"/>
  <c r="CN25" i="11"/>
  <c r="CN25" i="12" s="1"/>
  <c r="CO25" i="11"/>
  <c r="CO25" i="12" s="1"/>
  <c r="CP25" i="11"/>
  <c r="CP25" i="12" s="1"/>
  <c r="CQ25" i="11"/>
  <c r="CQ25" i="12" s="1"/>
  <c r="CR25" i="11"/>
  <c r="CR25" i="12" s="1"/>
  <c r="CS25" i="11"/>
  <c r="CS25" i="12" s="1"/>
  <c r="CT25" i="11"/>
  <c r="CT25" i="12" s="1"/>
  <c r="CU25" i="11"/>
  <c r="CU25" i="12" s="1"/>
  <c r="CV25" i="11"/>
  <c r="CV25" i="12" s="1"/>
  <c r="CW25" i="11"/>
  <c r="CW25" i="12" s="1"/>
  <c r="CX25" i="11"/>
  <c r="CX25" i="12" s="1"/>
  <c r="CY25" i="11"/>
  <c r="CY25" i="12" s="1"/>
  <c r="CZ25" i="11"/>
  <c r="CZ25" i="12" s="1"/>
  <c r="DE25" i="11"/>
  <c r="DE25" i="12" s="1"/>
  <c r="DF25" i="11"/>
  <c r="DF25" i="12" s="1"/>
  <c r="DG25" i="11"/>
  <c r="DG25" i="12" s="1"/>
  <c r="DH25" i="11"/>
  <c r="DH25" i="12" s="1"/>
  <c r="DM25" i="11"/>
  <c r="DM25" i="12" s="1"/>
  <c r="DN25" i="11"/>
  <c r="DN25" i="12" s="1"/>
  <c r="DO25" i="11"/>
  <c r="DO25" i="12" s="1"/>
  <c r="DP25" i="11"/>
  <c r="DP25" i="12" s="1"/>
  <c r="DQ25" i="11"/>
  <c r="DQ25" i="12" s="1"/>
  <c r="DR25" i="11"/>
  <c r="DR25" i="12" s="1"/>
  <c r="DS25" i="11"/>
  <c r="DS25" i="12" s="1"/>
  <c r="DT25" i="11"/>
  <c r="DT25" i="12" s="1"/>
  <c r="DU25" i="11"/>
  <c r="DU25" i="12" s="1"/>
  <c r="DV25" i="11"/>
  <c r="DV25" i="12" s="1"/>
  <c r="DW25" i="11"/>
  <c r="DW25" i="12" s="1"/>
  <c r="DX25" i="11"/>
  <c r="DX25" i="12" s="1"/>
  <c r="DY25" i="11"/>
  <c r="DY25" i="12" s="1"/>
  <c r="DZ25" i="11"/>
  <c r="DZ25" i="12" s="1"/>
  <c r="EA25" i="11"/>
  <c r="EA25" i="12" s="1"/>
  <c r="EB25" i="11"/>
  <c r="EB25" i="12" s="1"/>
  <c r="EF25" i="11"/>
  <c r="EF25" i="12" s="1"/>
  <c r="EG25" i="11"/>
  <c r="EG25" i="12" s="1"/>
  <c r="EH25" i="11"/>
  <c r="EH25" i="12" s="1"/>
  <c r="EI25" i="11"/>
  <c r="EI25" i="12" s="1"/>
  <c r="EJ25" i="11"/>
  <c r="EJ25" i="12" s="1"/>
  <c r="EL25" i="11"/>
  <c r="EL25" i="12" s="1"/>
  <c r="EM25" i="11"/>
  <c r="EM25" i="12" s="1"/>
  <c r="EN25" i="11"/>
  <c r="EN25" i="12" s="1"/>
  <c r="EP25" i="11"/>
  <c r="EP25" i="12" s="1"/>
  <c r="EQ25" i="11"/>
  <c r="EQ25" i="12" s="1"/>
  <c r="ER25" i="11"/>
  <c r="ER25" i="12" s="1"/>
  <c r="ET25" i="11"/>
  <c r="ET25" i="12" s="1"/>
  <c r="EU25" i="11"/>
  <c r="EU25" i="12" s="1"/>
  <c r="EV25" i="11"/>
  <c r="EV25" i="12" s="1"/>
  <c r="EW25" i="11"/>
  <c r="EW25" i="12" s="1"/>
  <c r="EX25" i="11"/>
  <c r="EX25" i="12" s="1"/>
  <c r="EY25" i="11"/>
  <c r="EY25" i="12" s="1"/>
  <c r="EZ25" i="11"/>
  <c r="EZ25" i="12" s="1"/>
  <c r="FA25" i="11"/>
  <c r="FA25" i="12" s="1"/>
  <c r="FB25" i="11"/>
  <c r="FB25" i="12" s="1"/>
  <c r="FC25" i="11"/>
  <c r="FC25" i="12" s="1"/>
  <c r="FD25" i="11"/>
  <c r="FD25" i="12" s="1"/>
  <c r="FE25" i="11"/>
  <c r="FE25" i="12" s="1"/>
  <c r="FF25" i="11"/>
  <c r="FF25" i="12" s="1"/>
  <c r="FG25" i="11"/>
  <c r="FG25" i="12" s="1"/>
  <c r="FH25" i="11"/>
  <c r="FH25" i="12" s="1"/>
  <c r="AE26" i="11"/>
  <c r="AE26" i="12" s="1"/>
  <c r="AF26" i="11"/>
  <c r="AF26" i="12" s="1"/>
  <c r="AG26" i="11"/>
  <c r="AG26" i="12" s="1"/>
  <c r="AH26" i="11"/>
  <c r="AH26" i="12" s="1"/>
  <c r="AI26" i="11"/>
  <c r="AI26" i="12" s="1"/>
  <c r="AJ26" i="11"/>
  <c r="AJ26" i="12" s="1"/>
  <c r="AL26" i="11"/>
  <c r="AL26" i="12" s="1"/>
  <c r="AM26" i="11"/>
  <c r="AM26" i="12" s="1"/>
  <c r="AN26" i="11"/>
  <c r="AN26" i="12" s="1"/>
  <c r="AO26" i="11"/>
  <c r="AO26" i="12" s="1"/>
  <c r="AP26" i="11"/>
  <c r="AP26" i="12" s="1"/>
  <c r="AQ26" i="11"/>
  <c r="AQ26" i="12" s="1"/>
  <c r="AR26" i="11"/>
  <c r="AR26" i="12" s="1"/>
  <c r="AY26" i="11"/>
  <c r="AY26" i="12" s="1"/>
  <c r="AZ26" i="11"/>
  <c r="AZ26" i="12" s="1"/>
  <c r="BD26" i="11"/>
  <c r="BD26" i="12" s="1"/>
  <c r="BG26" i="11"/>
  <c r="BG26" i="12" s="1"/>
  <c r="BH26" i="11"/>
  <c r="BH26" i="12" s="1"/>
  <c r="BJ26" i="11"/>
  <c r="BJ26" i="12" s="1"/>
  <c r="BK26" i="11"/>
  <c r="BK26" i="12" s="1"/>
  <c r="BL26" i="11"/>
  <c r="BL26" i="12" s="1"/>
  <c r="BM26" i="11"/>
  <c r="BM26" i="12" s="1"/>
  <c r="BN26" i="11"/>
  <c r="BN26" i="12" s="1"/>
  <c r="BO26" i="11"/>
  <c r="BO26" i="12" s="1"/>
  <c r="BP26" i="11"/>
  <c r="BP26" i="12" s="1"/>
  <c r="BQ26" i="11"/>
  <c r="BQ26" i="12" s="1"/>
  <c r="BR26" i="11"/>
  <c r="BR26" i="12" s="1"/>
  <c r="BS26" i="11"/>
  <c r="BS26" i="12" s="1"/>
  <c r="BT26" i="11"/>
  <c r="BT26" i="12" s="1"/>
  <c r="BV26" i="11"/>
  <c r="BV26" i="12" s="1"/>
  <c r="BW26" i="11"/>
  <c r="BW26" i="12" s="1"/>
  <c r="BX26" i="11"/>
  <c r="BX26" i="12" s="1"/>
  <c r="CA26" i="11"/>
  <c r="CA26" i="12" s="1"/>
  <c r="CB26" i="11"/>
  <c r="CB26" i="12" s="1"/>
  <c r="CF26" i="11"/>
  <c r="CF26" i="12" s="1"/>
  <c r="CK26" i="11"/>
  <c r="CK26" i="12" s="1"/>
  <c r="CL26" i="11"/>
  <c r="CL26" i="12" s="1"/>
  <c r="CM26" i="11"/>
  <c r="CM26" i="12" s="1"/>
  <c r="CN26" i="11"/>
  <c r="CN26" i="12" s="1"/>
  <c r="CO26" i="11"/>
  <c r="CO26" i="12" s="1"/>
  <c r="CP26" i="11"/>
  <c r="CP26" i="12" s="1"/>
  <c r="CQ26" i="11"/>
  <c r="CQ26" i="12" s="1"/>
  <c r="CR26" i="11"/>
  <c r="CR26" i="12" s="1"/>
  <c r="CS26" i="11"/>
  <c r="CS26" i="12" s="1"/>
  <c r="CT26" i="11"/>
  <c r="CT26" i="12" s="1"/>
  <c r="CU26" i="11"/>
  <c r="CU26" i="12" s="1"/>
  <c r="CV26" i="11"/>
  <c r="CV26" i="12" s="1"/>
  <c r="CW26" i="11"/>
  <c r="CW26" i="12" s="1"/>
  <c r="CX26" i="11"/>
  <c r="CX26" i="12" s="1"/>
  <c r="CY26" i="11"/>
  <c r="CY26" i="12" s="1"/>
  <c r="CZ26" i="11"/>
  <c r="CZ26" i="12" s="1"/>
  <c r="DE26" i="11"/>
  <c r="DE26" i="12" s="1"/>
  <c r="DF26" i="11"/>
  <c r="DF26" i="12" s="1"/>
  <c r="DG26" i="11"/>
  <c r="DG26" i="12" s="1"/>
  <c r="DH26" i="11"/>
  <c r="DH26" i="12" s="1"/>
  <c r="DM26" i="11"/>
  <c r="DM26" i="12" s="1"/>
  <c r="DN26" i="11"/>
  <c r="DN26" i="12" s="1"/>
  <c r="DO26" i="11"/>
  <c r="DO26" i="12" s="1"/>
  <c r="DP26" i="11"/>
  <c r="DP26" i="12" s="1"/>
  <c r="DQ26" i="11"/>
  <c r="DQ26" i="12" s="1"/>
  <c r="DR26" i="11"/>
  <c r="DR26" i="12" s="1"/>
  <c r="DS26" i="11"/>
  <c r="DS26" i="12" s="1"/>
  <c r="DT26" i="11"/>
  <c r="DT26" i="12" s="1"/>
  <c r="DU26" i="11"/>
  <c r="DU26" i="12" s="1"/>
  <c r="DV26" i="11"/>
  <c r="DV26" i="12" s="1"/>
  <c r="DW26" i="11"/>
  <c r="DW26" i="12" s="1"/>
  <c r="DX26" i="11"/>
  <c r="DX26" i="12" s="1"/>
  <c r="DY26" i="11"/>
  <c r="DY26" i="12" s="1"/>
  <c r="DZ26" i="11"/>
  <c r="DZ26" i="12" s="1"/>
  <c r="EA26" i="11"/>
  <c r="EA26" i="12" s="1"/>
  <c r="EB26" i="11"/>
  <c r="EB26" i="12" s="1"/>
  <c r="EF26" i="11"/>
  <c r="EF26" i="12" s="1"/>
  <c r="EG26" i="11"/>
  <c r="EG26" i="12" s="1"/>
  <c r="EH26" i="11"/>
  <c r="EH26" i="12" s="1"/>
  <c r="EI26" i="11"/>
  <c r="EI26" i="12" s="1"/>
  <c r="EJ26" i="11"/>
  <c r="EJ26" i="12" s="1"/>
  <c r="EL26" i="11"/>
  <c r="EL26" i="12" s="1"/>
  <c r="EM26" i="11"/>
  <c r="EM26" i="12" s="1"/>
  <c r="EN26" i="11"/>
  <c r="EN26" i="12" s="1"/>
  <c r="EP26" i="11"/>
  <c r="EP26" i="12" s="1"/>
  <c r="EQ26" i="11"/>
  <c r="EQ26" i="12" s="1"/>
  <c r="ER26" i="11"/>
  <c r="ER26" i="12" s="1"/>
  <c r="ET26" i="11"/>
  <c r="ET26" i="12" s="1"/>
  <c r="EU26" i="11"/>
  <c r="EU26" i="12" s="1"/>
  <c r="EV26" i="11"/>
  <c r="EV26" i="12" s="1"/>
  <c r="EW26" i="11"/>
  <c r="EW26" i="12" s="1"/>
  <c r="EX26" i="11"/>
  <c r="EX26" i="12" s="1"/>
  <c r="EY26" i="11"/>
  <c r="EY26" i="12" s="1"/>
  <c r="EZ26" i="11"/>
  <c r="EZ26" i="12" s="1"/>
  <c r="FA26" i="11"/>
  <c r="FA26" i="12" s="1"/>
  <c r="FB26" i="11"/>
  <c r="FB26" i="12" s="1"/>
  <c r="FC26" i="11"/>
  <c r="FC26" i="12" s="1"/>
  <c r="FD26" i="11"/>
  <c r="FD26" i="12" s="1"/>
  <c r="FE26" i="11"/>
  <c r="FE26" i="12" s="1"/>
  <c r="FF26" i="11"/>
  <c r="FF26" i="12" s="1"/>
  <c r="FG26" i="11"/>
  <c r="FG26" i="12" s="1"/>
  <c r="FH26" i="11"/>
  <c r="FH26" i="12" s="1"/>
  <c r="AE27" i="11"/>
  <c r="AE27" i="12" s="1"/>
  <c r="AF27" i="11"/>
  <c r="AF27" i="12" s="1"/>
  <c r="AG27" i="11"/>
  <c r="AG27" i="12" s="1"/>
  <c r="AH27" i="11"/>
  <c r="AH27" i="12" s="1"/>
  <c r="AI27" i="11"/>
  <c r="AI27" i="12" s="1"/>
  <c r="AJ27" i="11"/>
  <c r="AJ27" i="12" s="1"/>
  <c r="AL27" i="11"/>
  <c r="AL27" i="12" s="1"/>
  <c r="AM27" i="11"/>
  <c r="AM27" i="12" s="1"/>
  <c r="AN27" i="11"/>
  <c r="AN27" i="12" s="1"/>
  <c r="AO27" i="11"/>
  <c r="AO27" i="12" s="1"/>
  <c r="AP27" i="11"/>
  <c r="AP27" i="12" s="1"/>
  <c r="AQ27" i="11"/>
  <c r="AQ27" i="12" s="1"/>
  <c r="AR27" i="11"/>
  <c r="AR27" i="12" s="1"/>
  <c r="AY27" i="11"/>
  <c r="AY27" i="12" s="1"/>
  <c r="AZ27" i="11"/>
  <c r="AZ27" i="12" s="1"/>
  <c r="BD27" i="11"/>
  <c r="BD27" i="12" s="1"/>
  <c r="BG27" i="11"/>
  <c r="BG27" i="12" s="1"/>
  <c r="BH27" i="11"/>
  <c r="BH27" i="12" s="1"/>
  <c r="BJ27" i="11"/>
  <c r="BJ27" i="12" s="1"/>
  <c r="BK27" i="11"/>
  <c r="BK27" i="12" s="1"/>
  <c r="BL27" i="11"/>
  <c r="BL27" i="12" s="1"/>
  <c r="BM27" i="11"/>
  <c r="BM27" i="12" s="1"/>
  <c r="BN27" i="11"/>
  <c r="BN27" i="12" s="1"/>
  <c r="BO27" i="11"/>
  <c r="BO27" i="12" s="1"/>
  <c r="BP27" i="11"/>
  <c r="BP27" i="12" s="1"/>
  <c r="BQ27" i="11"/>
  <c r="BQ27" i="12" s="1"/>
  <c r="BR27" i="11"/>
  <c r="BR27" i="12" s="1"/>
  <c r="BS27" i="11"/>
  <c r="BS27" i="12" s="1"/>
  <c r="BT27" i="11"/>
  <c r="BT27" i="12" s="1"/>
  <c r="BV27" i="11"/>
  <c r="BV27" i="12" s="1"/>
  <c r="BW27" i="11"/>
  <c r="BW27" i="12" s="1"/>
  <c r="BX27" i="11"/>
  <c r="BX27" i="12" s="1"/>
  <c r="CA27" i="11"/>
  <c r="CA27" i="12" s="1"/>
  <c r="CB27" i="11"/>
  <c r="CB27" i="12" s="1"/>
  <c r="CF27" i="11"/>
  <c r="CF27" i="12" s="1"/>
  <c r="CK27" i="11"/>
  <c r="CK27" i="12" s="1"/>
  <c r="CL27" i="11"/>
  <c r="CL27" i="12" s="1"/>
  <c r="CM27" i="11"/>
  <c r="CM27" i="12" s="1"/>
  <c r="CN27" i="11"/>
  <c r="CN27" i="12" s="1"/>
  <c r="CO27" i="11"/>
  <c r="CO27" i="12" s="1"/>
  <c r="CP27" i="11"/>
  <c r="CP27" i="12" s="1"/>
  <c r="CQ27" i="11"/>
  <c r="CQ27" i="12" s="1"/>
  <c r="CR27" i="11"/>
  <c r="CR27" i="12" s="1"/>
  <c r="CS27" i="11"/>
  <c r="CS27" i="12" s="1"/>
  <c r="CT27" i="11"/>
  <c r="CT27" i="12" s="1"/>
  <c r="CU27" i="11"/>
  <c r="CU27" i="12" s="1"/>
  <c r="CV27" i="11"/>
  <c r="CV27" i="12" s="1"/>
  <c r="CW27" i="11"/>
  <c r="CW27" i="12" s="1"/>
  <c r="CX27" i="11"/>
  <c r="CX27" i="12" s="1"/>
  <c r="CY27" i="11"/>
  <c r="CY27" i="12" s="1"/>
  <c r="CZ27" i="11"/>
  <c r="CZ27" i="12" s="1"/>
  <c r="DE27" i="11"/>
  <c r="DE27" i="12" s="1"/>
  <c r="DF27" i="11"/>
  <c r="DF27" i="12" s="1"/>
  <c r="DG27" i="11"/>
  <c r="DG27" i="12" s="1"/>
  <c r="DH27" i="11"/>
  <c r="DH27" i="12" s="1"/>
  <c r="DM27" i="11"/>
  <c r="DM27" i="12" s="1"/>
  <c r="DN27" i="11"/>
  <c r="DN27" i="12" s="1"/>
  <c r="DO27" i="11"/>
  <c r="DO27" i="12" s="1"/>
  <c r="DP27" i="11"/>
  <c r="DP27" i="12" s="1"/>
  <c r="DQ27" i="11"/>
  <c r="DQ27" i="12" s="1"/>
  <c r="DR27" i="11"/>
  <c r="DR27" i="12" s="1"/>
  <c r="DS27" i="11"/>
  <c r="DS27" i="12" s="1"/>
  <c r="DT27" i="11"/>
  <c r="DT27" i="12" s="1"/>
  <c r="DU27" i="11"/>
  <c r="DU27" i="12" s="1"/>
  <c r="DV27" i="11"/>
  <c r="DV27" i="12" s="1"/>
  <c r="DW27" i="11"/>
  <c r="DW27" i="12" s="1"/>
  <c r="DX27" i="11"/>
  <c r="DX27" i="12" s="1"/>
  <c r="DY27" i="11"/>
  <c r="DY27" i="12" s="1"/>
  <c r="DZ27" i="11"/>
  <c r="DZ27" i="12" s="1"/>
  <c r="EA27" i="11"/>
  <c r="EA27" i="12" s="1"/>
  <c r="EB27" i="11"/>
  <c r="EB27" i="12" s="1"/>
  <c r="EF27" i="11"/>
  <c r="EF27" i="12" s="1"/>
  <c r="EG27" i="11"/>
  <c r="EG27" i="12" s="1"/>
  <c r="EH27" i="11"/>
  <c r="EH27" i="12" s="1"/>
  <c r="EI27" i="11"/>
  <c r="EI27" i="12" s="1"/>
  <c r="EJ27" i="11"/>
  <c r="EJ27" i="12" s="1"/>
  <c r="EL27" i="11"/>
  <c r="EL27" i="12" s="1"/>
  <c r="EM27" i="11"/>
  <c r="EM27" i="12" s="1"/>
  <c r="EN27" i="11"/>
  <c r="EN27" i="12" s="1"/>
  <c r="EP27" i="11"/>
  <c r="EP27" i="12" s="1"/>
  <c r="EQ27" i="11"/>
  <c r="EQ27" i="12" s="1"/>
  <c r="ER27" i="11"/>
  <c r="ER27" i="12" s="1"/>
  <c r="ET27" i="11"/>
  <c r="ET27" i="12" s="1"/>
  <c r="EU27" i="11"/>
  <c r="EU27" i="12" s="1"/>
  <c r="EV27" i="11"/>
  <c r="EV27" i="12" s="1"/>
  <c r="EW27" i="11"/>
  <c r="EW27" i="12" s="1"/>
  <c r="EX27" i="11"/>
  <c r="EX27" i="12" s="1"/>
  <c r="EY27" i="11"/>
  <c r="EY27" i="12" s="1"/>
  <c r="EZ27" i="11"/>
  <c r="EZ27" i="12" s="1"/>
  <c r="FA27" i="11"/>
  <c r="FA27" i="12" s="1"/>
  <c r="FB27" i="11"/>
  <c r="FB27" i="12" s="1"/>
  <c r="FC27" i="11"/>
  <c r="FC27" i="12" s="1"/>
  <c r="FD27" i="11"/>
  <c r="FD27" i="12" s="1"/>
  <c r="FE27" i="11"/>
  <c r="FE27" i="12" s="1"/>
  <c r="FF27" i="11"/>
  <c r="FF27" i="12" s="1"/>
  <c r="FG27" i="11"/>
  <c r="FG27" i="12" s="1"/>
  <c r="FH27" i="11"/>
  <c r="FH27" i="12" s="1"/>
  <c r="AE28" i="11"/>
  <c r="AE28" i="12" s="1"/>
  <c r="AF28" i="11"/>
  <c r="AF28" i="12" s="1"/>
  <c r="AG28" i="11"/>
  <c r="AG28" i="12" s="1"/>
  <c r="AH28" i="11"/>
  <c r="AH28" i="12" s="1"/>
  <c r="AI28" i="11"/>
  <c r="AI28" i="12" s="1"/>
  <c r="AJ28" i="11"/>
  <c r="AJ28" i="12" s="1"/>
  <c r="AL28" i="11"/>
  <c r="AL28" i="12" s="1"/>
  <c r="AM28" i="11"/>
  <c r="AM28" i="12" s="1"/>
  <c r="AN28" i="11"/>
  <c r="AN28" i="12" s="1"/>
  <c r="AO28" i="11"/>
  <c r="AO28" i="12" s="1"/>
  <c r="AP28" i="11"/>
  <c r="AP28" i="12" s="1"/>
  <c r="AQ28" i="11"/>
  <c r="AQ28" i="12" s="1"/>
  <c r="AR28" i="11"/>
  <c r="AR28" i="12" s="1"/>
  <c r="AY28" i="11"/>
  <c r="AY28" i="12" s="1"/>
  <c r="AZ28" i="11"/>
  <c r="AZ28" i="12" s="1"/>
  <c r="BD28" i="11"/>
  <c r="BD28" i="12" s="1"/>
  <c r="BG28" i="11"/>
  <c r="BG28" i="12" s="1"/>
  <c r="BH28" i="11"/>
  <c r="BH28" i="12" s="1"/>
  <c r="BJ28" i="11"/>
  <c r="BJ28" i="12" s="1"/>
  <c r="BK28" i="11"/>
  <c r="BK28" i="12" s="1"/>
  <c r="BL28" i="11"/>
  <c r="BL28" i="12" s="1"/>
  <c r="BM28" i="11"/>
  <c r="BM28" i="12" s="1"/>
  <c r="BN28" i="11"/>
  <c r="BN28" i="12" s="1"/>
  <c r="BO28" i="11"/>
  <c r="BO28" i="12" s="1"/>
  <c r="BP28" i="11"/>
  <c r="BP28" i="12" s="1"/>
  <c r="BQ28" i="11"/>
  <c r="BQ28" i="12" s="1"/>
  <c r="BR28" i="11"/>
  <c r="BR28" i="12" s="1"/>
  <c r="BS28" i="11"/>
  <c r="BS28" i="12" s="1"/>
  <c r="BT28" i="11"/>
  <c r="BT28" i="12" s="1"/>
  <c r="BV28" i="11"/>
  <c r="BV28" i="12" s="1"/>
  <c r="BW28" i="11"/>
  <c r="BW28" i="12" s="1"/>
  <c r="BX28" i="11"/>
  <c r="BX28" i="12" s="1"/>
  <c r="CA28" i="11"/>
  <c r="CA28" i="12" s="1"/>
  <c r="CB28" i="11"/>
  <c r="CB28" i="12" s="1"/>
  <c r="CF28" i="11"/>
  <c r="CF28" i="12" s="1"/>
  <c r="CK28" i="11"/>
  <c r="CK28" i="12" s="1"/>
  <c r="CL28" i="11"/>
  <c r="CL28" i="12" s="1"/>
  <c r="CM28" i="11"/>
  <c r="CM28" i="12" s="1"/>
  <c r="CN28" i="11"/>
  <c r="CN28" i="12" s="1"/>
  <c r="CO28" i="11"/>
  <c r="CO28" i="12" s="1"/>
  <c r="CP28" i="11"/>
  <c r="CP28" i="12" s="1"/>
  <c r="CQ28" i="11"/>
  <c r="CQ28" i="12" s="1"/>
  <c r="CR28" i="11"/>
  <c r="CR28" i="12" s="1"/>
  <c r="CS28" i="11"/>
  <c r="CS28" i="12" s="1"/>
  <c r="CT28" i="11"/>
  <c r="CT28" i="12" s="1"/>
  <c r="CU28" i="11"/>
  <c r="CU28" i="12" s="1"/>
  <c r="CV28" i="11"/>
  <c r="CV28" i="12" s="1"/>
  <c r="CW28" i="11"/>
  <c r="CW28" i="12" s="1"/>
  <c r="CX28" i="11"/>
  <c r="CX28" i="12" s="1"/>
  <c r="CY28" i="11"/>
  <c r="CY28" i="12" s="1"/>
  <c r="CZ28" i="11"/>
  <c r="CZ28" i="12" s="1"/>
  <c r="DE28" i="11"/>
  <c r="DE28" i="12" s="1"/>
  <c r="DF28" i="11"/>
  <c r="DF28" i="12" s="1"/>
  <c r="DG28" i="11"/>
  <c r="DG28" i="12" s="1"/>
  <c r="DH28" i="11"/>
  <c r="DH28" i="12" s="1"/>
  <c r="DM28" i="11"/>
  <c r="DM28" i="12" s="1"/>
  <c r="DN28" i="11"/>
  <c r="DN28" i="12" s="1"/>
  <c r="DO28" i="11"/>
  <c r="DO28" i="12" s="1"/>
  <c r="DP28" i="11"/>
  <c r="DP28" i="12" s="1"/>
  <c r="DQ28" i="11"/>
  <c r="DQ28" i="12" s="1"/>
  <c r="DR28" i="11"/>
  <c r="DR28" i="12" s="1"/>
  <c r="DS28" i="11"/>
  <c r="DS28" i="12" s="1"/>
  <c r="DT28" i="11"/>
  <c r="DT28" i="12" s="1"/>
  <c r="DU28" i="11"/>
  <c r="DU28" i="12" s="1"/>
  <c r="DV28" i="11"/>
  <c r="DV28" i="12" s="1"/>
  <c r="DW28" i="11"/>
  <c r="DW28" i="12" s="1"/>
  <c r="DX28" i="11"/>
  <c r="DX28" i="12" s="1"/>
  <c r="DY28" i="11"/>
  <c r="DY28" i="12" s="1"/>
  <c r="DZ28" i="11"/>
  <c r="DZ28" i="12" s="1"/>
  <c r="EA28" i="11"/>
  <c r="EA28" i="12" s="1"/>
  <c r="EB28" i="11"/>
  <c r="EB28" i="12" s="1"/>
  <c r="EF28" i="11"/>
  <c r="EF28" i="12" s="1"/>
  <c r="EG28" i="11"/>
  <c r="EG28" i="12" s="1"/>
  <c r="EH28" i="11"/>
  <c r="EH28" i="12" s="1"/>
  <c r="EI28" i="11"/>
  <c r="EI28" i="12" s="1"/>
  <c r="EJ28" i="11"/>
  <c r="EJ28" i="12" s="1"/>
  <c r="EL28" i="11"/>
  <c r="EL28" i="12" s="1"/>
  <c r="EM28" i="11"/>
  <c r="EM28" i="12" s="1"/>
  <c r="EN28" i="11"/>
  <c r="EN28" i="12" s="1"/>
  <c r="EP28" i="11"/>
  <c r="EP28" i="12" s="1"/>
  <c r="EQ28" i="11"/>
  <c r="EQ28" i="12" s="1"/>
  <c r="ER28" i="11"/>
  <c r="ER28" i="12" s="1"/>
  <c r="ET28" i="11"/>
  <c r="ET28" i="12" s="1"/>
  <c r="EU28" i="11"/>
  <c r="EU28" i="12" s="1"/>
  <c r="EV28" i="11"/>
  <c r="EV28" i="12" s="1"/>
  <c r="EW28" i="11"/>
  <c r="EW28" i="12" s="1"/>
  <c r="EX28" i="11"/>
  <c r="EX28" i="12" s="1"/>
  <c r="EY28" i="11"/>
  <c r="EY28" i="12" s="1"/>
  <c r="EZ28" i="11"/>
  <c r="EZ28" i="12" s="1"/>
  <c r="FA28" i="11"/>
  <c r="FA28" i="12" s="1"/>
  <c r="FB28" i="11"/>
  <c r="FB28" i="12" s="1"/>
  <c r="FC28" i="11"/>
  <c r="FC28" i="12" s="1"/>
  <c r="FD28" i="11"/>
  <c r="FD28" i="12" s="1"/>
  <c r="FE28" i="11"/>
  <c r="FE28" i="12" s="1"/>
  <c r="FF28" i="11"/>
  <c r="FF28" i="12" s="1"/>
  <c r="FG28" i="11"/>
  <c r="FG28" i="12" s="1"/>
  <c r="FH28" i="11"/>
  <c r="FH28" i="12" s="1"/>
  <c r="AE29" i="11"/>
  <c r="AE29" i="12" s="1"/>
  <c r="AF29" i="11"/>
  <c r="AF29" i="12" s="1"/>
  <c r="AG29" i="11"/>
  <c r="AG29" i="12" s="1"/>
  <c r="AH29" i="11"/>
  <c r="AH29" i="12" s="1"/>
  <c r="AI29" i="11"/>
  <c r="AI29" i="12" s="1"/>
  <c r="AJ29" i="11"/>
  <c r="AJ29" i="12" s="1"/>
  <c r="AL29" i="11"/>
  <c r="AL29" i="12" s="1"/>
  <c r="AM29" i="11"/>
  <c r="AM29" i="12" s="1"/>
  <c r="AN29" i="11"/>
  <c r="AN29" i="12" s="1"/>
  <c r="AO29" i="11"/>
  <c r="AO29" i="12" s="1"/>
  <c r="AP29" i="11"/>
  <c r="AP29" i="12" s="1"/>
  <c r="AQ29" i="11"/>
  <c r="AQ29" i="12" s="1"/>
  <c r="AR29" i="11"/>
  <c r="AR29" i="12" s="1"/>
  <c r="AY29" i="11"/>
  <c r="AY29" i="12" s="1"/>
  <c r="AZ29" i="11"/>
  <c r="AZ29" i="12" s="1"/>
  <c r="BD29" i="11"/>
  <c r="BD29" i="12" s="1"/>
  <c r="BG29" i="11"/>
  <c r="BG29" i="12" s="1"/>
  <c r="BH29" i="11"/>
  <c r="BH29" i="12" s="1"/>
  <c r="BJ29" i="11"/>
  <c r="BJ29" i="12" s="1"/>
  <c r="BK29" i="11"/>
  <c r="BK29" i="12" s="1"/>
  <c r="BL29" i="11"/>
  <c r="BL29" i="12" s="1"/>
  <c r="BM29" i="11"/>
  <c r="BM29" i="12" s="1"/>
  <c r="BN29" i="11"/>
  <c r="BN29" i="12" s="1"/>
  <c r="BO29" i="11"/>
  <c r="BO29" i="12" s="1"/>
  <c r="BP29" i="11"/>
  <c r="BP29" i="12" s="1"/>
  <c r="BQ29" i="11"/>
  <c r="BQ29" i="12" s="1"/>
  <c r="BR29" i="11"/>
  <c r="BR29" i="12" s="1"/>
  <c r="BS29" i="11"/>
  <c r="BS29" i="12" s="1"/>
  <c r="BT29" i="11"/>
  <c r="BT29" i="12" s="1"/>
  <c r="BV29" i="11"/>
  <c r="BV29" i="12" s="1"/>
  <c r="BW29" i="11"/>
  <c r="BW29" i="12" s="1"/>
  <c r="BX29" i="11"/>
  <c r="BX29" i="12" s="1"/>
  <c r="CA29" i="11"/>
  <c r="CA29" i="12" s="1"/>
  <c r="CB29" i="11"/>
  <c r="CB29" i="12" s="1"/>
  <c r="CF29" i="11"/>
  <c r="CF29" i="12" s="1"/>
  <c r="CK29" i="11"/>
  <c r="CK29" i="12" s="1"/>
  <c r="CL29" i="11"/>
  <c r="CL29" i="12" s="1"/>
  <c r="CM29" i="11"/>
  <c r="CM29" i="12" s="1"/>
  <c r="CN29" i="11"/>
  <c r="CN29" i="12" s="1"/>
  <c r="CO29" i="11"/>
  <c r="CO29" i="12" s="1"/>
  <c r="CP29" i="11"/>
  <c r="CP29" i="12" s="1"/>
  <c r="CQ29" i="11"/>
  <c r="CQ29" i="12" s="1"/>
  <c r="CR29" i="11"/>
  <c r="CR29" i="12" s="1"/>
  <c r="CS29" i="11"/>
  <c r="CS29" i="12" s="1"/>
  <c r="CT29" i="11"/>
  <c r="CT29" i="12" s="1"/>
  <c r="CU29" i="11"/>
  <c r="CU29" i="12" s="1"/>
  <c r="CV29" i="11"/>
  <c r="CV29" i="12" s="1"/>
  <c r="CW29" i="11"/>
  <c r="CW29" i="12" s="1"/>
  <c r="CX29" i="11"/>
  <c r="CX29" i="12" s="1"/>
  <c r="CY29" i="11"/>
  <c r="CY29" i="12" s="1"/>
  <c r="CZ29" i="11"/>
  <c r="CZ29" i="12" s="1"/>
  <c r="DE29" i="11"/>
  <c r="DE29" i="12" s="1"/>
  <c r="DF29" i="11"/>
  <c r="DF29" i="12" s="1"/>
  <c r="DG29" i="11"/>
  <c r="DG29" i="12" s="1"/>
  <c r="DH29" i="11"/>
  <c r="DH29" i="12" s="1"/>
  <c r="DM29" i="11"/>
  <c r="DM29" i="12" s="1"/>
  <c r="DN29" i="11"/>
  <c r="DN29" i="12" s="1"/>
  <c r="DO29" i="11"/>
  <c r="DO29" i="12" s="1"/>
  <c r="DP29" i="11"/>
  <c r="DP29" i="12" s="1"/>
  <c r="DQ29" i="11"/>
  <c r="DQ29" i="12" s="1"/>
  <c r="DR29" i="11"/>
  <c r="DR29" i="12" s="1"/>
  <c r="DS29" i="11"/>
  <c r="DS29" i="12" s="1"/>
  <c r="DT29" i="11"/>
  <c r="DT29" i="12" s="1"/>
  <c r="DU29" i="11"/>
  <c r="DU29" i="12" s="1"/>
  <c r="DV29" i="11"/>
  <c r="DV29" i="12" s="1"/>
  <c r="DW29" i="11"/>
  <c r="DW29" i="12" s="1"/>
  <c r="DX29" i="11"/>
  <c r="DX29" i="12" s="1"/>
  <c r="DY29" i="11"/>
  <c r="DY29" i="12" s="1"/>
  <c r="DZ29" i="11"/>
  <c r="DZ29" i="12" s="1"/>
  <c r="EA29" i="11"/>
  <c r="EA29" i="12" s="1"/>
  <c r="EB29" i="11"/>
  <c r="EB29" i="12" s="1"/>
  <c r="EF29" i="11"/>
  <c r="EF29" i="12" s="1"/>
  <c r="EG29" i="11"/>
  <c r="EG29" i="12" s="1"/>
  <c r="EH29" i="11"/>
  <c r="EH29" i="12" s="1"/>
  <c r="EI29" i="11"/>
  <c r="EI29" i="12" s="1"/>
  <c r="EJ29" i="11"/>
  <c r="EJ29" i="12" s="1"/>
  <c r="EL29" i="11"/>
  <c r="EL29" i="12" s="1"/>
  <c r="EM29" i="11"/>
  <c r="EM29" i="12" s="1"/>
  <c r="EN29" i="11"/>
  <c r="EN29" i="12" s="1"/>
  <c r="EP29" i="11"/>
  <c r="EP29" i="12" s="1"/>
  <c r="EQ29" i="11"/>
  <c r="EQ29" i="12" s="1"/>
  <c r="ER29" i="11"/>
  <c r="ER29" i="12" s="1"/>
  <c r="ET29" i="11"/>
  <c r="ET29" i="12" s="1"/>
  <c r="EU29" i="11"/>
  <c r="EU29" i="12" s="1"/>
  <c r="EV29" i="11"/>
  <c r="EV29" i="12" s="1"/>
  <c r="EW29" i="11"/>
  <c r="EW29" i="12" s="1"/>
  <c r="EX29" i="11"/>
  <c r="EX29" i="12" s="1"/>
  <c r="EY29" i="11"/>
  <c r="EY29" i="12" s="1"/>
  <c r="EZ29" i="11"/>
  <c r="EZ29" i="12" s="1"/>
  <c r="FA29" i="11"/>
  <c r="FA29" i="12" s="1"/>
  <c r="FB29" i="11"/>
  <c r="FB29" i="12" s="1"/>
  <c r="FC29" i="11"/>
  <c r="FC29" i="12" s="1"/>
  <c r="FD29" i="11"/>
  <c r="FD29" i="12" s="1"/>
  <c r="FE29" i="11"/>
  <c r="FE29" i="12" s="1"/>
  <c r="FF29" i="11"/>
  <c r="FF29" i="12" s="1"/>
  <c r="FG29" i="11"/>
  <c r="FG29" i="12" s="1"/>
  <c r="FH29" i="11"/>
  <c r="FH29" i="12" s="1"/>
  <c r="AE30" i="11"/>
  <c r="AE30" i="12" s="1"/>
  <c r="AF30" i="11"/>
  <c r="AF30" i="12" s="1"/>
  <c r="AG30" i="11"/>
  <c r="AG30" i="12" s="1"/>
  <c r="AH30" i="11"/>
  <c r="AH30" i="12" s="1"/>
  <c r="AI30" i="11"/>
  <c r="AI30" i="12" s="1"/>
  <c r="AJ30" i="11"/>
  <c r="AJ30" i="12" s="1"/>
  <c r="AL30" i="11"/>
  <c r="AL30" i="12" s="1"/>
  <c r="AM30" i="11"/>
  <c r="AM30" i="12" s="1"/>
  <c r="AN30" i="11"/>
  <c r="AN30" i="12" s="1"/>
  <c r="AO30" i="11"/>
  <c r="AO30" i="12" s="1"/>
  <c r="AP30" i="11"/>
  <c r="AP30" i="12" s="1"/>
  <c r="AQ30" i="11"/>
  <c r="AQ30" i="12" s="1"/>
  <c r="AR30" i="11"/>
  <c r="AR30" i="12" s="1"/>
  <c r="AY30" i="11"/>
  <c r="AY30" i="12" s="1"/>
  <c r="AZ30" i="11"/>
  <c r="AZ30" i="12" s="1"/>
  <c r="BD30" i="11"/>
  <c r="BD30" i="12" s="1"/>
  <c r="BG30" i="11"/>
  <c r="BG30" i="12" s="1"/>
  <c r="BH30" i="11"/>
  <c r="BH30" i="12" s="1"/>
  <c r="BJ30" i="11"/>
  <c r="BJ30" i="12" s="1"/>
  <c r="BK30" i="11"/>
  <c r="BK30" i="12" s="1"/>
  <c r="BL30" i="11"/>
  <c r="BL30" i="12" s="1"/>
  <c r="BM30" i="11"/>
  <c r="BM30" i="12" s="1"/>
  <c r="BN30" i="11"/>
  <c r="BN30" i="12" s="1"/>
  <c r="BO30" i="11"/>
  <c r="BO30" i="12" s="1"/>
  <c r="BP30" i="11"/>
  <c r="BP30" i="12" s="1"/>
  <c r="BQ30" i="11"/>
  <c r="BQ30" i="12" s="1"/>
  <c r="BR30" i="11"/>
  <c r="BR30" i="12" s="1"/>
  <c r="BS30" i="11"/>
  <c r="BS30" i="12" s="1"/>
  <c r="BT30" i="11"/>
  <c r="BT30" i="12" s="1"/>
  <c r="BV30" i="11"/>
  <c r="BV30" i="12" s="1"/>
  <c r="BW30" i="11"/>
  <c r="BW30" i="12" s="1"/>
  <c r="BX30" i="11"/>
  <c r="BX30" i="12" s="1"/>
  <c r="CA30" i="11"/>
  <c r="CA30" i="12" s="1"/>
  <c r="CB30" i="11"/>
  <c r="CB30" i="12" s="1"/>
  <c r="CF30" i="11"/>
  <c r="CF30" i="12" s="1"/>
  <c r="CK30" i="11"/>
  <c r="CK30" i="12" s="1"/>
  <c r="CL30" i="11"/>
  <c r="CL30" i="12" s="1"/>
  <c r="CM30" i="11"/>
  <c r="CM30" i="12" s="1"/>
  <c r="CN30" i="11"/>
  <c r="CN30" i="12" s="1"/>
  <c r="CO30" i="11"/>
  <c r="CO30" i="12" s="1"/>
  <c r="CP30" i="11"/>
  <c r="CP30" i="12" s="1"/>
  <c r="CQ30" i="11"/>
  <c r="CQ30" i="12" s="1"/>
  <c r="CR30" i="11"/>
  <c r="CR30" i="12" s="1"/>
  <c r="CS30" i="11"/>
  <c r="CS30" i="12" s="1"/>
  <c r="CT30" i="11"/>
  <c r="CT30" i="12" s="1"/>
  <c r="CU30" i="11"/>
  <c r="CU30" i="12" s="1"/>
  <c r="CV30" i="11"/>
  <c r="CV30" i="12" s="1"/>
  <c r="CW30" i="11"/>
  <c r="CW30" i="12" s="1"/>
  <c r="CX30" i="11"/>
  <c r="CX30" i="12" s="1"/>
  <c r="CY30" i="11"/>
  <c r="CY30" i="12" s="1"/>
  <c r="CZ30" i="11"/>
  <c r="CZ30" i="12" s="1"/>
  <c r="DE30" i="11"/>
  <c r="DE30" i="12" s="1"/>
  <c r="DF30" i="11"/>
  <c r="DF30" i="12" s="1"/>
  <c r="DG30" i="11"/>
  <c r="DG30" i="12" s="1"/>
  <c r="DH30" i="11"/>
  <c r="DH30" i="12" s="1"/>
  <c r="DM30" i="11"/>
  <c r="DM30" i="12" s="1"/>
  <c r="DN30" i="11"/>
  <c r="DN30" i="12" s="1"/>
  <c r="DO30" i="11"/>
  <c r="DO30" i="12" s="1"/>
  <c r="DP30" i="11"/>
  <c r="DP30" i="12" s="1"/>
  <c r="DQ30" i="11"/>
  <c r="DQ30" i="12" s="1"/>
  <c r="DR30" i="11"/>
  <c r="DR30" i="12" s="1"/>
  <c r="DS30" i="11"/>
  <c r="DS30" i="12" s="1"/>
  <c r="DT30" i="11"/>
  <c r="DT30" i="12" s="1"/>
  <c r="DU30" i="11"/>
  <c r="DU30" i="12" s="1"/>
  <c r="DV30" i="11"/>
  <c r="DV30" i="12" s="1"/>
  <c r="DW30" i="11"/>
  <c r="DW30" i="12" s="1"/>
  <c r="DX30" i="11"/>
  <c r="DX30" i="12" s="1"/>
  <c r="DY30" i="11"/>
  <c r="DY30" i="12" s="1"/>
  <c r="DZ30" i="11"/>
  <c r="DZ30" i="12" s="1"/>
  <c r="EA30" i="11"/>
  <c r="EA30" i="12" s="1"/>
  <c r="EB30" i="11"/>
  <c r="EB30" i="12" s="1"/>
  <c r="EF30" i="11"/>
  <c r="EF30" i="12" s="1"/>
  <c r="EG30" i="11"/>
  <c r="EG30" i="12" s="1"/>
  <c r="EH30" i="11"/>
  <c r="EH30" i="12" s="1"/>
  <c r="EI30" i="11"/>
  <c r="EI30" i="12" s="1"/>
  <c r="EJ30" i="11"/>
  <c r="EJ30" i="12" s="1"/>
  <c r="EL30" i="11"/>
  <c r="EL30" i="12" s="1"/>
  <c r="EM30" i="11"/>
  <c r="EM30" i="12" s="1"/>
  <c r="EN30" i="11"/>
  <c r="EN30" i="12" s="1"/>
  <c r="EP30" i="11"/>
  <c r="EP30" i="12" s="1"/>
  <c r="EQ30" i="11"/>
  <c r="EQ30" i="12" s="1"/>
  <c r="ER30" i="11"/>
  <c r="ER30" i="12" s="1"/>
  <c r="ET30" i="11"/>
  <c r="ET30" i="12" s="1"/>
  <c r="EU30" i="11"/>
  <c r="EU30" i="12" s="1"/>
  <c r="EV30" i="11"/>
  <c r="EV30" i="12" s="1"/>
  <c r="EW30" i="11"/>
  <c r="EW30" i="12" s="1"/>
  <c r="EX30" i="11"/>
  <c r="EX30" i="12" s="1"/>
  <c r="EY30" i="11"/>
  <c r="EY30" i="12" s="1"/>
  <c r="EZ30" i="11"/>
  <c r="EZ30" i="12" s="1"/>
  <c r="FA30" i="11"/>
  <c r="FA30" i="12" s="1"/>
  <c r="FB30" i="11"/>
  <c r="FB30" i="12" s="1"/>
  <c r="FC30" i="11"/>
  <c r="FC30" i="12" s="1"/>
  <c r="FD30" i="11"/>
  <c r="FD30" i="12" s="1"/>
  <c r="FE30" i="11"/>
  <c r="FE30" i="12" s="1"/>
  <c r="FF30" i="11"/>
  <c r="FF30" i="12" s="1"/>
  <c r="FG30" i="11"/>
  <c r="FG30" i="12" s="1"/>
  <c r="FH30" i="11"/>
  <c r="FH30" i="12" s="1"/>
  <c r="H7" i="11"/>
  <c r="H7" i="12" s="1"/>
  <c r="O7" i="11"/>
  <c r="O7" i="12" s="1"/>
  <c r="P7" i="11"/>
  <c r="P7" i="12" s="1"/>
  <c r="S7" i="11"/>
  <c r="S7" i="12" s="1"/>
  <c r="T7" i="11"/>
  <c r="T7" i="12" s="1"/>
  <c r="H8" i="11"/>
  <c r="H8" i="12" s="1"/>
  <c r="O8" i="11"/>
  <c r="O8" i="12" s="1"/>
  <c r="P8" i="11"/>
  <c r="P8" i="12" s="1"/>
  <c r="S8" i="11"/>
  <c r="S8" i="12" s="1"/>
  <c r="T8" i="11"/>
  <c r="T8" i="12" s="1"/>
  <c r="H9" i="11"/>
  <c r="H9" i="12" s="1"/>
  <c r="O9" i="11"/>
  <c r="O9" i="12" s="1"/>
  <c r="P9" i="11"/>
  <c r="P9" i="12" s="1"/>
  <c r="S9" i="11"/>
  <c r="S9" i="12" s="1"/>
  <c r="T9" i="11"/>
  <c r="T9" i="12" s="1"/>
  <c r="H10" i="11"/>
  <c r="H10" i="12" s="1"/>
  <c r="O10" i="11"/>
  <c r="O10" i="12" s="1"/>
  <c r="P10" i="11"/>
  <c r="P10" i="12" s="1"/>
  <c r="S10" i="11"/>
  <c r="S10" i="12" s="1"/>
  <c r="T10" i="11"/>
  <c r="T10" i="12" s="1"/>
  <c r="H11" i="11"/>
  <c r="H11" i="12" s="1"/>
  <c r="O11" i="11"/>
  <c r="O11" i="12" s="1"/>
  <c r="P11" i="11"/>
  <c r="P11" i="12" s="1"/>
  <c r="S11" i="11"/>
  <c r="S11" i="12" s="1"/>
  <c r="T11" i="11"/>
  <c r="T11" i="12" s="1"/>
  <c r="H12" i="11"/>
  <c r="H12" i="12" s="1"/>
  <c r="O12" i="11"/>
  <c r="O12" i="12" s="1"/>
  <c r="P12" i="11"/>
  <c r="P12" i="12" s="1"/>
  <c r="S12" i="11"/>
  <c r="S12" i="12" s="1"/>
  <c r="T12" i="11"/>
  <c r="T12" i="12" s="1"/>
  <c r="H13" i="11"/>
  <c r="H13" i="12" s="1"/>
  <c r="O13" i="11"/>
  <c r="O13" i="12" s="1"/>
  <c r="P13" i="11"/>
  <c r="P13" i="12" s="1"/>
  <c r="S13" i="11"/>
  <c r="S13" i="12" s="1"/>
  <c r="T13" i="11"/>
  <c r="T13" i="12" s="1"/>
  <c r="H14" i="11"/>
  <c r="H14" i="12" s="1"/>
  <c r="O14" i="11"/>
  <c r="O14" i="12" s="1"/>
  <c r="P14" i="11"/>
  <c r="P14" i="12" s="1"/>
  <c r="S14" i="11"/>
  <c r="S14" i="12" s="1"/>
  <c r="T14" i="11"/>
  <c r="T14" i="12" s="1"/>
  <c r="H15" i="11"/>
  <c r="H15" i="12" s="1"/>
  <c r="O15" i="11"/>
  <c r="O15" i="12" s="1"/>
  <c r="P15" i="11"/>
  <c r="P15" i="12" s="1"/>
  <c r="S15" i="11"/>
  <c r="S15" i="12" s="1"/>
  <c r="T15" i="11"/>
  <c r="T15" i="12" s="1"/>
  <c r="H16" i="11"/>
  <c r="H16" i="12" s="1"/>
  <c r="O16" i="11"/>
  <c r="O16" i="12" s="1"/>
  <c r="P16" i="11"/>
  <c r="P16" i="12" s="1"/>
  <c r="S16" i="11"/>
  <c r="S16" i="12" s="1"/>
  <c r="T16" i="11"/>
  <c r="T16" i="12" s="1"/>
  <c r="H17" i="11"/>
  <c r="H17" i="12" s="1"/>
  <c r="O17" i="11"/>
  <c r="O17" i="12" s="1"/>
  <c r="P17" i="11"/>
  <c r="P17" i="12" s="1"/>
  <c r="S17" i="11"/>
  <c r="S17" i="12" s="1"/>
  <c r="T17" i="11"/>
  <c r="T17" i="12" s="1"/>
  <c r="H18" i="11"/>
  <c r="H18" i="12" s="1"/>
  <c r="O18" i="11"/>
  <c r="O18" i="12" s="1"/>
  <c r="P18" i="11"/>
  <c r="P18" i="12" s="1"/>
  <c r="S18" i="11"/>
  <c r="S18" i="12" s="1"/>
  <c r="T18" i="11"/>
  <c r="T18" i="12" s="1"/>
  <c r="H19" i="11"/>
  <c r="H19" i="12" s="1"/>
  <c r="O19" i="11"/>
  <c r="O19" i="12" s="1"/>
  <c r="P19" i="11"/>
  <c r="P19" i="12" s="1"/>
  <c r="S19" i="11"/>
  <c r="S19" i="12" s="1"/>
  <c r="T19" i="11"/>
  <c r="T19" i="12" s="1"/>
  <c r="H20" i="11"/>
  <c r="H20" i="12" s="1"/>
  <c r="O20" i="11"/>
  <c r="O20" i="12" s="1"/>
  <c r="P20" i="11"/>
  <c r="P20" i="12" s="1"/>
  <c r="S20" i="11"/>
  <c r="S20" i="12" s="1"/>
  <c r="T20" i="11"/>
  <c r="T20" i="12" s="1"/>
  <c r="H21" i="11"/>
  <c r="H21" i="12" s="1"/>
  <c r="O21" i="11"/>
  <c r="O21" i="12" s="1"/>
  <c r="P21" i="11"/>
  <c r="P21" i="12" s="1"/>
  <c r="S21" i="11"/>
  <c r="S21" i="12" s="1"/>
  <c r="T21" i="11"/>
  <c r="T21" i="12" s="1"/>
  <c r="H22" i="11"/>
  <c r="H22" i="12" s="1"/>
  <c r="O22" i="11"/>
  <c r="O22" i="12" s="1"/>
  <c r="P22" i="11"/>
  <c r="P22" i="12" s="1"/>
  <c r="S22" i="11"/>
  <c r="S22" i="12" s="1"/>
  <c r="T22" i="11"/>
  <c r="T22" i="12" s="1"/>
  <c r="H23" i="11"/>
  <c r="H23" i="12" s="1"/>
  <c r="O23" i="11"/>
  <c r="O23" i="12" s="1"/>
  <c r="P23" i="11"/>
  <c r="P23" i="12" s="1"/>
  <c r="S23" i="11"/>
  <c r="S23" i="12" s="1"/>
  <c r="T23" i="11"/>
  <c r="T23" i="12" s="1"/>
  <c r="H24" i="11"/>
  <c r="H24" i="12" s="1"/>
  <c r="O24" i="11"/>
  <c r="O24" i="12" s="1"/>
  <c r="P24" i="11"/>
  <c r="P24" i="12" s="1"/>
  <c r="S24" i="11"/>
  <c r="S24" i="12" s="1"/>
  <c r="T24" i="11"/>
  <c r="T24" i="12" s="1"/>
  <c r="H25" i="11"/>
  <c r="H25" i="12" s="1"/>
  <c r="O25" i="11"/>
  <c r="O25" i="12" s="1"/>
  <c r="P25" i="11"/>
  <c r="P25" i="12" s="1"/>
  <c r="S25" i="11"/>
  <c r="S25" i="12" s="1"/>
  <c r="T25" i="11"/>
  <c r="T25" i="12" s="1"/>
  <c r="H26" i="11"/>
  <c r="H26" i="12" s="1"/>
  <c r="O26" i="11"/>
  <c r="O26" i="12" s="1"/>
  <c r="P26" i="11"/>
  <c r="P26" i="12" s="1"/>
  <c r="S26" i="11"/>
  <c r="S26" i="12" s="1"/>
  <c r="T26" i="11"/>
  <c r="T26" i="12" s="1"/>
  <c r="H27" i="11"/>
  <c r="H27" i="12" s="1"/>
  <c r="O27" i="11"/>
  <c r="O27" i="12" s="1"/>
  <c r="P27" i="11"/>
  <c r="P27" i="12" s="1"/>
  <c r="S27" i="11"/>
  <c r="S27" i="12" s="1"/>
  <c r="T27" i="11"/>
  <c r="T27" i="12" s="1"/>
  <c r="H28" i="11"/>
  <c r="H28" i="12" s="1"/>
  <c r="O28" i="11"/>
  <c r="O28" i="12" s="1"/>
  <c r="P28" i="11"/>
  <c r="P28" i="12" s="1"/>
  <c r="S28" i="11"/>
  <c r="S28" i="12" s="1"/>
  <c r="T28" i="11"/>
  <c r="T28" i="12" s="1"/>
  <c r="H29" i="11"/>
  <c r="H29" i="12" s="1"/>
  <c r="O29" i="11"/>
  <c r="O29" i="12" s="1"/>
  <c r="P29" i="11"/>
  <c r="P29" i="12" s="1"/>
  <c r="S29" i="11"/>
  <c r="S29" i="12" s="1"/>
  <c r="T29" i="11"/>
  <c r="T29" i="12" s="1"/>
  <c r="H30" i="11"/>
  <c r="H30" i="12" s="1"/>
  <c r="O30" i="11"/>
  <c r="O30" i="12" s="1"/>
  <c r="P30" i="11"/>
  <c r="P30" i="12" s="1"/>
  <c r="S30" i="11"/>
  <c r="S30" i="12" s="1"/>
  <c r="T30" i="11"/>
  <c r="T30" i="12" s="1"/>
  <c r="X8" i="11"/>
  <c r="X8" i="12" s="1"/>
  <c r="X9" i="11"/>
  <c r="X9" i="12" s="1"/>
  <c r="X10" i="11"/>
  <c r="X10" i="12" s="1"/>
  <c r="X11" i="11"/>
  <c r="X11" i="12" s="1"/>
  <c r="X12" i="11"/>
  <c r="X12" i="12" s="1"/>
  <c r="X13" i="11"/>
  <c r="X13" i="12" s="1"/>
  <c r="X14" i="11"/>
  <c r="X14" i="12" s="1"/>
  <c r="X15" i="11"/>
  <c r="X15" i="12" s="1"/>
  <c r="X16" i="11"/>
  <c r="X16" i="12" s="1"/>
  <c r="X17" i="11"/>
  <c r="X17" i="12" s="1"/>
  <c r="X18" i="11"/>
  <c r="X18" i="12" s="1"/>
  <c r="X19" i="11"/>
  <c r="X19" i="12" s="1"/>
  <c r="X20" i="11"/>
  <c r="X20" i="12" s="1"/>
  <c r="X21" i="11"/>
  <c r="X21" i="12" s="1"/>
  <c r="X22" i="11"/>
  <c r="X22" i="12" s="1"/>
  <c r="X23" i="11"/>
  <c r="X23" i="12" s="1"/>
  <c r="X24" i="11"/>
  <c r="X24" i="12" s="1"/>
  <c r="X25" i="11"/>
  <c r="X25" i="12" s="1"/>
  <c r="X26" i="11"/>
  <c r="X26" i="12" s="1"/>
  <c r="X27" i="11"/>
  <c r="X27" i="12" s="1"/>
  <c r="X28" i="11"/>
  <c r="X28" i="12" s="1"/>
  <c r="X29" i="11"/>
  <c r="X29" i="12" s="1"/>
  <c r="X30" i="11"/>
  <c r="X30" i="12" s="1"/>
  <c r="X7" i="11"/>
  <c r="X7" i="12" s="1"/>
  <c r="BP97" i="8"/>
  <c r="BQ97" i="8"/>
  <c r="BR97" i="8"/>
  <c r="BS97" i="8"/>
  <c r="BT97" i="8"/>
  <c r="BU97" i="8"/>
  <c r="BV97" i="8"/>
  <c r="BW97" i="8"/>
  <c r="BX97" i="8"/>
  <c r="BY97" i="8"/>
  <c r="BZ97" i="8"/>
  <c r="CA97" i="8"/>
  <c r="CB97" i="8"/>
  <c r="CC97" i="8"/>
  <c r="CD97" i="8"/>
  <c r="CE97" i="8"/>
  <c r="CF97" i="8"/>
  <c r="CG97" i="8"/>
  <c r="CH97" i="8"/>
  <c r="CI97" i="8"/>
  <c r="CJ97" i="8"/>
  <c r="BC97" i="8"/>
  <c r="BD97" i="8"/>
  <c r="BE97" i="8"/>
  <c r="BF97" i="8"/>
  <c r="BG97" i="8"/>
  <c r="BH97" i="8"/>
  <c r="BI97" i="8"/>
  <c r="BJ97" i="8"/>
  <c r="BK97" i="8"/>
  <c r="BL97" i="8"/>
  <c r="BM97" i="8"/>
  <c r="BN97" i="8"/>
  <c r="BO97" i="8"/>
  <c r="AW97" i="8"/>
  <c r="AX97" i="8"/>
  <c r="AY97" i="8"/>
  <c r="AZ97" i="8"/>
  <c r="BA97" i="8"/>
  <c r="BB97" i="8"/>
  <c r="AV97" i="8"/>
  <c r="AT1" i="8" a="1"/>
  <c r="FJ5" i="11" l="1"/>
  <c r="AT1" i="8"/>
  <c r="FI6" i="11"/>
  <c r="FI19" i="11" s="1"/>
  <c r="FI19" i="12" s="1"/>
  <c r="FI5" i="11"/>
  <c r="FL6" i="11"/>
  <c r="FK6" i="11"/>
  <c r="FJ6" i="11"/>
  <c r="FJ12" i="11" s="1"/>
  <c r="FJ12" i="12" s="1"/>
  <c r="FL5" i="11"/>
  <c r="FK5" i="11"/>
  <c r="AB2" i="17"/>
  <c r="AC2" i="17"/>
  <c r="AD2" i="17"/>
  <c r="AE2" i="17"/>
  <c r="AF2" i="17"/>
  <c r="AG2" i="17"/>
  <c r="AH2" i="17"/>
  <c r="AI2" i="17"/>
  <c r="AJ2" i="17"/>
  <c r="AK2" i="17"/>
  <c r="AL2" i="17"/>
  <c r="AM2" i="17"/>
  <c r="AN2" i="17"/>
  <c r="AO2" i="17"/>
  <c r="AP2" i="17"/>
  <c r="AQ2" i="17"/>
  <c r="AR2" i="17"/>
  <c r="AS2" i="17"/>
  <c r="AT2" i="17"/>
  <c r="AU2" i="17"/>
  <c r="C48" i="17"/>
  <c r="D48" i="17"/>
  <c r="E48" i="17"/>
  <c r="F48" i="17"/>
  <c r="C49" i="17"/>
  <c r="D49" i="17"/>
  <c r="E49" i="17"/>
  <c r="F49" i="17"/>
  <c r="C50" i="17"/>
  <c r="D50" i="17"/>
  <c r="E50" i="17"/>
  <c r="F50" i="17"/>
  <c r="B7" i="17"/>
  <c r="B48" i="17"/>
  <c r="B49" i="17"/>
  <c r="B50" i="17"/>
  <c r="F1" i="16" a="1"/>
  <c r="FI28" i="11" l="1"/>
  <c r="FI28" i="12" s="1"/>
  <c r="FI12" i="11"/>
  <c r="FI12" i="12" s="1"/>
  <c r="FJ23" i="11"/>
  <c r="FJ23" i="12" s="1"/>
  <c r="FJ7" i="11"/>
  <c r="FJ7" i="12" s="1"/>
  <c r="FI15" i="11"/>
  <c r="FI15" i="12" s="1"/>
  <c r="FI30" i="11"/>
  <c r="FI30" i="12" s="1"/>
  <c r="FI14" i="11"/>
  <c r="FI14" i="12" s="1"/>
  <c r="FJ25" i="11"/>
  <c r="FJ25" i="12" s="1"/>
  <c r="FJ9" i="11"/>
  <c r="FJ9" i="12" s="1"/>
  <c r="FI17" i="11"/>
  <c r="FI17" i="12" s="1"/>
  <c r="FJ10" i="11"/>
  <c r="FJ10" i="12" s="1"/>
  <c r="FI26" i="11"/>
  <c r="FI26" i="12" s="1"/>
  <c r="FI10" i="11"/>
  <c r="FI10" i="12" s="1"/>
  <c r="FJ21" i="11"/>
  <c r="FJ21" i="12" s="1"/>
  <c r="FI29" i="11"/>
  <c r="FI29" i="12" s="1"/>
  <c r="FI13" i="11"/>
  <c r="FI13" i="12" s="1"/>
  <c r="FI24" i="11"/>
  <c r="FI24" i="12" s="1"/>
  <c r="FI8" i="11"/>
  <c r="FI8" i="12" s="1"/>
  <c r="FJ19" i="11"/>
  <c r="FJ19" i="12" s="1"/>
  <c r="FI27" i="11"/>
  <c r="FI27" i="12" s="1"/>
  <c r="FI11" i="11"/>
  <c r="FI11" i="12" s="1"/>
  <c r="FI22" i="11"/>
  <c r="FI22" i="12" s="1"/>
  <c r="FJ17" i="11"/>
  <c r="FJ17" i="12" s="1"/>
  <c r="FI25" i="11"/>
  <c r="FI25" i="12" s="1"/>
  <c r="FI9" i="11"/>
  <c r="FI9" i="12" s="1"/>
  <c r="FJ24" i="11"/>
  <c r="FJ24" i="12" s="1"/>
  <c r="FI20" i="11"/>
  <c r="FI20" i="12" s="1"/>
  <c r="FJ15" i="11"/>
  <c r="FJ15" i="12" s="1"/>
  <c r="FI23" i="11"/>
  <c r="FI23" i="12" s="1"/>
  <c r="FI7" i="11"/>
  <c r="FI7" i="12" s="1"/>
  <c r="FJ30" i="11"/>
  <c r="FJ30" i="12" s="1"/>
  <c r="FJ18" i="11"/>
  <c r="FJ18" i="12" s="1"/>
  <c r="FI18" i="11"/>
  <c r="FI18" i="12" s="1"/>
  <c r="FJ29" i="11"/>
  <c r="FJ29" i="12" s="1"/>
  <c r="FJ13" i="11"/>
  <c r="FJ13" i="12" s="1"/>
  <c r="FI21" i="11"/>
  <c r="FI21" i="12" s="1"/>
  <c r="FJ14" i="11"/>
  <c r="FJ14" i="12" s="1"/>
  <c r="FJ26" i="11"/>
  <c r="FJ26" i="12" s="1"/>
  <c r="FJ20" i="11"/>
  <c r="FJ20" i="12" s="1"/>
  <c r="FJ28" i="11"/>
  <c r="FJ28" i="12" s="1"/>
  <c r="FJ8" i="11"/>
  <c r="FJ8" i="12" s="1"/>
  <c r="FJ22" i="11"/>
  <c r="FJ22" i="12" s="1"/>
  <c r="FI16" i="11"/>
  <c r="FI16" i="12" s="1"/>
  <c r="FJ27" i="11"/>
  <c r="FJ27" i="12" s="1"/>
  <c r="FJ11" i="11"/>
  <c r="FJ11" i="12" s="1"/>
  <c r="FJ16" i="11"/>
  <c r="FJ16" i="12" s="1"/>
  <c r="F1" i="16"/>
  <c r="CK30" i="8" l="1"/>
  <c r="CK31" i="8"/>
  <c r="CK32" i="8"/>
  <c r="CK40" i="8"/>
  <c r="CK41" i="8"/>
  <c r="CK42" i="8"/>
  <c r="CK43" i="8"/>
  <c r="CK44" i="8"/>
  <c r="CK45" i="8"/>
  <c r="CK46" i="8"/>
  <c r="CK47" i="8"/>
  <c r="CK48" i="8"/>
  <c r="CK49" i="8"/>
  <c r="CK50" i="8"/>
  <c r="CK51" i="8"/>
  <c r="CK52" i="8"/>
  <c r="CK53" i="8"/>
  <c r="CK54" i="8"/>
  <c r="CK55" i="8"/>
  <c r="CK56" i="8"/>
  <c r="CK57" i="8"/>
  <c r="CK58" i="8"/>
  <c r="CK59" i="8"/>
  <c r="CK60" i="8"/>
  <c r="CK61" i="8"/>
  <c r="CK62" i="8"/>
  <c r="CK63" i="8"/>
  <c r="CK64" i="8"/>
  <c r="CK65" i="8"/>
  <c r="CK66" i="8"/>
  <c r="CK67" i="8"/>
  <c r="CK68" i="8"/>
  <c r="CK69" i="8"/>
  <c r="CK70" i="8"/>
  <c r="CK71" i="8"/>
  <c r="CK72" i="8"/>
  <c r="CK73" i="8"/>
  <c r="CK74" i="8"/>
  <c r="CK75" i="8"/>
  <c r="CK76" i="8"/>
  <c r="CK77" i="8"/>
  <c r="CK78" i="8"/>
  <c r="CK79" i="8"/>
  <c r="CK80" i="8"/>
  <c r="CK88" i="8"/>
  <c r="CK89" i="8"/>
  <c r="CK90" i="8"/>
  <c r="CK91" i="8"/>
  <c r="CK92" i="8"/>
  <c r="CK93" i="8"/>
  <c r="CK94" i="8"/>
  <c r="CK95" i="8"/>
  <c r="CK96" i="8"/>
  <c r="CK9" i="8"/>
  <c r="CK10" i="8"/>
  <c r="CK11" i="8"/>
  <c r="CK12" i="8"/>
  <c r="CK13" i="8"/>
  <c r="CK14" i="8"/>
  <c r="CK15" i="8"/>
  <c r="CK16" i="8"/>
  <c r="CK17" i="8"/>
  <c r="CK18" i="8"/>
  <c r="CK19" i="8"/>
  <c r="CK20" i="8"/>
  <c r="CK21" i="8"/>
  <c r="CK22" i="8"/>
  <c r="CK23" i="8"/>
  <c r="CK24" i="8"/>
  <c r="CK25" i="8"/>
  <c r="CK26" i="8"/>
  <c r="CK27" i="8"/>
  <c r="CK28" i="8"/>
  <c r="CK29" i="8"/>
  <c r="CK8" i="8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B6" i="1"/>
  <c r="C6" i="1"/>
  <c r="D6" i="1"/>
  <c r="B7" i="1"/>
  <c r="C7" i="1"/>
  <c r="D7" i="1"/>
  <c r="B8" i="1"/>
  <c r="C8" i="1"/>
  <c r="D8" i="1"/>
  <c r="B9" i="1"/>
  <c r="C9" i="1"/>
  <c r="D9" i="1"/>
  <c r="B10" i="1"/>
  <c r="C10" i="1"/>
  <c r="D10" i="1"/>
  <c r="B11" i="1"/>
  <c r="C11" i="1"/>
  <c r="D11" i="1"/>
  <c r="B12" i="1"/>
  <c r="C12" i="1"/>
  <c r="D12" i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B54" i="1"/>
  <c r="C54" i="1"/>
  <c r="D54" i="1"/>
  <c r="B55" i="1"/>
  <c r="C55" i="1"/>
  <c r="D55" i="1"/>
  <c r="B56" i="1"/>
  <c r="C56" i="1"/>
  <c r="D56" i="1"/>
  <c r="B57" i="1"/>
  <c r="C57" i="1"/>
  <c r="D57" i="1"/>
  <c r="B58" i="1"/>
  <c r="C58" i="1"/>
  <c r="D58" i="1"/>
  <c r="B59" i="1"/>
  <c r="C59" i="1"/>
  <c r="D59" i="1"/>
  <c r="B60" i="1"/>
  <c r="C60" i="1"/>
  <c r="D60" i="1"/>
  <c r="B61" i="1"/>
  <c r="C61" i="1"/>
  <c r="D61" i="1"/>
  <c r="B62" i="1"/>
  <c r="C62" i="1"/>
  <c r="D62" i="1"/>
  <c r="B63" i="1"/>
  <c r="C63" i="1"/>
  <c r="D63" i="1"/>
  <c r="B64" i="1"/>
  <c r="C64" i="1"/>
  <c r="D64" i="1"/>
  <c r="B65" i="1"/>
  <c r="C65" i="1"/>
  <c r="D65" i="1"/>
  <c r="B66" i="1"/>
  <c r="C66" i="1"/>
  <c r="D66" i="1"/>
  <c r="B67" i="1"/>
  <c r="C67" i="1"/>
  <c r="D67" i="1"/>
  <c r="B68" i="1"/>
  <c r="C68" i="1"/>
  <c r="D68" i="1"/>
  <c r="B69" i="1"/>
  <c r="C69" i="1"/>
  <c r="D69" i="1"/>
  <c r="B70" i="1"/>
  <c r="C70" i="1"/>
  <c r="D70" i="1"/>
  <c r="B71" i="1"/>
  <c r="C71" i="1"/>
  <c r="D71" i="1"/>
  <c r="B72" i="1"/>
  <c r="C72" i="1"/>
  <c r="D72" i="1"/>
  <c r="B73" i="1"/>
  <c r="C73" i="1"/>
  <c r="D73" i="1"/>
  <c r="B74" i="1"/>
  <c r="C74" i="1"/>
  <c r="D74" i="1"/>
  <c r="B75" i="1"/>
  <c r="C75" i="1"/>
  <c r="D75" i="1"/>
  <c r="B76" i="1"/>
  <c r="C76" i="1"/>
  <c r="D76" i="1"/>
  <c r="B77" i="1"/>
  <c r="C77" i="1"/>
  <c r="D77" i="1"/>
  <c r="B78" i="1"/>
  <c r="C78" i="1"/>
  <c r="D78" i="1"/>
  <c r="B79" i="1"/>
  <c r="C79" i="1"/>
  <c r="D79" i="1"/>
  <c r="B80" i="1"/>
  <c r="C80" i="1"/>
  <c r="D80" i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/>
  <c r="D85" i="1"/>
  <c r="B86" i="1"/>
  <c r="C86" i="1"/>
  <c r="D86" i="1"/>
  <c r="B87" i="1"/>
  <c r="C87" i="1"/>
  <c r="D87" i="1"/>
  <c r="B88" i="1"/>
  <c r="C88" i="1"/>
  <c r="D88" i="1"/>
  <c r="B89" i="1"/>
  <c r="C89" i="1"/>
  <c r="D89" i="1"/>
  <c r="B90" i="1"/>
  <c r="C90" i="1"/>
  <c r="D90" i="1"/>
  <c r="B91" i="1"/>
  <c r="C91" i="1"/>
  <c r="D91" i="1"/>
  <c r="B92" i="1"/>
  <c r="C92" i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E100" i="1"/>
  <c r="F31" i="11"/>
  <c r="F31" i="12" s="1"/>
  <c r="G31" i="11"/>
  <c r="G31" i="12" s="1"/>
  <c r="H31" i="11"/>
  <c r="H31" i="12" s="1"/>
  <c r="I31" i="11"/>
  <c r="I31" i="12" s="1"/>
  <c r="J31" i="11"/>
  <c r="J31" i="12" s="1"/>
  <c r="K31" i="11"/>
  <c r="K31" i="12" s="1"/>
  <c r="L31" i="11"/>
  <c r="L31" i="12" s="1"/>
  <c r="M31" i="11"/>
  <c r="M31" i="12" s="1"/>
  <c r="N31" i="11"/>
  <c r="N31" i="12" s="1"/>
  <c r="O31" i="11"/>
  <c r="O31" i="12" s="1"/>
  <c r="P31" i="11"/>
  <c r="P31" i="12" s="1"/>
  <c r="Q31" i="11"/>
  <c r="Q31" i="12" s="1"/>
  <c r="R31" i="11"/>
  <c r="R31" i="12" s="1"/>
  <c r="S31" i="11"/>
  <c r="S31" i="12" s="1"/>
  <c r="T31" i="11"/>
  <c r="T31" i="12" s="1"/>
  <c r="U31" i="11"/>
  <c r="U31" i="12" s="1"/>
  <c r="V31" i="11"/>
  <c r="V31" i="12" s="1"/>
  <c r="W31" i="11"/>
  <c r="W31" i="12" s="1"/>
  <c r="X31" i="11"/>
  <c r="X31" i="12" s="1"/>
  <c r="Y31" i="11"/>
  <c r="Y31" i="12" s="1"/>
  <c r="Z31" i="11"/>
  <c r="Z31" i="12" s="1"/>
  <c r="AA31" i="11"/>
  <c r="AA31" i="12" s="1"/>
  <c r="AB31" i="11"/>
  <c r="AB31" i="12" s="1"/>
  <c r="AC31" i="11"/>
  <c r="AC31" i="12" s="1"/>
  <c r="AD31" i="11"/>
  <c r="AD31" i="12" s="1"/>
  <c r="AE31" i="11"/>
  <c r="AE31" i="12" s="1"/>
  <c r="AF31" i="11"/>
  <c r="AF31" i="12" s="1"/>
  <c r="AG31" i="11"/>
  <c r="AG31" i="12" s="1"/>
  <c r="AH31" i="11"/>
  <c r="AH31" i="12" s="1"/>
  <c r="AI31" i="11"/>
  <c r="AI31" i="12" s="1"/>
  <c r="AJ31" i="11"/>
  <c r="AJ31" i="12" s="1"/>
  <c r="AK31" i="11"/>
  <c r="AK31" i="12" s="1"/>
  <c r="AL31" i="11"/>
  <c r="AL31" i="12" s="1"/>
  <c r="AM31" i="11"/>
  <c r="AM31" i="12" s="1"/>
  <c r="AN31" i="11"/>
  <c r="AN31" i="12" s="1"/>
  <c r="AO31" i="11"/>
  <c r="AO31" i="12" s="1"/>
  <c r="AP31" i="11"/>
  <c r="AP31" i="12" s="1"/>
  <c r="AQ31" i="11"/>
  <c r="AQ31" i="12" s="1"/>
  <c r="AR31" i="11"/>
  <c r="AR31" i="12" s="1"/>
  <c r="AS31" i="11"/>
  <c r="AS31" i="12" s="1"/>
  <c r="AT31" i="11"/>
  <c r="AT31" i="12" s="1"/>
  <c r="AU31" i="11"/>
  <c r="AU31" i="12" s="1"/>
  <c r="AV31" i="11"/>
  <c r="AV31" i="12" s="1"/>
  <c r="AW31" i="11"/>
  <c r="AW31" i="12" s="1"/>
  <c r="AX31" i="11"/>
  <c r="AX31" i="12" s="1"/>
  <c r="AY31" i="11"/>
  <c r="AY31" i="12" s="1"/>
  <c r="AZ31" i="11"/>
  <c r="AZ31" i="12" s="1"/>
  <c r="BA31" i="11"/>
  <c r="BA31" i="12" s="1"/>
  <c r="BB31" i="11"/>
  <c r="BB31" i="12" s="1"/>
  <c r="BC31" i="11"/>
  <c r="BC31" i="12" s="1"/>
  <c r="BD31" i="11"/>
  <c r="BD31" i="12" s="1"/>
  <c r="BE31" i="11"/>
  <c r="BE31" i="12" s="1"/>
  <c r="BF31" i="11"/>
  <c r="BF31" i="12" s="1"/>
  <c r="BG31" i="11"/>
  <c r="BG31" i="12" s="1"/>
  <c r="BH31" i="11"/>
  <c r="BH31" i="12" s="1"/>
  <c r="BI31" i="11"/>
  <c r="BI31" i="12" s="1"/>
  <c r="BJ31" i="11"/>
  <c r="BJ31" i="12" s="1"/>
  <c r="BK31" i="11"/>
  <c r="BK31" i="12" s="1"/>
  <c r="BL31" i="11"/>
  <c r="BL31" i="12" s="1"/>
  <c r="BM31" i="11"/>
  <c r="BM31" i="12" s="1"/>
  <c r="BN31" i="11"/>
  <c r="BN31" i="12" s="1"/>
  <c r="BO31" i="11"/>
  <c r="BO31" i="12" s="1"/>
  <c r="BP31" i="11"/>
  <c r="BP31" i="12" s="1"/>
  <c r="BQ31" i="11"/>
  <c r="BQ31" i="12" s="1"/>
  <c r="BR31" i="11"/>
  <c r="BR31" i="12" s="1"/>
  <c r="BS31" i="11"/>
  <c r="BS31" i="12" s="1"/>
  <c r="BT31" i="11"/>
  <c r="BT31" i="12" s="1"/>
  <c r="BU31" i="11"/>
  <c r="BU31" i="12" s="1"/>
  <c r="BV31" i="11"/>
  <c r="BV31" i="12" s="1"/>
  <c r="BW31" i="11"/>
  <c r="BW31" i="12" s="1"/>
  <c r="BX31" i="11"/>
  <c r="BX31" i="12" s="1"/>
  <c r="BY31" i="11"/>
  <c r="BY31" i="12" s="1"/>
  <c r="BZ31" i="11"/>
  <c r="BZ31" i="12" s="1"/>
  <c r="CA31" i="11"/>
  <c r="CA31" i="12" s="1"/>
  <c r="CB31" i="11"/>
  <c r="CB31" i="12" s="1"/>
  <c r="CC31" i="11"/>
  <c r="CC31" i="12" s="1"/>
  <c r="CD31" i="11"/>
  <c r="CD31" i="12" s="1"/>
  <c r="CE31" i="11"/>
  <c r="CE31" i="12" s="1"/>
  <c r="CF31" i="11"/>
  <c r="CF31" i="12" s="1"/>
  <c r="CG31" i="11"/>
  <c r="CG31" i="12" s="1"/>
  <c r="CH31" i="11"/>
  <c r="CH31" i="12" s="1"/>
  <c r="CI31" i="11"/>
  <c r="CI31" i="12" s="1"/>
  <c r="CJ31" i="11"/>
  <c r="CJ31" i="12" s="1"/>
  <c r="CK31" i="11"/>
  <c r="CK31" i="12" s="1"/>
  <c r="CL31" i="11"/>
  <c r="CL31" i="12" s="1"/>
  <c r="CM31" i="11"/>
  <c r="CM31" i="12" s="1"/>
  <c r="CN31" i="11"/>
  <c r="CN31" i="12" s="1"/>
  <c r="CO31" i="11"/>
  <c r="CO31" i="12" s="1"/>
  <c r="CP31" i="11"/>
  <c r="CP31" i="12" s="1"/>
  <c r="CQ31" i="11"/>
  <c r="CQ31" i="12" s="1"/>
  <c r="CR31" i="11"/>
  <c r="CR31" i="12" s="1"/>
  <c r="CS31" i="11"/>
  <c r="CS31" i="12" s="1"/>
  <c r="CT31" i="11"/>
  <c r="CT31" i="12" s="1"/>
  <c r="CU31" i="11"/>
  <c r="CU31" i="12" s="1"/>
  <c r="CV31" i="11"/>
  <c r="CV31" i="12" s="1"/>
  <c r="CW31" i="11"/>
  <c r="CW31" i="12" s="1"/>
  <c r="CX31" i="11"/>
  <c r="CX31" i="12" s="1"/>
  <c r="CY31" i="11"/>
  <c r="CY31" i="12" s="1"/>
  <c r="CZ31" i="11"/>
  <c r="CZ31" i="12" s="1"/>
  <c r="DA31" i="11"/>
  <c r="DA31" i="12" s="1"/>
  <c r="DB31" i="11"/>
  <c r="DB31" i="12" s="1"/>
  <c r="DC31" i="11"/>
  <c r="DC31" i="12" s="1"/>
  <c r="DD31" i="11"/>
  <c r="DD31" i="12" s="1"/>
  <c r="DE31" i="11"/>
  <c r="DE31" i="12" s="1"/>
  <c r="DF31" i="11"/>
  <c r="DF31" i="12" s="1"/>
  <c r="DG31" i="11"/>
  <c r="DG31" i="12" s="1"/>
  <c r="DH31" i="11"/>
  <c r="DH31" i="12" s="1"/>
  <c r="DI31" i="11"/>
  <c r="DI31" i="12" s="1"/>
  <c r="DJ31" i="11"/>
  <c r="DJ31" i="12" s="1"/>
  <c r="DK31" i="11"/>
  <c r="DK31" i="12" s="1"/>
  <c r="DL31" i="11"/>
  <c r="DL31" i="12" s="1"/>
  <c r="DM31" i="11"/>
  <c r="DM31" i="12" s="1"/>
  <c r="DN31" i="11"/>
  <c r="DN31" i="12" s="1"/>
  <c r="DO31" i="11"/>
  <c r="DO31" i="12" s="1"/>
  <c r="DP31" i="11"/>
  <c r="DP31" i="12" s="1"/>
  <c r="DQ31" i="11"/>
  <c r="DQ31" i="12" s="1"/>
  <c r="DR31" i="11"/>
  <c r="DR31" i="12" s="1"/>
  <c r="DS31" i="11"/>
  <c r="DS31" i="12" s="1"/>
  <c r="DT31" i="11"/>
  <c r="DT31" i="12" s="1"/>
  <c r="DU31" i="11"/>
  <c r="DU31" i="12" s="1"/>
  <c r="DV31" i="11"/>
  <c r="DV31" i="12" s="1"/>
  <c r="DW31" i="11"/>
  <c r="DW31" i="12" s="1"/>
  <c r="DX31" i="11"/>
  <c r="DX31" i="12" s="1"/>
  <c r="DY31" i="11"/>
  <c r="DY31" i="12" s="1"/>
  <c r="DZ31" i="11"/>
  <c r="DZ31" i="12" s="1"/>
  <c r="EA31" i="11"/>
  <c r="EA31" i="12" s="1"/>
  <c r="EB31" i="11"/>
  <c r="EB31" i="12" s="1"/>
  <c r="EC31" i="11"/>
  <c r="EC31" i="12" s="1"/>
  <c r="ED31" i="11"/>
  <c r="ED31" i="12" s="1"/>
  <c r="EE31" i="11"/>
  <c r="EE31" i="12" s="1"/>
  <c r="EF31" i="11"/>
  <c r="EF31" i="12" s="1"/>
  <c r="EG31" i="11"/>
  <c r="EG31" i="12" s="1"/>
  <c r="EH31" i="11"/>
  <c r="EH31" i="12" s="1"/>
  <c r="EI31" i="11"/>
  <c r="EI31" i="12" s="1"/>
  <c r="EJ31" i="11"/>
  <c r="EJ31" i="12" s="1"/>
  <c r="EK31" i="11"/>
  <c r="EK31" i="12" s="1"/>
  <c r="EL31" i="11"/>
  <c r="EL31" i="12" s="1"/>
  <c r="EM31" i="11"/>
  <c r="EM31" i="12" s="1"/>
  <c r="EN31" i="11"/>
  <c r="EN31" i="12" s="1"/>
  <c r="EO31" i="11"/>
  <c r="EO31" i="12" s="1"/>
  <c r="EP31" i="11"/>
  <c r="EP31" i="12" s="1"/>
  <c r="EQ31" i="11"/>
  <c r="EQ31" i="12" s="1"/>
  <c r="ER31" i="11"/>
  <c r="ER31" i="12" s="1"/>
  <c r="ES31" i="11"/>
  <c r="ES31" i="12" s="1"/>
  <c r="ET31" i="11"/>
  <c r="ET31" i="12" s="1"/>
  <c r="EU31" i="11"/>
  <c r="EU31" i="12" s="1"/>
  <c r="EV31" i="11"/>
  <c r="EV31" i="12" s="1"/>
  <c r="EW31" i="11"/>
  <c r="EW31" i="12" s="1"/>
  <c r="EX31" i="11"/>
  <c r="EX31" i="12" s="1"/>
  <c r="EY31" i="11"/>
  <c r="EY31" i="12" s="1"/>
  <c r="EZ31" i="11"/>
  <c r="EZ31" i="12" s="1"/>
  <c r="FA31" i="11"/>
  <c r="FA31" i="12" s="1"/>
  <c r="FB31" i="11"/>
  <c r="FB31" i="12" s="1"/>
  <c r="FC31" i="11"/>
  <c r="FC31" i="12" s="1"/>
  <c r="FD31" i="11"/>
  <c r="FD31" i="12" s="1"/>
  <c r="FE31" i="11"/>
  <c r="FE31" i="12" s="1"/>
  <c r="FF31" i="11"/>
  <c r="FF31" i="12" s="1"/>
  <c r="FG31" i="11"/>
  <c r="FG31" i="12" s="1"/>
  <c r="FH31" i="11"/>
  <c r="FH31" i="12" s="1"/>
  <c r="FI31" i="11"/>
  <c r="FI31" i="12" s="1"/>
  <c r="FJ31" i="11"/>
  <c r="FJ31" i="12" s="1"/>
  <c r="FK31" i="11"/>
  <c r="FK31" i="12" s="1"/>
  <c r="FL31" i="11"/>
  <c r="FL31" i="12" s="1"/>
  <c r="F32" i="11"/>
  <c r="F32" i="12" s="1"/>
  <c r="G32" i="11"/>
  <c r="G32" i="12" s="1"/>
  <c r="H32" i="11"/>
  <c r="H32" i="12" s="1"/>
  <c r="I32" i="11"/>
  <c r="I32" i="12" s="1"/>
  <c r="J32" i="11"/>
  <c r="J32" i="12" s="1"/>
  <c r="K32" i="11"/>
  <c r="K32" i="12" s="1"/>
  <c r="L32" i="11"/>
  <c r="L32" i="12" s="1"/>
  <c r="M32" i="11"/>
  <c r="M32" i="12" s="1"/>
  <c r="N32" i="11"/>
  <c r="N32" i="12" s="1"/>
  <c r="O32" i="11"/>
  <c r="O32" i="12" s="1"/>
  <c r="P32" i="11"/>
  <c r="P32" i="12" s="1"/>
  <c r="Q32" i="11"/>
  <c r="Q32" i="12" s="1"/>
  <c r="R32" i="11"/>
  <c r="R32" i="12" s="1"/>
  <c r="S32" i="11"/>
  <c r="S32" i="12" s="1"/>
  <c r="T32" i="11"/>
  <c r="T32" i="12" s="1"/>
  <c r="U32" i="11"/>
  <c r="U32" i="12" s="1"/>
  <c r="V32" i="11"/>
  <c r="V32" i="12" s="1"/>
  <c r="W32" i="11"/>
  <c r="W32" i="12" s="1"/>
  <c r="X32" i="11"/>
  <c r="X32" i="12" s="1"/>
  <c r="Y32" i="11"/>
  <c r="Y32" i="12" s="1"/>
  <c r="Z32" i="11"/>
  <c r="Z32" i="12" s="1"/>
  <c r="AA32" i="11"/>
  <c r="AA32" i="12" s="1"/>
  <c r="AB32" i="11"/>
  <c r="AB32" i="12" s="1"/>
  <c r="AC32" i="11"/>
  <c r="AC32" i="12" s="1"/>
  <c r="AD32" i="11"/>
  <c r="AD32" i="12" s="1"/>
  <c r="AE32" i="11"/>
  <c r="AE32" i="12" s="1"/>
  <c r="AF32" i="11"/>
  <c r="AF32" i="12" s="1"/>
  <c r="AG32" i="11"/>
  <c r="AG32" i="12" s="1"/>
  <c r="AH32" i="11"/>
  <c r="AH32" i="12" s="1"/>
  <c r="AI32" i="11"/>
  <c r="AI32" i="12" s="1"/>
  <c r="AJ32" i="11"/>
  <c r="AJ32" i="12" s="1"/>
  <c r="AK32" i="11"/>
  <c r="AK32" i="12" s="1"/>
  <c r="AL32" i="11"/>
  <c r="AL32" i="12" s="1"/>
  <c r="AM32" i="11"/>
  <c r="AM32" i="12" s="1"/>
  <c r="AN32" i="11"/>
  <c r="AN32" i="12" s="1"/>
  <c r="AO32" i="11"/>
  <c r="AO32" i="12" s="1"/>
  <c r="AP32" i="11"/>
  <c r="AP32" i="12" s="1"/>
  <c r="AQ32" i="11"/>
  <c r="AQ32" i="12" s="1"/>
  <c r="AR32" i="11"/>
  <c r="AR32" i="12" s="1"/>
  <c r="AS32" i="11"/>
  <c r="AS32" i="12" s="1"/>
  <c r="AT32" i="11"/>
  <c r="AT32" i="12" s="1"/>
  <c r="AU32" i="11"/>
  <c r="AU32" i="12" s="1"/>
  <c r="AV32" i="11"/>
  <c r="AV32" i="12" s="1"/>
  <c r="AW32" i="11"/>
  <c r="AW32" i="12" s="1"/>
  <c r="AX32" i="11"/>
  <c r="AX32" i="12" s="1"/>
  <c r="AY32" i="11"/>
  <c r="AY32" i="12" s="1"/>
  <c r="AZ32" i="11"/>
  <c r="AZ32" i="12" s="1"/>
  <c r="BA32" i="11"/>
  <c r="BA32" i="12" s="1"/>
  <c r="BB32" i="11"/>
  <c r="BB32" i="12" s="1"/>
  <c r="BC32" i="11"/>
  <c r="BC32" i="12" s="1"/>
  <c r="BD32" i="11"/>
  <c r="BD32" i="12" s="1"/>
  <c r="BE32" i="11"/>
  <c r="BE32" i="12" s="1"/>
  <c r="BF32" i="11"/>
  <c r="BF32" i="12" s="1"/>
  <c r="BG32" i="11"/>
  <c r="BG32" i="12" s="1"/>
  <c r="BH32" i="11"/>
  <c r="BH32" i="12" s="1"/>
  <c r="BI32" i="11"/>
  <c r="BI32" i="12" s="1"/>
  <c r="BJ32" i="11"/>
  <c r="BJ32" i="12" s="1"/>
  <c r="BK32" i="11"/>
  <c r="BK32" i="12" s="1"/>
  <c r="BL32" i="11"/>
  <c r="BL32" i="12" s="1"/>
  <c r="BM32" i="11"/>
  <c r="BM32" i="12" s="1"/>
  <c r="BN32" i="11"/>
  <c r="BN32" i="12" s="1"/>
  <c r="BO32" i="11"/>
  <c r="BO32" i="12" s="1"/>
  <c r="BP32" i="11"/>
  <c r="BP32" i="12" s="1"/>
  <c r="BQ32" i="11"/>
  <c r="BQ32" i="12" s="1"/>
  <c r="BR32" i="11"/>
  <c r="BR32" i="12" s="1"/>
  <c r="BS32" i="11"/>
  <c r="BS32" i="12" s="1"/>
  <c r="BT32" i="11"/>
  <c r="BT32" i="12" s="1"/>
  <c r="BU32" i="11"/>
  <c r="BU32" i="12" s="1"/>
  <c r="BV32" i="11"/>
  <c r="BV32" i="12" s="1"/>
  <c r="BW32" i="11"/>
  <c r="BW32" i="12" s="1"/>
  <c r="BX32" i="11"/>
  <c r="BX32" i="12" s="1"/>
  <c r="BY32" i="11"/>
  <c r="BY32" i="12" s="1"/>
  <c r="BZ32" i="11"/>
  <c r="BZ32" i="12" s="1"/>
  <c r="CA32" i="11"/>
  <c r="CA32" i="12" s="1"/>
  <c r="CB32" i="11"/>
  <c r="CB32" i="12" s="1"/>
  <c r="CC32" i="11"/>
  <c r="CC32" i="12" s="1"/>
  <c r="CD32" i="11"/>
  <c r="CD32" i="12" s="1"/>
  <c r="CE32" i="11"/>
  <c r="CE32" i="12" s="1"/>
  <c r="CF32" i="11"/>
  <c r="CF32" i="12" s="1"/>
  <c r="CG32" i="11"/>
  <c r="CG32" i="12" s="1"/>
  <c r="CH32" i="11"/>
  <c r="CH32" i="12" s="1"/>
  <c r="CI32" i="11"/>
  <c r="CI32" i="12" s="1"/>
  <c r="CJ32" i="11"/>
  <c r="CJ32" i="12" s="1"/>
  <c r="CK32" i="11"/>
  <c r="CK32" i="12" s="1"/>
  <c r="CL32" i="11"/>
  <c r="CL32" i="12" s="1"/>
  <c r="CM32" i="11"/>
  <c r="CM32" i="12" s="1"/>
  <c r="CN32" i="11"/>
  <c r="CN32" i="12" s="1"/>
  <c r="CO32" i="11"/>
  <c r="CO32" i="12" s="1"/>
  <c r="CP32" i="11"/>
  <c r="CP32" i="12" s="1"/>
  <c r="CQ32" i="11"/>
  <c r="CQ32" i="12" s="1"/>
  <c r="CR32" i="11"/>
  <c r="CR32" i="12" s="1"/>
  <c r="CS32" i="11"/>
  <c r="CS32" i="12" s="1"/>
  <c r="CT32" i="11"/>
  <c r="CT32" i="12" s="1"/>
  <c r="CU32" i="11"/>
  <c r="CU32" i="12" s="1"/>
  <c r="CV32" i="11"/>
  <c r="CV32" i="12" s="1"/>
  <c r="CW32" i="11"/>
  <c r="CW32" i="12" s="1"/>
  <c r="CX32" i="11"/>
  <c r="CX32" i="12" s="1"/>
  <c r="CY32" i="11"/>
  <c r="CY32" i="12" s="1"/>
  <c r="CZ32" i="11"/>
  <c r="CZ32" i="12" s="1"/>
  <c r="DA32" i="11"/>
  <c r="DA32" i="12" s="1"/>
  <c r="DB32" i="11"/>
  <c r="DB32" i="12" s="1"/>
  <c r="DC32" i="11"/>
  <c r="DC32" i="12" s="1"/>
  <c r="DD32" i="11"/>
  <c r="DD32" i="12" s="1"/>
  <c r="DE32" i="11"/>
  <c r="DE32" i="12" s="1"/>
  <c r="DF32" i="11"/>
  <c r="DF32" i="12" s="1"/>
  <c r="DG32" i="11"/>
  <c r="DG32" i="12" s="1"/>
  <c r="DH32" i="11"/>
  <c r="DH32" i="12" s="1"/>
  <c r="DI32" i="11"/>
  <c r="DI32" i="12" s="1"/>
  <c r="DJ32" i="11"/>
  <c r="DJ32" i="12" s="1"/>
  <c r="DK32" i="11"/>
  <c r="DK32" i="12" s="1"/>
  <c r="DL32" i="11"/>
  <c r="DL32" i="12" s="1"/>
  <c r="DM32" i="11"/>
  <c r="DM32" i="12" s="1"/>
  <c r="DN32" i="11"/>
  <c r="DN32" i="12" s="1"/>
  <c r="DO32" i="11"/>
  <c r="DO32" i="12" s="1"/>
  <c r="DP32" i="11"/>
  <c r="DP32" i="12" s="1"/>
  <c r="DQ32" i="11"/>
  <c r="DQ32" i="12" s="1"/>
  <c r="DR32" i="11"/>
  <c r="DR32" i="12" s="1"/>
  <c r="DS32" i="11"/>
  <c r="DS32" i="12" s="1"/>
  <c r="DT32" i="11"/>
  <c r="DT32" i="12" s="1"/>
  <c r="DU32" i="11"/>
  <c r="DU32" i="12" s="1"/>
  <c r="DV32" i="11"/>
  <c r="DV32" i="12" s="1"/>
  <c r="DW32" i="11"/>
  <c r="DW32" i="12" s="1"/>
  <c r="DX32" i="11"/>
  <c r="DX32" i="12" s="1"/>
  <c r="DY32" i="11"/>
  <c r="DY32" i="12" s="1"/>
  <c r="DZ32" i="11"/>
  <c r="DZ32" i="12" s="1"/>
  <c r="EA32" i="11"/>
  <c r="EA32" i="12" s="1"/>
  <c r="EB32" i="11"/>
  <c r="EB32" i="12" s="1"/>
  <c r="EC32" i="11"/>
  <c r="EC32" i="12" s="1"/>
  <c r="ED32" i="11"/>
  <c r="ED32" i="12" s="1"/>
  <c r="EE32" i="11"/>
  <c r="EE32" i="12" s="1"/>
  <c r="EF32" i="11"/>
  <c r="EF32" i="12" s="1"/>
  <c r="EG32" i="11"/>
  <c r="EG32" i="12" s="1"/>
  <c r="EH32" i="11"/>
  <c r="EH32" i="12" s="1"/>
  <c r="EI32" i="11"/>
  <c r="EI32" i="12" s="1"/>
  <c r="EJ32" i="11"/>
  <c r="EJ32" i="12" s="1"/>
  <c r="EK32" i="11"/>
  <c r="EK32" i="12" s="1"/>
  <c r="EL32" i="11"/>
  <c r="EL32" i="12" s="1"/>
  <c r="EM32" i="11"/>
  <c r="EM32" i="12" s="1"/>
  <c r="EN32" i="11"/>
  <c r="EN32" i="12" s="1"/>
  <c r="EO32" i="11"/>
  <c r="EO32" i="12" s="1"/>
  <c r="EP32" i="11"/>
  <c r="EP32" i="12" s="1"/>
  <c r="EQ32" i="11"/>
  <c r="EQ32" i="12" s="1"/>
  <c r="ER32" i="11"/>
  <c r="ER32" i="12" s="1"/>
  <c r="ES32" i="11"/>
  <c r="ES32" i="12" s="1"/>
  <c r="ET32" i="11"/>
  <c r="ET32" i="12" s="1"/>
  <c r="EU32" i="11"/>
  <c r="EU32" i="12" s="1"/>
  <c r="EV32" i="11"/>
  <c r="EV32" i="12" s="1"/>
  <c r="EW32" i="11"/>
  <c r="EW32" i="12" s="1"/>
  <c r="EX32" i="11"/>
  <c r="EX32" i="12" s="1"/>
  <c r="EY32" i="11"/>
  <c r="EY32" i="12" s="1"/>
  <c r="EZ32" i="11"/>
  <c r="EZ32" i="12" s="1"/>
  <c r="FA32" i="11"/>
  <c r="FA32" i="12" s="1"/>
  <c r="FB32" i="11"/>
  <c r="FB32" i="12" s="1"/>
  <c r="FC32" i="11"/>
  <c r="FC32" i="12" s="1"/>
  <c r="FD32" i="11"/>
  <c r="FD32" i="12" s="1"/>
  <c r="FE32" i="11"/>
  <c r="FE32" i="12" s="1"/>
  <c r="FF32" i="11"/>
  <c r="FF32" i="12" s="1"/>
  <c r="FG32" i="11"/>
  <c r="FG32" i="12" s="1"/>
  <c r="FH32" i="11"/>
  <c r="FH32" i="12" s="1"/>
  <c r="FI32" i="11"/>
  <c r="FI32" i="12" s="1"/>
  <c r="FJ32" i="11"/>
  <c r="FJ32" i="12" s="1"/>
  <c r="FK32" i="11"/>
  <c r="FK32" i="12" s="1"/>
  <c r="FL32" i="11"/>
  <c r="FL32" i="12" s="1"/>
  <c r="F33" i="11"/>
  <c r="F33" i="12" s="1"/>
  <c r="G33" i="11"/>
  <c r="G33" i="12" s="1"/>
  <c r="H33" i="11"/>
  <c r="H33" i="12" s="1"/>
  <c r="I33" i="11"/>
  <c r="I33" i="12" s="1"/>
  <c r="J33" i="11"/>
  <c r="J33" i="12" s="1"/>
  <c r="K33" i="11"/>
  <c r="K33" i="12" s="1"/>
  <c r="L33" i="11"/>
  <c r="L33" i="12" s="1"/>
  <c r="M33" i="11"/>
  <c r="M33" i="12" s="1"/>
  <c r="N33" i="11"/>
  <c r="N33" i="12" s="1"/>
  <c r="O33" i="11"/>
  <c r="O33" i="12" s="1"/>
  <c r="P33" i="11"/>
  <c r="P33" i="12" s="1"/>
  <c r="Q33" i="11"/>
  <c r="Q33" i="12" s="1"/>
  <c r="R33" i="11"/>
  <c r="R33" i="12" s="1"/>
  <c r="S33" i="11"/>
  <c r="S33" i="12" s="1"/>
  <c r="T33" i="11"/>
  <c r="T33" i="12" s="1"/>
  <c r="U33" i="11"/>
  <c r="U33" i="12" s="1"/>
  <c r="V33" i="11"/>
  <c r="V33" i="12" s="1"/>
  <c r="W33" i="11"/>
  <c r="W33" i="12" s="1"/>
  <c r="X33" i="11"/>
  <c r="X33" i="12" s="1"/>
  <c r="Y33" i="11"/>
  <c r="Y33" i="12" s="1"/>
  <c r="Z33" i="11"/>
  <c r="Z33" i="12" s="1"/>
  <c r="AA33" i="11"/>
  <c r="AA33" i="12" s="1"/>
  <c r="AB33" i="11"/>
  <c r="AB33" i="12" s="1"/>
  <c r="AC33" i="11"/>
  <c r="AC33" i="12" s="1"/>
  <c r="AD33" i="11"/>
  <c r="AD33" i="12" s="1"/>
  <c r="AE33" i="11"/>
  <c r="AE33" i="12" s="1"/>
  <c r="AF33" i="11"/>
  <c r="AF33" i="12" s="1"/>
  <c r="AG33" i="11"/>
  <c r="AG33" i="12" s="1"/>
  <c r="AH33" i="11"/>
  <c r="AH33" i="12" s="1"/>
  <c r="AI33" i="11"/>
  <c r="AI33" i="12" s="1"/>
  <c r="AJ33" i="11"/>
  <c r="AJ33" i="12" s="1"/>
  <c r="AK33" i="11"/>
  <c r="AK33" i="12" s="1"/>
  <c r="AL33" i="11"/>
  <c r="AL33" i="12" s="1"/>
  <c r="AM33" i="11"/>
  <c r="AM33" i="12" s="1"/>
  <c r="AN33" i="11"/>
  <c r="AN33" i="12" s="1"/>
  <c r="AO33" i="11"/>
  <c r="AO33" i="12" s="1"/>
  <c r="AP33" i="11"/>
  <c r="AP33" i="12" s="1"/>
  <c r="AQ33" i="11"/>
  <c r="AQ33" i="12" s="1"/>
  <c r="AR33" i="11"/>
  <c r="AR33" i="12" s="1"/>
  <c r="AS33" i="11"/>
  <c r="AS33" i="12" s="1"/>
  <c r="AT33" i="11"/>
  <c r="AT33" i="12" s="1"/>
  <c r="AU33" i="11"/>
  <c r="AU33" i="12" s="1"/>
  <c r="AV33" i="11"/>
  <c r="AV33" i="12" s="1"/>
  <c r="AW33" i="11"/>
  <c r="AW33" i="12" s="1"/>
  <c r="AX33" i="11"/>
  <c r="AX33" i="12" s="1"/>
  <c r="AY33" i="11"/>
  <c r="AY33" i="12" s="1"/>
  <c r="AZ33" i="11"/>
  <c r="AZ33" i="12" s="1"/>
  <c r="BA33" i="11"/>
  <c r="BA33" i="12" s="1"/>
  <c r="BB33" i="11"/>
  <c r="BB33" i="12" s="1"/>
  <c r="BC33" i="11"/>
  <c r="BC33" i="12" s="1"/>
  <c r="BD33" i="11"/>
  <c r="BD33" i="12" s="1"/>
  <c r="BE33" i="11"/>
  <c r="BE33" i="12" s="1"/>
  <c r="BF33" i="11"/>
  <c r="BF33" i="12" s="1"/>
  <c r="BG33" i="11"/>
  <c r="BG33" i="12" s="1"/>
  <c r="BH33" i="11"/>
  <c r="BH33" i="12" s="1"/>
  <c r="BI33" i="11"/>
  <c r="BI33" i="12" s="1"/>
  <c r="BJ33" i="11"/>
  <c r="BJ33" i="12" s="1"/>
  <c r="BK33" i="11"/>
  <c r="BK33" i="12" s="1"/>
  <c r="BL33" i="11"/>
  <c r="BL33" i="12" s="1"/>
  <c r="BM33" i="11"/>
  <c r="BM33" i="12" s="1"/>
  <c r="BN33" i="11"/>
  <c r="BN33" i="12" s="1"/>
  <c r="BO33" i="11"/>
  <c r="BO33" i="12" s="1"/>
  <c r="BP33" i="11"/>
  <c r="BP33" i="12" s="1"/>
  <c r="BQ33" i="11"/>
  <c r="BQ33" i="12" s="1"/>
  <c r="BR33" i="11"/>
  <c r="BR33" i="12" s="1"/>
  <c r="BS33" i="11"/>
  <c r="BS33" i="12" s="1"/>
  <c r="BT33" i="11"/>
  <c r="BT33" i="12" s="1"/>
  <c r="BU33" i="11"/>
  <c r="BU33" i="12" s="1"/>
  <c r="BV33" i="11"/>
  <c r="BV33" i="12" s="1"/>
  <c r="BW33" i="11"/>
  <c r="BW33" i="12" s="1"/>
  <c r="BX33" i="11"/>
  <c r="BX33" i="12" s="1"/>
  <c r="BY33" i="11"/>
  <c r="BY33" i="12" s="1"/>
  <c r="BZ33" i="11"/>
  <c r="BZ33" i="12" s="1"/>
  <c r="CA33" i="11"/>
  <c r="CA33" i="12" s="1"/>
  <c r="CB33" i="11"/>
  <c r="CB33" i="12" s="1"/>
  <c r="CC33" i="11"/>
  <c r="CC33" i="12" s="1"/>
  <c r="CD33" i="11"/>
  <c r="CD33" i="12" s="1"/>
  <c r="CE33" i="11"/>
  <c r="CE33" i="12" s="1"/>
  <c r="CF33" i="11"/>
  <c r="CF33" i="12" s="1"/>
  <c r="CG33" i="11"/>
  <c r="CG33" i="12" s="1"/>
  <c r="CH33" i="11"/>
  <c r="CH33" i="12" s="1"/>
  <c r="CI33" i="11"/>
  <c r="CI33" i="12" s="1"/>
  <c r="CJ33" i="11"/>
  <c r="CJ33" i="12" s="1"/>
  <c r="CK33" i="11"/>
  <c r="CK33" i="12" s="1"/>
  <c r="CL33" i="11"/>
  <c r="CL33" i="12" s="1"/>
  <c r="CM33" i="11"/>
  <c r="CM33" i="12" s="1"/>
  <c r="CN33" i="11"/>
  <c r="CN33" i="12" s="1"/>
  <c r="CO33" i="11"/>
  <c r="CO33" i="12" s="1"/>
  <c r="CP33" i="11"/>
  <c r="CP33" i="12" s="1"/>
  <c r="CQ33" i="11"/>
  <c r="CQ33" i="12" s="1"/>
  <c r="CR33" i="11"/>
  <c r="CR33" i="12" s="1"/>
  <c r="CS33" i="11"/>
  <c r="CS33" i="12" s="1"/>
  <c r="CT33" i="11"/>
  <c r="CT33" i="12" s="1"/>
  <c r="CU33" i="11"/>
  <c r="CU33" i="12" s="1"/>
  <c r="CV33" i="11"/>
  <c r="CV33" i="12" s="1"/>
  <c r="CW33" i="11"/>
  <c r="CW33" i="12" s="1"/>
  <c r="CX33" i="11"/>
  <c r="CX33" i="12" s="1"/>
  <c r="CY33" i="11"/>
  <c r="CY33" i="12" s="1"/>
  <c r="CZ33" i="11"/>
  <c r="CZ33" i="12" s="1"/>
  <c r="DA33" i="11"/>
  <c r="DA33" i="12" s="1"/>
  <c r="DB33" i="11"/>
  <c r="DB33" i="12" s="1"/>
  <c r="DC33" i="11"/>
  <c r="DC33" i="12" s="1"/>
  <c r="DD33" i="11"/>
  <c r="DD33" i="12" s="1"/>
  <c r="DE33" i="11"/>
  <c r="DE33" i="12" s="1"/>
  <c r="DF33" i="11"/>
  <c r="DF33" i="12" s="1"/>
  <c r="DG33" i="11"/>
  <c r="DG33" i="12" s="1"/>
  <c r="DH33" i="11"/>
  <c r="DH33" i="12" s="1"/>
  <c r="DI33" i="11"/>
  <c r="DI33" i="12" s="1"/>
  <c r="DJ33" i="11"/>
  <c r="DJ33" i="12" s="1"/>
  <c r="DK33" i="11"/>
  <c r="DK33" i="12" s="1"/>
  <c r="DL33" i="11"/>
  <c r="DL33" i="12" s="1"/>
  <c r="DM33" i="11"/>
  <c r="DM33" i="12" s="1"/>
  <c r="DN33" i="11"/>
  <c r="DN33" i="12" s="1"/>
  <c r="DO33" i="11"/>
  <c r="DO33" i="12" s="1"/>
  <c r="DP33" i="11"/>
  <c r="DP33" i="12" s="1"/>
  <c r="DQ33" i="11"/>
  <c r="DQ33" i="12" s="1"/>
  <c r="DR33" i="11"/>
  <c r="DR33" i="12" s="1"/>
  <c r="DS33" i="11"/>
  <c r="DS33" i="12" s="1"/>
  <c r="DT33" i="11"/>
  <c r="DT33" i="12" s="1"/>
  <c r="DU33" i="11"/>
  <c r="DU33" i="12" s="1"/>
  <c r="DV33" i="11"/>
  <c r="DV33" i="12" s="1"/>
  <c r="DW33" i="11"/>
  <c r="DW33" i="12" s="1"/>
  <c r="DX33" i="11"/>
  <c r="DX33" i="12" s="1"/>
  <c r="DY33" i="11"/>
  <c r="DY33" i="12" s="1"/>
  <c r="DZ33" i="11"/>
  <c r="DZ33" i="12" s="1"/>
  <c r="EA33" i="11"/>
  <c r="EA33" i="12" s="1"/>
  <c r="EB33" i="11"/>
  <c r="EB33" i="12" s="1"/>
  <c r="EC33" i="11"/>
  <c r="EC33" i="12" s="1"/>
  <c r="ED33" i="11"/>
  <c r="ED33" i="12" s="1"/>
  <c r="EE33" i="11"/>
  <c r="EE33" i="12" s="1"/>
  <c r="EF33" i="11"/>
  <c r="EF33" i="12" s="1"/>
  <c r="EG33" i="11"/>
  <c r="EG33" i="12" s="1"/>
  <c r="EH33" i="11"/>
  <c r="EH33" i="12" s="1"/>
  <c r="EI33" i="11"/>
  <c r="EI33" i="12" s="1"/>
  <c r="EJ33" i="11"/>
  <c r="EJ33" i="12" s="1"/>
  <c r="EK33" i="11"/>
  <c r="EK33" i="12" s="1"/>
  <c r="EL33" i="11"/>
  <c r="EL33" i="12" s="1"/>
  <c r="EM33" i="11"/>
  <c r="EM33" i="12" s="1"/>
  <c r="EN33" i="11"/>
  <c r="EN33" i="12" s="1"/>
  <c r="EO33" i="11"/>
  <c r="EO33" i="12" s="1"/>
  <c r="EP33" i="11"/>
  <c r="EP33" i="12" s="1"/>
  <c r="EQ33" i="11"/>
  <c r="EQ33" i="12" s="1"/>
  <c r="ER33" i="11"/>
  <c r="ER33" i="12" s="1"/>
  <c r="ES33" i="11"/>
  <c r="ES33" i="12" s="1"/>
  <c r="ET33" i="11"/>
  <c r="ET33" i="12" s="1"/>
  <c r="EU33" i="11"/>
  <c r="EU33" i="12" s="1"/>
  <c r="EV33" i="11"/>
  <c r="EV33" i="12" s="1"/>
  <c r="EW33" i="11"/>
  <c r="EW33" i="12" s="1"/>
  <c r="EX33" i="11"/>
  <c r="EX33" i="12" s="1"/>
  <c r="EY33" i="11"/>
  <c r="EY33" i="12" s="1"/>
  <c r="EZ33" i="11"/>
  <c r="EZ33" i="12" s="1"/>
  <c r="FA33" i="11"/>
  <c r="FA33" i="12" s="1"/>
  <c r="FB33" i="11"/>
  <c r="FB33" i="12" s="1"/>
  <c r="FC33" i="11"/>
  <c r="FC33" i="12" s="1"/>
  <c r="FD33" i="11"/>
  <c r="FD33" i="12" s="1"/>
  <c r="FE33" i="11"/>
  <c r="FE33" i="12" s="1"/>
  <c r="FF33" i="11"/>
  <c r="FF33" i="12" s="1"/>
  <c r="FG33" i="11"/>
  <c r="FG33" i="12" s="1"/>
  <c r="FH33" i="11"/>
  <c r="FH33" i="12" s="1"/>
  <c r="FI33" i="11"/>
  <c r="FI33" i="12" s="1"/>
  <c r="FJ33" i="11"/>
  <c r="FJ33" i="12" s="1"/>
  <c r="FK33" i="11"/>
  <c r="FK33" i="12" s="1"/>
  <c r="FL33" i="11"/>
  <c r="FL33" i="12" s="1"/>
  <c r="F34" i="11"/>
  <c r="F34" i="12" s="1"/>
  <c r="G34" i="11"/>
  <c r="G34" i="12" s="1"/>
  <c r="H34" i="11"/>
  <c r="H34" i="12" s="1"/>
  <c r="I34" i="11"/>
  <c r="I34" i="12" s="1"/>
  <c r="J34" i="11"/>
  <c r="J34" i="12" s="1"/>
  <c r="K34" i="11"/>
  <c r="K34" i="12" s="1"/>
  <c r="L34" i="11"/>
  <c r="L34" i="12" s="1"/>
  <c r="M34" i="11"/>
  <c r="M34" i="12" s="1"/>
  <c r="N34" i="11"/>
  <c r="N34" i="12" s="1"/>
  <c r="O34" i="11"/>
  <c r="O34" i="12" s="1"/>
  <c r="P34" i="11"/>
  <c r="P34" i="12" s="1"/>
  <c r="Q34" i="11"/>
  <c r="Q34" i="12" s="1"/>
  <c r="R34" i="11"/>
  <c r="R34" i="12" s="1"/>
  <c r="S34" i="11"/>
  <c r="S34" i="12" s="1"/>
  <c r="T34" i="11"/>
  <c r="T34" i="12" s="1"/>
  <c r="U34" i="11"/>
  <c r="U34" i="12" s="1"/>
  <c r="V34" i="11"/>
  <c r="V34" i="12" s="1"/>
  <c r="W34" i="11"/>
  <c r="W34" i="12" s="1"/>
  <c r="X34" i="11"/>
  <c r="X34" i="12" s="1"/>
  <c r="Y34" i="11"/>
  <c r="Y34" i="12" s="1"/>
  <c r="Z34" i="11"/>
  <c r="Z34" i="12" s="1"/>
  <c r="AA34" i="11"/>
  <c r="AA34" i="12" s="1"/>
  <c r="AB34" i="11"/>
  <c r="AB34" i="12" s="1"/>
  <c r="AC34" i="11"/>
  <c r="AC34" i="12" s="1"/>
  <c r="AD34" i="11"/>
  <c r="AD34" i="12" s="1"/>
  <c r="AE34" i="11"/>
  <c r="AE34" i="12" s="1"/>
  <c r="AF34" i="11"/>
  <c r="AF34" i="12" s="1"/>
  <c r="AG34" i="11"/>
  <c r="AG34" i="12" s="1"/>
  <c r="AH34" i="11"/>
  <c r="AH34" i="12" s="1"/>
  <c r="AI34" i="11"/>
  <c r="AI34" i="12" s="1"/>
  <c r="AJ34" i="11"/>
  <c r="AJ34" i="12" s="1"/>
  <c r="AK34" i="11"/>
  <c r="AK34" i="12" s="1"/>
  <c r="AL34" i="11"/>
  <c r="AL34" i="12" s="1"/>
  <c r="AM34" i="11"/>
  <c r="AM34" i="12" s="1"/>
  <c r="AN34" i="11"/>
  <c r="AN34" i="12" s="1"/>
  <c r="AO34" i="11"/>
  <c r="AO34" i="12" s="1"/>
  <c r="AP34" i="11"/>
  <c r="AP34" i="12" s="1"/>
  <c r="AQ34" i="11"/>
  <c r="AQ34" i="12" s="1"/>
  <c r="AR34" i="11"/>
  <c r="AR34" i="12" s="1"/>
  <c r="AS34" i="11"/>
  <c r="AS34" i="12" s="1"/>
  <c r="AT34" i="11"/>
  <c r="AT34" i="12" s="1"/>
  <c r="AU34" i="11"/>
  <c r="AU34" i="12" s="1"/>
  <c r="AV34" i="11"/>
  <c r="AV34" i="12" s="1"/>
  <c r="AW34" i="11"/>
  <c r="AW34" i="12" s="1"/>
  <c r="AX34" i="11"/>
  <c r="AX34" i="12" s="1"/>
  <c r="AY34" i="11"/>
  <c r="AY34" i="12" s="1"/>
  <c r="AZ34" i="11"/>
  <c r="AZ34" i="12" s="1"/>
  <c r="BA34" i="11"/>
  <c r="BA34" i="12" s="1"/>
  <c r="BB34" i="11"/>
  <c r="BB34" i="12" s="1"/>
  <c r="BC34" i="11"/>
  <c r="BC34" i="12" s="1"/>
  <c r="BD34" i="11"/>
  <c r="BD34" i="12" s="1"/>
  <c r="BE34" i="11"/>
  <c r="BE34" i="12" s="1"/>
  <c r="BF34" i="11"/>
  <c r="BF34" i="12" s="1"/>
  <c r="BG34" i="11"/>
  <c r="BG34" i="12" s="1"/>
  <c r="BH34" i="11"/>
  <c r="BH34" i="12" s="1"/>
  <c r="BI34" i="11"/>
  <c r="BI34" i="12" s="1"/>
  <c r="BJ34" i="11"/>
  <c r="BJ34" i="12" s="1"/>
  <c r="BK34" i="11"/>
  <c r="BK34" i="12" s="1"/>
  <c r="BL34" i="11"/>
  <c r="BL34" i="12" s="1"/>
  <c r="BM34" i="11"/>
  <c r="BM34" i="12" s="1"/>
  <c r="BN34" i="11"/>
  <c r="BN34" i="12" s="1"/>
  <c r="BO34" i="11"/>
  <c r="BO34" i="12" s="1"/>
  <c r="BP34" i="11"/>
  <c r="BP34" i="12" s="1"/>
  <c r="BQ34" i="11"/>
  <c r="BQ34" i="12" s="1"/>
  <c r="BR34" i="11"/>
  <c r="BR34" i="12" s="1"/>
  <c r="BS34" i="11"/>
  <c r="BS34" i="12" s="1"/>
  <c r="BT34" i="11"/>
  <c r="BT34" i="12" s="1"/>
  <c r="BU34" i="11"/>
  <c r="BU34" i="12" s="1"/>
  <c r="BV34" i="11"/>
  <c r="BV34" i="12" s="1"/>
  <c r="BW34" i="11"/>
  <c r="BW34" i="12" s="1"/>
  <c r="BX34" i="11"/>
  <c r="BX34" i="12" s="1"/>
  <c r="BY34" i="11"/>
  <c r="BY34" i="12" s="1"/>
  <c r="BZ34" i="11"/>
  <c r="BZ34" i="12" s="1"/>
  <c r="CA34" i="11"/>
  <c r="CA34" i="12" s="1"/>
  <c r="CB34" i="11"/>
  <c r="CB34" i="12" s="1"/>
  <c r="CC34" i="11"/>
  <c r="CC34" i="12" s="1"/>
  <c r="CD34" i="11"/>
  <c r="CD34" i="12" s="1"/>
  <c r="CE34" i="11"/>
  <c r="CE34" i="12" s="1"/>
  <c r="CF34" i="11"/>
  <c r="CF34" i="12" s="1"/>
  <c r="CG34" i="11"/>
  <c r="CG34" i="12" s="1"/>
  <c r="CH34" i="11"/>
  <c r="CH34" i="12" s="1"/>
  <c r="CI34" i="11"/>
  <c r="CI34" i="12" s="1"/>
  <c r="CJ34" i="11"/>
  <c r="CJ34" i="12" s="1"/>
  <c r="CK34" i="11"/>
  <c r="CK34" i="12" s="1"/>
  <c r="CL34" i="11"/>
  <c r="CL34" i="12" s="1"/>
  <c r="CM34" i="11"/>
  <c r="CM34" i="12" s="1"/>
  <c r="CN34" i="11"/>
  <c r="CN34" i="12" s="1"/>
  <c r="CO34" i="11"/>
  <c r="CO34" i="12" s="1"/>
  <c r="CP34" i="11"/>
  <c r="CP34" i="12" s="1"/>
  <c r="CQ34" i="11"/>
  <c r="CQ34" i="12" s="1"/>
  <c r="CR34" i="11"/>
  <c r="CR34" i="12" s="1"/>
  <c r="CS34" i="11"/>
  <c r="CS34" i="12" s="1"/>
  <c r="CT34" i="11"/>
  <c r="CT34" i="12" s="1"/>
  <c r="CU34" i="11"/>
  <c r="CU34" i="12" s="1"/>
  <c r="CV34" i="11"/>
  <c r="CV34" i="12" s="1"/>
  <c r="CW34" i="11"/>
  <c r="CW34" i="12" s="1"/>
  <c r="CX34" i="11"/>
  <c r="CX34" i="12" s="1"/>
  <c r="CY34" i="11"/>
  <c r="CY34" i="12" s="1"/>
  <c r="CZ34" i="11"/>
  <c r="CZ34" i="12" s="1"/>
  <c r="DA34" i="11"/>
  <c r="DA34" i="12" s="1"/>
  <c r="DB34" i="11"/>
  <c r="DB34" i="12" s="1"/>
  <c r="DC34" i="11"/>
  <c r="DC34" i="12" s="1"/>
  <c r="DD34" i="11"/>
  <c r="DD34" i="12" s="1"/>
  <c r="DE34" i="11"/>
  <c r="DE34" i="12" s="1"/>
  <c r="DF34" i="11"/>
  <c r="DF34" i="12" s="1"/>
  <c r="DG34" i="11"/>
  <c r="DG34" i="12" s="1"/>
  <c r="DH34" i="11"/>
  <c r="DH34" i="12" s="1"/>
  <c r="DI34" i="11"/>
  <c r="DI34" i="12" s="1"/>
  <c r="DJ34" i="11"/>
  <c r="DJ34" i="12" s="1"/>
  <c r="DK34" i="11"/>
  <c r="DK34" i="12" s="1"/>
  <c r="DL34" i="11"/>
  <c r="DL34" i="12" s="1"/>
  <c r="DM34" i="11"/>
  <c r="DM34" i="12" s="1"/>
  <c r="DN34" i="11"/>
  <c r="DN34" i="12" s="1"/>
  <c r="DO34" i="11"/>
  <c r="DO34" i="12" s="1"/>
  <c r="DP34" i="11"/>
  <c r="DP34" i="12" s="1"/>
  <c r="DQ34" i="11"/>
  <c r="DQ34" i="12" s="1"/>
  <c r="DR34" i="11"/>
  <c r="DR34" i="12" s="1"/>
  <c r="DS34" i="11"/>
  <c r="DS34" i="12" s="1"/>
  <c r="DT34" i="11"/>
  <c r="DT34" i="12" s="1"/>
  <c r="DU34" i="11"/>
  <c r="DU34" i="12" s="1"/>
  <c r="DV34" i="11"/>
  <c r="DV34" i="12" s="1"/>
  <c r="DW34" i="11"/>
  <c r="DW34" i="12" s="1"/>
  <c r="DX34" i="11"/>
  <c r="DX34" i="12" s="1"/>
  <c r="DY34" i="11"/>
  <c r="DY34" i="12" s="1"/>
  <c r="DZ34" i="11"/>
  <c r="DZ34" i="12" s="1"/>
  <c r="EA34" i="11"/>
  <c r="EA34" i="12" s="1"/>
  <c r="EB34" i="11"/>
  <c r="EB34" i="12" s="1"/>
  <c r="EC34" i="11"/>
  <c r="EC34" i="12" s="1"/>
  <c r="ED34" i="11"/>
  <c r="ED34" i="12" s="1"/>
  <c r="EE34" i="11"/>
  <c r="EE34" i="12" s="1"/>
  <c r="EF34" i="11"/>
  <c r="EF34" i="12" s="1"/>
  <c r="EG34" i="11"/>
  <c r="EG34" i="12" s="1"/>
  <c r="EH34" i="11"/>
  <c r="EH34" i="12" s="1"/>
  <c r="EI34" i="11"/>
  <c r="EI34" i="12" s="1"/>
  <c r="EJ34" i="11"/>
  <c r="EJ34" i="12" s="1"/>
  <c r="EK34" i="11"/>
  <c r="EK34" i="12" s="1"/>
  <c r="EL34" i="11"/>
  <c r="EL34" i="12" s="1"/>
  <c r="EM34" i="11"/>
  <c r="EM34" i="12" s="1"/>
  <c r="EN34" i="11"/>
  <c r="EN34" i="12" s="1"/>
  <c r="EO34" i="11"/>
  <c r="EO34" i="12" s="1"/>
  <c r="EP34" i="11"/>
  <c r="EP34" i="12" s="1"/>
  <c r="EQ34" i="11"/>
  <c r="EQ34" i="12" s="1"/>
  <c r="ER34" i="11"/>
  <c r="ER34" i="12" s="1"/>
  <c r="ES34" i="11"/>
  <c r="ES34" i="12" s="1"/>
  <c r="ET34" i="11"/>
  <c r="ET34" i="12" s="1"/>
  <c r="EU34" i="11"/>
  <c r="EU34" i="12" s="1"/>
  <c r="EV34" i="11"/>
  <c r="EV34" i="12" s="1"/>
  <c r="EW34" i="11"/>
  <c r="EW34" i="12" s="1"/>
  <c r="EX34" i="11"/>
  <c r="EX34" i="12" s="1"/>
  <c r="EY34" i="11"/>
  <c r="EY34" i="12" s="1"/>
  <c r="EZ34" i="11"/>
  <c r="EZ34" i="12" s="1"/>
  <c r="FA34" i="11"/>
  <c r="FA34" i="12" s="1"/>
  <c r="FB34" i="11"/>
  <c r="FB34" i="12" s="1"/>
  <c r="FC34" i="11"/>
  <c r="FC34" i="12" s="1"/>
  <c r="FD34" i="11"/>
  <c r="FD34" i="12" s="1"/>
  <c r="FE34" i="11"/>
  <c r="FE34" i="12" s="1"/>
  <c r="FF34" i="11"/>
  <c r="FF34" i="12" s="1"/>
  <c r="FG34" i="11"/>
  <c r="FG34" i="12" s="1"/>
  <c r="FH34" i="11"/>
  <c r="FH34" i="12" s="1"/>
  <c r="FI34" i="11"/>
  <c r="FI34" i="12" s="1"/>
  <c r="FJ34" i="11"/>
  <c r="FJ34" i="12" s="1"/>
  <c r="FK34" i="11"/>
  <c r="FK34" i="12" s="1"/>
  <c r="FL34" i="11"/>
  <c r="FL34" i="12" s="1"/>
  <c r="F35" i="11"/>
  <c r="F35" i="12" s="1"/>
  <c r="G35" i="11"/>
  <c r="G35" i="12" s="1"/>
  <c r="H35" i="11"/>
  <c r="H35" i="12" s="1"/>
  <c r="I35" i="11"/>
  <c r="I35" i="12" s="1"/>
  <c r="J35" i="11"/>
  <c r="J35" i="12" s="1"/>
  <c r="K35" i="11"/>
  <c r="K35" i="12" s="1"/>
  <c r="L35" i="11"/>
  <c r="L35" i="12" s="1"/>
  <c r="M35" i="11"/>
  <c r="M35" i="12" s="1"/>
  <c r="N35" i="11"/>
  <c r="N35" i="12" s="1"/>
  <c r="O35" i="11"/>
  <c r="O35" i="12" s="1"/>
  <c r="P35" i="11"/>
  <c r="P35" i="12" s="1"/>
  <c r="Q35" i="11"/>
  <c r="Q35" i="12" s="1"/>
  <c r="R35" i="11"/>
  <c r="R35" i="12" s="1"/>
  <c r="S35" i="11"/>
  <c r="S35" i="12" s="1"/>
  <c r="T35" i="11"/>
  <c r="T35" i="12" s="1"/>
  <c r="U35" i="11"/>
  <c r="U35" i="12" s="1"/>
  <c r="V35" i="11"/>
  <c r="V35" i="12" s="1"/>
  <c r="W35" i="11"/>
  <c r="W35" i="12" s="1"/>
  <c r="X35" i="11"/>
  <c r="X35" i="12" s="1"/>
  <c r="Y35" i="11"/>
  <c r="Y35" i="12" s="1"/>
  <c r="Z35" i="11"/>
  <c r="Z35" i="12" s="1"/>
  <c r="AA35" i="11"/>
  <c r="AA35" i="12" s="1"/>
  <c r="AB35" i="11"/>
  <c r="AB35" i="12" s="1"/>
  <c r="AC35" i="11"/>
  <c r="AC35" i="12" s="1"/>
  <c r="AD35" i="11"/>
  <c r="AD35" i="12" s="1"/>
  <c r="AE35" i="11"/>
  <c r="AE35" i="12" s="1"/>
  <c r="AF35" i="11"/>
  <c r="AF35" i="12" s="1"/>
  <c r="AG35" i="11"/>
  <c r="AG35" i="12" s="1"/>
  <c r="AH35" i="11"/>
  <c r="AH35" i="12" s="1"/>
  <c r="AI35" i="11"/>
  <c r="AI35" i="12" s="1"/>
  <c r="AJ35" i="11"/>
  <c r="AJ35" i="12" s="1"/>
  <c r="AK35" i="11"/>
  <c r="AK35" i="12" s="1"/>
  <c r="AL35" i="11"/>
  <c r="AL35" i="12" s="1"/>
  <c r="AM35" i="11"/>
  <c r="AM35" i="12" s="1"/>
  <c r="AN35" i="11"/>
  <c r="AN35" i="12" s="1"/>
  <c r="AO35" i="11"/>
  <c r="AO35" i="12" s="1"/>
  <c r="AP35" i="11"/>
  <c r="AP35" i="12" s="1"/>
  <c r="AQ35" i="11"/>
  <c r="AQ35" i="12" s="1"/>
  <c r="AR35" i="11"/>
  <c r="AR35" i="12" s="1"/>
  <c r="AS35" i="11"/>
  <c r="AS35" i="12" s="1"/>
  <c r="AT35" i="11"/>
  <c r="AT35" i="12" s="1"/>
  <c r="AU35" i="11"/>
  <c r="AU35" i="12" s="1"/>
  <c r="AV35" i="11"/>
  <c r="AV35" i="12" s="1"/>
  <c r="AW35" i="11"/>
  <c r="AW35" i="12" s="1"/>
  <c r="AX35" i="11"/>
  <c r="AX35" i="12" s="1"/>
  <c r="AY35" i="11"/>
  <c r="AY35" i="12" s="1"/>
  <c r="AZ35" i="11"/>
  <c r="AZ35" i="12" s="1"/>
  <c r="BA35" i="11"/>
  <c r="BA35" i="12" s="1"/>
  <c r="BB35" i="11"/>
  <c r="BB35" i="12" s="1"/>
  <c r="BC35" i="11"/>
  <c r="BC35" i="12" s="1"/>
  <c r="BD35" i="11"/>
  <c r="BD35" i="12" s="1"/>
  <c r="BE35" i="11"/>
  <c r="BE35" i="12" s="1"/>
  <c r="BF35" i="11"/>
  <c r="BF35" i="12" s="1"/>
  <c r="BG35" i="11"/>
  <c r="BG35" i="12" s="1"/>
  <c r="BH35" i="11"/>
  <c r="BH35" i="12" s="1"/>
  <c r="BI35" i="11"/>
  <c r="BI35" i="12" s="1"/>
  <c r="BJ35" i="11"/>
  <c r="BJ35" i="12" s="1"/>
  <c r="BK35" i="11"/>
  <c r="BK35" i="12" s="1"/>
  <c r="BL35" i="11"/>
  <c r="BL35" i="12" s="1"/>
  <c r="BM35" i="11"/>
  <c r="BM35" i="12" s="1"/>
  <c r="BN35" i="11"/>
  <c r="BN35" i="12" s="1"/>
  <c r="BO35" i="11"/>
  <c r="BO35" i="12" s="1"/>
  <c r="BP35" i="11"/>
  <c r="BP35" i="12" s="1"/>
  <c r="BQ35" i="11"/>
  <c r="BQ35" i="12" s="1"/>
  <c r="BR35" i="11"/>
  <c r="BR35" i="12" s="1"/>
  <c r="BS35" i="11"/>
  <c r="BS35" i="12" s="1"/>
  <c r="BT35" i="11"/>
  <c r="BT35" i="12" s="1"/>
  <c r="BU35" i="11"/>
  <c r="BU35" i="12" s="1"/>
  <c r="BV35" i="11"/>
  <c r="BV35" i="12" s="1"/>
  <c r="BW35" i="11"/>
  <c r="BW35" i="12" s="1"/>
  <c r="BX35" i="11"/>
  <c r="BX35" i="12" s="1"/>
  <c r="BY35" i="11"/>
  <c r="BY35" i="12" s="1"/>
  <c r="BZ35" i="11"/>
  <c r="BZ35" i="12" s="1"/>
  <c r="CA35" i="11"/>
  <c r="CA35" i="12" s="1"/>
  <c r="CB35" i="11"/>
  <c r="CB35" i="12" s="1"/>
  <c r="CC35" i="11"/>
  <c r="CC35" i="12" s="1"/>
  <c r="CD35" i="11"/>
  <c r="CD35" i="12" s="1"/>
  <c r="CE35" i="11"/>
  <c r="CE35" i="12" s="1"/>
  <c r="CF35" i="11"/>
  <c r="CF35" i="12" s="1"/>
  <c r="CG35" i="11"/>
  <c r="CG35" i="12" s="1"/>
  <c r="CH35" i="11"/>
  <c r="CH35" i="12" s="1"/>
  <c r="CI35" i="11"/>
  <c r="CI35" i="12" s="1"/>
  <c r="CJ35" i="11"/>
  <c r="CJ35" i="12" s="1"/>
  <c r="CK35" i="11"/>
  <c r="CK35" i="12" s="1"/>
  <c r="CL35" i="11"/>
  <c r="CL35" i="12" s="1"/>
  <c r="CM35" i="11"/>
  <c r="CM35" i="12" s="1"/>
  <c r="CN35" i="11"/>
  <c r="CN35" i="12" s="1"/>
  <c r="CO35" i="11"/>
  <c r="CO35" i="12" s="1"/>
  <c r="CP35" i="11"/>
  <c r="CP35" i="12" s="1"/>
  <c r="CQ35" i="11"/>
  <c r="CQ35" i="12" s="1"/>
  <c r="CR35" i="11"/>
  <c r="CR35" i="12" s="1"/>
  <c r="CS35" i="11"/>
  <c r="CS35" i="12" s="1"/>
  <c r="CT35" i="11"/>
  <c r="CT35" i="12" s="1"/>
  <c r="CU35" i="11"/>
  <c r="CU35" i="12" s="1"/>
  <c r="CV35" i="11"/>
  <c r="CV35" i="12" s="1"/>
  <c r="CW35" i="11"/>
  <c r="CW35" i="12" s="1"/>
  <c r="CX35" i="11"/>
  <c r="CX35" i="12" s="1"/>
  <c r="CY35" i="11"/>
  <c r="CY35" i="12" s="1"/>
  <c r="CZ35" i="11"/>
  <c r="CZ35" i="12" s="1"/>
  <c r="DA35" i="11"/>
  <c r="DA35" i="12" s="1"/>
  <c r="DB35" i="11"/>
  <c r="DB35" i="12" s="1"/>
  <c r="DC35" i="11"/>
  <c r="DC35" i="12" s="1"/>
  <c r="DD35" i="11"/>
  <c r="DD35" i="12" s="1"/>
  <c r="DE35" i="11"/>
  <c r="DE35" i="12" s="1"/>
  <c r="DF35" i="11"/>
  <c r="DF35" i="12" s="1"/>
  <c r="DG35" i="11"/>
  <c r="DG35" i="12" s="1"/>
  <c r="DH35" i="11"/>
  <c r="DH35" i="12" s="1"/>
  <c r="DI35" i="11"/>
  <c r="DI35" i="12" s="1"/>
  <c r="DJ35" i="11"/>
  <c r="DJ35" i="12" s="1"/>
  <c r="DK35" i="11"/>
  <c r="DK35" i="12" s="1"/>
  <c r="DL35" i="11"/>
  <c r="DL35" i="12" s="1"/>
  <c r="DM35" i="11"/>
  <c r="DM35" i="12" s="1"/>
  <c r="DN35" i="11"/>
  <c r="DN35" i="12" s="1"/>
  <c r="DO35" i="11"/>
  <c r="DO35" i="12" s="1"/>
  <c r="DP35" i="11"/>
  <c r="DP35" i="12" s="1"/>
  <c r="DQ35" i="11"/>
  <c r="DQ35" i="12" s="1"/>
  <c r="DR35" i="11"/>
  <c r="DR35" i="12" s="1"/>
  <c r="DS35" i="11"/>
  <c r="DS35" i="12" s="1"/>
  <c r="DT35" i="11"/>
  <c r="DT35" i="12" s="1"/>
  <c r="DU35" i="11"/>
  <c r="DU35" i="12" s="1"/>
  <c r="DV35" i="11"/>
  <c r="DV35" i="12" s="1"/>
  <c r="DW35" i="11"/>
  <c r="DW35" i="12" s="1"/>
  <c r="DX35" i="11"/>
  <c r="DX35" i="12" s="1"/>
  <c r="DY35" i="11"/>
  <c r="DY35" i="12" s="1"/>
  <c r="DZ35" i="11"/>
  <c r="DZ35" i="12" s="1"/>
  <c r="EA35" i="11"/>
  <c r="EA35" i="12" s="1"/>
  <c r="EB35" i="11"/>
  <c r="EB35" i="12" s="1"/>
  <c r="EC35" i="11"/>
  <c r="EC35" i="12" s="1"/>
  <c r="ED35" i="11"/>
  <c r="ED35" i="12" s="1"/>
  <c r="EE35" i="11"/>
  <c r="EE35" i="12" s="1"/>
  <c r="EF35" i="11"/>
  <c r="EF35" i="12" s="1"/>
  <c r="EG35" i="11"/>
  <c r="EG35" i="12" s="1"/>
  <c r="EH35" i="11"/>
  <c r="EH35" i="12" s="1"/>
  <c r="EI35" i="11"/>
  <c r="EI35" i="12" s="1"/>
  <c r="EJ35" i="11"/>
  <c r="EJ35" i="12" s="1"/>
  <c r="EK35" i="11"/>
  <c r="EK35" i="12" s="1"/>
  <c r="EL35" i="11"/>
  <c r="EL35" i="12" s="1"/>
  <c r="EM35" i="11"/>
  <c r="EM35" i="12" s="1"/>
  <c r="EN35" i="11"/>
  <c r="EN35" i="12" s="1"/>
  <c r="EO35" i="11"/>
  <c r="EO35" i="12" s="1"/>
  <c r="EP35" i="11"/>
  <c r="EP35" i="12" s="1"/>
  <c r="EQ35" i="11"/>
  <c r="EQ35" i="12" s="1"/>
  <c r="ER35" i="11"/>
  <c r="ER35" i="12" s="1"/>
  <c r="ES35" i="11"/>
  <c r="ES35" i="12" s="1"/>
  <c r="ET35" i="11"/>
  <c r="ET35" i="12" s="1"/>
  <c r="EU35" i="11"/>
  <c r="EU35" i="12" s="1"/>
  <c r="EV35" i="11"/>
  <c r="EV35" i="12" s="1"/>
  <c r="EW35" i="11"/>
  <c r="EW35" i="12" s="1"/>
  <c r="EX35" i="11"/>
  <c r="EX35" i="12" s="1"/>
  <c r="EY35" i="11"/>
  <c r="EY35" i="12" s="1"/>
  <c r="EZ35" i="11"/>
  <c r="EZ35" i="12" s="1"/>
  <c r="FA35" i="11"/>
  <c r="FA35" i="12" s="1"/>
  <c r="FB35" i="11"/>
  <c r="FB35" i="12" s="1"/>
  <c r="FC35" i="11"/>
  <c r="FC35" i="12" s="1"/>
  <c r="FD35" i="11"/>
  <c r="FD35" i="12" s="1"/>
  <c r="FE35" i="11"/>
  <c r="FE35" i="12" s="1"/>
  <c r="FF35" i="11"/>
  <c r="FF35" i="12" s="1"/>
  <c r="FG35" i="11"/>
  <c r="FG35" i="12" s="1"/>
  <c r="FH35" i="11"/>
  <c r="FH35" i="12" s="1"/>
  <c r="FI35" i="11"/>
  <c r="FI35" i="12" s="1"/>
  <c r="FJ35" i="11"/>
  <c r="FJ35" i="12" s="1"/>
  <c r="FK35" i="11"/>
  <c r="FK35" i="12" s="1"/>
  <c r="FL35" i="11"/>
  <c r="FL35" i="12" s="1"/>
  <c r="F36" i="11"/>
  <c r="F36" i="12" s="1"/>
  <c r="G36" i="11"/>
  <c r="G36" i="12" s="1"/>
  <c r="H36" i="11"/>
  <c r="H36" i="12" s="1"/>
  <c r="I36" i="11"/>
  <c r="I36" i="12" s="1"/>
  <c r="J36" i="11"/>
  <c r="J36" i="12" s="1"/>
  <c r="K36" i="11"/>
  <c r="K36" i="12" s="1"/>
  <c r="L36" i="11"/>
  <c r="L36" i="12" s="1"/>
  <c r="M36" i="11"/>
  <c r="M36" i="12" s="1"/>
  <c r="N36" i="11"/>
  <c r="N36" i="12" s="1"/>
  <c r="O36" i="11"/>
  <c r="O36" i="12" s="1"/>
  <c r="P36" i="11"/>
  <c r="P36" i="12" s="1"/>
  <c r="Q36" i="11"/>
  <c r="Q36" i="12" s="1"/>
  <c r="R36" i="11"/>
  <c r="R36" i="12" s="1"/>
  <c r="S36" i="11"/>
  <c r="S36" i="12" s="1"/>
  <c r="T36" i="11"/>
  <c r="T36" i="12" s="1"/>
  <c r="U36" i="11"/>
  <c r="U36" i="12" s="1"/>
  <c r="V36" i="11"/>
  <c r="V36" i="12" s="1"/>
  <c r="W36" i="11"/>
  <c r="W36" i="12" s="1"/>
  <c r="X36" i="11"/>
  <c r="X36" i="12" s="1"/>
  <c r="Y36" i="11"/>
  <c r="Y36" i="12" s="1"/>
  <c r="Z36" i="11"/>
  <c r="Z36" i="12" s="1"/>
  <c r="AA36" i="11"/>
  <c r="AA36" i="12" s="1"/>
  <c r="AB36" i="11"/>
  <c r="AB36" i="12" s="1"/>
  <c r="AC36" i="11"/>
  <c r="AC36" i="12" s="1"/>
  <c r="AD36" i="11"/>
  <c r="AD36" i="12" s="1"/>
  <c r="AE36" i="11"/>
  <c r="AE36" i="12" s="1"/>
  <c r="AF36" i="11"/>
  <c r="AF36" i="12" s="1"/>
  <c r="AG36" i="11"/>
  <c r="AG36" i="12" s="1"/>
  <c r="AH36" i="11"/>
  <c r="AH36" i="12" s="1"/>
  <c r="AI36" i="11"/>
  <c r="AI36" i="12" s="1"/>
  <c r="AJ36" i="11"/>
  <c r="AJ36" i="12" s="1"/>
  <c r="AK36" i="11"/>
  <c r="AK36" i="12" s="1"/>
  <c r="AL36" i="11"/>
  <c r="AL36" i="12" s="1"/>
  <c r="AM36" i="11"/>
  <c r="AM36" i="12" s="1"/>
  <c r="AN36" i="11"/>
  <c r="AN36" i="12" s="1"/>
  <c r="AO36" i="11"/>
  <c r="AO36" i="12" s="1"/>
  <c r="AP36" i="11"/>
  <c r="AP36" i="12" s="1"/>
  <c r="AQ36" i="11"/>
  <c r="AQ36" i="12" s="1"/>
  <c r="AR36" i="11"/>
  <c r="AR36" i="12" s="1"/>
  <c r="AS36" i="11"/>
  <c r="AS36" i="12" s="1"/>
  <c r="AT36" i="11"/>
  <c r="AT36" i="12" s="1"/>
  <c r="AU36" i="11"/>
  <c r="AU36" i="12" s="1"/>
  <c r="AV36" i="11"/>
  <c r="AV36" i="12" s="1"/>
  <c r="AW36" i="11"/>
  <c r="AW36" i="12" s="1"/>
  <c r="AX36" i="11"/>
  <c r="AX36" i="12" s="1"/>
  <c r="AY36" i="11"/>
  <c r="AY36" i="12" s="1"/>
  <c r="AZ36" i="11"/>
  <c r="AZ36" i="12" s="1"/>
  <c r="BA36" i="11"/>
  <c r="BA36" i="12" s="1"/>
  <c r="BB36" i="11"/>
  <c r="BB36" i="12" s="1"/>
  <c r="BC36" i="11"/>
  <c r="BC36" i="12" s="1"/>
  <c r="BD36" i="11"/>
  <c r="BD36" i="12" s="1"/>
  <c r="BE36" i="11"/>
  <c r="BE36" i="12" s="1"/>
  <c r="BF36" i="11"/>
  <c r="BF36" i="12" s="1"/>
  <c r="BG36" i="11"/>
  <c r="BG36" i="12" s="1"/>
  <c r="BH36" i="11"/>
  <c r="BH36" i="12" s="1"/>
  <c r="BI36" i="11"/>
  <c r="BI36" i="12" s="1"/>
  <c r="BJ36" i="11"/>
  <c r="BJ36" i="12" s="1"/>
  <c r="BK36" i="11"/>
  <c r="BK36" i="12" s="1"/>
  <c r="BL36" i="11"/>
  <c r="BL36" i="12" s="1"/>
  <c r="BM36" i="11"/>
  <c r="BM36" i="12" s="1"/>
  <c r="BN36" i="11"/>
  <c r="BN36" i="12" s="1"/>
  <c r="BO36" i="11"/>
  <c r="BO36" i="12" s="1"/>
  <c r="BP36" i="11"/>
  <c r="BP36" i="12" s="1"/>
  <c r="BQ36" i="11"/>
  <c r="BQ36" i="12" s="1"/>
  <c r="BR36" i="11"/>
  <c r="BR36" i="12" s="1"/>
  <c r="BS36" i="11"/>
  <c r="BS36" i="12" s="1"/>
  <c r="BT36" i="11"/>
  <c r="BT36" i="12" s="1"/>
  <c r="BU36" i="11"/>
  <c r="BU36" i="12" s="1"/>
  <c r="BV36" i="11"/>
  <c r="BV36" i="12" s="1"/>
  <c r="BW36" i="11"/>
  <c r="BW36" i="12" s="1"/>
  <c r="BX36" i="11"/>
  <c r="BX36" i="12" s="1"/>
  <c r="BY36" i="11"/>
  <c r="BY36" i="12" s="1"/>
  <c r="BZ36" i="11"/>
  <c r="BZ36" i="12" s="1"/>
  <c r="CA36" i="11"/>
  <c r="CA36" i="12" s="1"/>
  <c r="CB36" i="11"/>
  <c r="CB36" i="12" s="1"/>
  <c r="CC36" i="11"/>
  <c r="CC36" i="12" s="1"/>
  <c r="CD36" i="11"/>
  <c r="CD36" i="12" s="1"/>
  <c r="CE36" i="11"/>
  <c r="CE36" i="12" s="1"/>
  <c r="CF36" i="11"/>
  <c r="CF36" i="12" s="1"/>
  <c r="CG36" i="11"/>
  <c r="CG36" i="12" s="1"/>
  <c r="CH36" i="11"/>
  <c r="CH36" i="12" s="1"/>
  <c r="CI36" i="11"/>
  <c r="CI36" i="12" s="1"/>
  <c r="CJ36" i="11"/>
  <c r="CJ36" i="12" s="1"/>
  <c r="CK36" i="11"/>
  <c r="CK36" i="12" s="1"/>
  <c r="CL36" i="11"/>
  <c r="CL36" i="12" s="1"/>
  <c r="CM36" i="11"/>
  <c r="CM36" i="12" s="1"/>
  <c r="CN36" i="11"/>
  <c r="CN36" i="12" s="1"/>
  <c r="CO36" i="11"/>
  <c r="CO36" i="12" s="1"/>
  <c r="CP36" i="11"/>
  <c r="CP36" i="12" s="1"/>
  <c r="CQ36" i="11"/>
  <c r="CQ36" i="12" s="1"/>
  <c r="CR36" i="11"/>
  <c r="CR36" i="12" s="1"/>
  <c r="CS36" i="11"/>
  <c r="CS36" i="12" s="1"/>
  <c r="CT36" i="11"/>
  <c r="CT36" i="12" s="1"/>
  <c r="CU36" i="11"/>
  <c r="CU36" i="12" s="1"/>
  <c r="CV36" i="11"/>
  <c r="CV36" i="12" s="1"/>
  <c r="CW36" i="11"/>
  <c r="CW36" i="12" s="1"/>
  <c r="CX36" i="11"/>
  <c r="CX36" i="12" s="1"/>
  <c r="CY36" i="11"/>
  <c r="CY36" i="12" s="1"/>
  <c r="CZ36" i="11"/>
  <c r="CZ36" i="12" s="1"/>
  <c r="DA36" i="11"/>
  <c r="DA36" i="12" s="1"/>
  <c r="DB36" i="11"/>
  <c r="DB36" i="12" s="1"/>
  <c r="DC36" i="11"/>
  <c r="DC36" i="12" s="1"/>
  <c r="DD36" i="11"/>
  <c r="DD36" i="12" s="1"/>
  <c r="DE36" i="11"/>
  <c r="DE36" i="12" s="1"/>
  <c r="DF36" i="11"/>
  <c r="DF36" i="12" s="1"/>
  <c r="DG36" i="11"/>
  <c r="DG36" i="12" s="1"/>
  <c r="DH36" i="11"/>
  <c r="DH36" i="12" s="1"/>
  <c r="DI36" i="11"/>
  <c r="DI36" i="12" s="1"/>
  <c r="DJ36" i="11"/>
  <c r="DJ36" i="12" s="1"/>
  <c r="DK36" i="11"/>
  <c r="DK36" i="12" s="1"/>
  <c r="DL36" i="11"/>
  <c r="DL36" i="12" s="1"/>
  <c r="DM36" i="11"/>
  <c r="DM36" i="12" s="1"/>
  <c r="DN36" i="11"/>
  <c r="DN36" i="12" s="1"/>
  <c r="DO36" i="11"/>
  <c r="DO36" i="12" s="1"/>
  <c r="DP36" i="11"/>
  <c r="DP36" i="12" s="1"/>
  <c r="DQ36" i="11"/>
  <c r="DQ36" i="12" s="1"/>
  <c r="DR36" i="11"/>
  <c r="DR36" i="12" s="1"/>
  <c r="DS36" i="11"/>
  <c r="DS36" i="12" s="1"/>
  <c r="DT36" i="11"/>
  <c r="DT36" i="12" s="1"/>
  <c r="DU36" i="11"/>
  <c r="DU36" i="12" s="1"/>
  <c r="DV36" i="11"/>
  <c r="DV36" i="12" s="1"/>
  <c r="DW36" i="11"/>
  <c r="DW36" i="12" s="1"/>
  <c r="DX36" i="11"/>
  <c r="DX36" i="12" s="1"/>
  <c r="DY36" i="11"/>
  <c r="DY36" i="12" s="1"/>
  <c r="DZ36" i="11"/>
  <c r="DZ36" i="12" s="1"/>
  <c r="EA36" i="11"/>
  <c r="EA36" i="12" s="1"/>
  <c r="EB36" i="11"/>
  <c r="EB36" i="12" s="1"/>
  <c r="EC36" i="11"/>
  <c r="EC36" i="12" s="1"/>
  <c r="ED36" i="11"/>
  <c r="ED36" i="12" s="1"/>
  <c r="EE36" i="11"/>
  <c r="EE36" i="12" s="1"/>
  <c r="EF36" i="11"/>
  <c r="EF36" i="12" s="1"/>
  <c r="EG36" i="11"/>
  <c r="EG36" i="12" s="1"/>
  <c r="EH36" i="11"/>
  <c r="EH36" i="12" s="1"/>
  <c r="EI36" i="11"/>
  <c r="EI36" i="12" s="1"/>
  <c r="EJ36" i="11"/>
  <c r="EJ36" i="12" s="1"/>
  <c r="EK36" i="11"/>
  <c r="EK36" i="12" s="1"/>
  <c r="EL36" i="11"/>
  <c r="EL36" i="12" s="1"/>
  <c r="EM36" i="11"/>
  <c r="EM36" i="12" s="1"/>
  <c r="EN36" i="11"/>
  <c r="EN36" i="12" s="1"/>
  <c r="EO36" i="11"/>
  <c r="EO36" i="12" s="1"/>
  <c r="EP36" i="11"/>
  <c r="EP36" i="12" s="1"/>
  <c r="EQ36" i="11"/>
  <c r="EQ36" i="12" s="1"/>
  <c r="ER36" i="11"/>
  <c r="ER36" i="12" s="1"/>
  <c r="ES36" i="11"/>
  <c r="ES36" i="12" s="1"/>
  <c r="ET36" i="11"/>
  <c r="ET36" i="12" s="1"/>
  <c r="EU36" i="11"/>
  <c r="EU36" i="12" s="1"/>
  <c r="EV36" i="11"/>
  <c r="EV36" i="12" s="1"/>
  <c r="EW36" i="11"/>
  <c r="EW36" i="12" s="1"/>
  <c r="EX36" i="11"/>
  <c r="EX36" i="12" s="1"/>
  <c r="EY36" i="11"/>
  <c r="EY36" i="12" s="1"/>
  <c r="EZ36" i="11"/>
  <c r="EZ36" i="12" s="1"/>
  <c r="FA36" i="11"/>
  <c r="FA36" i="12" s="1"/>
  <c r="FB36" i="11"/>
  <c r="FB36" i="12" s="1"/>
  <c r="FC36" i="11"/>
  <c r="FC36" i="12" s="1"/>
  <c r="FD36" i="11"/>
  <c r="FD36" i="12" s="1"/>
  <c r="FE36" i="11"/>
  <c r="FE36" i="12" s="1"/>
  <c r="FF36" i="11"/>
  <c r="FF36" i="12" s="1"/>
  <c r="FG36" i="11"/>
  <c r="FG36" i="12" s="1"/>
  <c r="FH36" i="11"/>
  <c r="FH36" i="12" s="1"/>
  <c r="FI36" i="11"/>
  <c r="FI36" i="12" s="1"/>
  <c r="FJ36" i="11"/>
  <c r="FJ36" i="12" s="1"/>
  <c r="FK36" i="11"/>
  <c r="FK36" i="12" s="1"/>
  <c r="FL36" i="11"/>
  <c r="FL36" i="12" s="1"/>
  <c r="F37" i="11"/>
  <c r="F37" i="12" s="1"/>
  <c r="G37" i="11"/>
  <c r="G37" i="12" s="1"/>
  <c r="H37" i="11"/>
  <c r="H37" i="12" s="1"/>
  <c r="I37" i="11"/>
  <c r="I37" i="12" s="1"/>
  <c r="J37" i="11"/>
  <c r="J37" i="12" s="1"/>
  <c r="K37" i="11"/>
  <c r="K37" i="12" s="1"/>
  <c r="L37" i="11"/>
  <c r="L37" i="12" s="1"/>
  <c r="M37" i="11"/>
  <c r="M37" i="12" s="1"/>
  <c r="N37" i="11"/>
  <c r="N37" i="12" s="1"/>
  <c r="O37" i="11"/>
  <c r="O37" i="12" s="1"/>
  <c r="P37" i="11"/>
  <c r="P37" i="12" s="1"/>
  <c r="Q37" i="11"/>
  <c r="Q37" i="12" s="1"/>
  <c r="R37" i="11"/>
  <c r="R37" i="12" s="1"/>
  <c r="S37" i="11"/>
  <c r="S37" i="12" s="1"/>
  <c r="T37" i="11"/>
  <c r="T37" i="12" s="1"/>
  <c r="U37" i="11"/>
  <c r="U37" i="12" s="1"/>
  <c r="V37" i="11"/>
  <c r="V37" i="12" s="1"/>
  <c r="W37" i="11"/>
  <c r="W37" i="12" s="1"/>
  <c r="X37" i="11"/>
  <c r="X37" i="12" s="1"/>
  <c r="Y37" i="11"/>
  <c r="Y37" i="12" s="1"/>
  <c r="Z37" i="11"/>
  <c r="Z37" i="12" s="1"/>
  <c r="AA37" i="11"/>
  <c r="AA37" i="12" s="1"/>
  <c r="AB37" i="11"/>
  <c r="AB37" i="12" s="1"/>
  <c r="AC37" i="11"/>
  <c r="AC37" i="12" s="1"/>
  <c r="AD37" i="11"/>
  <c r="AD37" i="12" s="1"/>
  <c r="AE37" i="11"/>
  <c r="AE37" i="12" s="1"/>
  <c r="AF37" i="11"/>
  <c r="AF37" i="12" s="1"/>
  <c r="AG37" i="11"/>
  <c r="AG37" i="12" s="1"/>
  <c r="AH37" i="11"/>
  <c r="AH37" i="12" s="1"/>
  <c r="AI37" i="11"/>
  <c r="AI37" i="12" s="1"/>
  <c r="AJ37" i="11"/>
  <c r="AJ37" i="12" s="1"/>
  <c r="AK37" i="11"/>
  <c r="AK37" i="12" s="1"/>
  <c r="AL37" i="11"/>
  <c r="AL37" i="12" s="1"/>
  <c r="AM37" i="11"/>
  <c r="AM37" i="12" s="1"/>
  <c r="AN37" i="11"/>
  <c r="AN37" i="12" s="1"/>
  <c r="AO37" i="11"/>
  <c r="AO37" i="12" s="1"/>
  <c r="AP37" i="11"/>
  <c r="AP37" i="12" s="1"/>
  <c r="AQ37" i="11"/>
  <c r="AQ37" i="12" s="1"/>
  <c r="AR37" i="11"/>
  <c r="AR37" i="12" s="1"/>
  <c r="AS37" i="11"/>
  <c r="AS37" i="12" s="1"/>
  <c r="AT37" i="11"/>
  <c r="AT37" i="12" s="1"/>
  <c r="AU37" i="11"/>
  <c r="AU37" i="12" s="1"/>
  <c r="AV37" i="11"/>
  <c r="AV37" i="12" s="1"/>
  <c r="AW37" i="11"/>
  <c r="AW37" i="12" s="1"/>
  <c r="AX37" i="11"/>
  <c r="AX37" i="12" s="1"/>
  <c r="AY37" i="11"/>
  <c r="AY37" i="12" s="1"/>
  <c r="AZ37" i="11"/>
  <c r="AZ37" i="12" s="1"/>
  <c r="BA37" i="11"/>
  <c r="BA37" i="12" s="1"/>
  <c r="BB37" i="11"/>
  <c r="BB37" i="12" s="1"/>
  <c r="BC37" i="11"/>
  <c r="BC37" i="12" s="1"/>
  <c r="BD37" i="11"/>
  <c r="BD37" i="12" s="1"/>
  <c r="BE37" i="11"/>
  <c r="BE37" i="12" s="1"/>
  <c r="BF37" i="11"/>
  <c r="BF37" i="12" s="1"/>
  <c r="BG37" i="11"/>
  <c r="BG37" i="12" s="1"/>
  <c r="BH37" i="11"/>
  <c r="BH37" i="12" s="1"/>
  <c r="BI37" i="11"/>
  <c r="BI37" i="12" s="1"/>
  <c r="BJ37" i="11"/>
  <c r="BJ37" i="12" s="1"/>
  <c r="BK37" i="11"/>
  <c r="BK37" i="12" s="1"/>
  <c r="BL37" i="11"/>
  <c r="BL37" i="12" s="1"/>
  <c r="BM37" i="11"/>
  <c r="BM37" i="12" s="1"/>
  <c r="BN37" i="11"/>
  <c r="BN37" i="12" s="1"/>
  <c r="BO37" i="11"/>
  <c r="BO37" i="12" s="1"/>
  <c r="BP37" i="11"/>
  <c r="BP37" i="12" s="1"/>
  <c r="BQ37" i="11"/>
  <c r="BQ37" i="12" s="1"/>
  <c r="BR37" i="11"/>
  <c r="BR37" i="12" s="1"/>
  <c r="BS37" i="11"/>
  <c r="BS37" i="12" s="1"/>
  <c r="BT37" i="11"/>
  <c r="BT37" i="12" s="1"/>
  <c r="BU37" i="11"/>
  <c r="BU37" i="12" s="1"/>
  <c r="BV37" i="11"/>
  <c r="BV37" i="12" s="1"/>
  <c r="BW37" i="11"/>
  <c r="BW37" i="12" s="1"/>
  <c r="BX37" i="11"/>
  <c r="BX37" i="12" s="1"/>
  <c r="BY37" i="11"/>
  <c r="BY37" i="12" s="1"/>
  <c r="BZ37" i="11"/>
  <c r="BZ37" i="12" s="1"/>
  <c r="CA37" i="11"/>
  <c r="CA37" i="12" s="1"/>
  <c r="CB37" i="11"/>
  <c r="CB37" i="12" s="1"/>
  <c r="CC37" i="11"/>
  <c r="CC37" i="12" s="1"/>
  <c r="CD37" i="11"/>
  <c r="CD37" i="12" s="1"/>
  <c r="CE37" i="11"/>
  <c r="CE37" i="12" s="1"/>
  <c r="CF37" i="11"/>
  <c r="CF37" i="12" s="1"/>
  <c r="CG37" i="11"/>
  <c r="CG37" i="12" s="1"/>
  <c r="CH37" i="11"/>
  <c r="CH37" i="12" s="1"/>
  <c r="CI37" i="11"/>
  <c r="CI37" i="12" s="1"/>
  <c r="CJ37" i="11"/>
  <c r="CJ37" i="12" s="1"/>
  <c r="CK37" i="11"/>
  <c r="CK37" i="12" s="1"/>
  <c r="CL37" i="11"/>
  <c r="CL37" i="12" s="1"/>
  <c r="CM37" i="11"/>
  <c r="CM37" i="12" s="1"/>
  <c r="CN37" i="11"/>
  <c r="CN37" i="12" s="1"/>
  <c r="CO37" i="11"/>
  <c r="CO37" i="12" s="1"/>
  <c r="CP37" i="11"/>
  <c r="CP37" i="12" s="1"/>
  <c r="CQ37" i="11"/>
  <c r="CQ37" i="12" s="1"/>
  <c r="CR37" i="11"/>
  <c r="CR37" i="12" s="1"/>
  <c r="CS37" i="11"/>
  <c r="CS37" i="12" s="1"/>
  <c r="CT37" i="11"/>
  <c r="CT37" i="12" s="1"/>
  <c r="CU37" i="11"/>
  <c r="CU37" i="12" s="1"/>
  <c r="CV37" i="11"/>
  <c r="CV37" i="12" s="1"/>
  <c r="CW37" i="11"/>
  <c r="CW37" i="12" s="1"/>
  <c r="CX37" i="11"/>
  <c r="CX37" i="12" s="1"/>
  <c r="CY37" i="11"/>
  <c r="CY37" i="12" s="1"/>
  <c r="CZ37" i="11"/>
  <c r="CZ37" i="12" s="1"/>
  <c r="DA37" i="11"/>
  <c r="DA37" i="12" s="1"/>
  <c r="DB37" i="11"/>
  <c r="DB37" i="12" s="1"/>
  <c r="DC37" i="11"/>
  <c r="DC37" i="12" s="1"/>
  <c r="DD37" i="11"/>
  <c r="DD37" i="12" s="1"/>
  <c r="DE37" i="11"/>
  <c r="DE37" i="12" s="1"/>
  <c r="DF37" i="11"/>
  <c r="DF37" i="12" s="1"/>
  <c r="DG37" i="11"/>
  <c r="DG37" i="12" s="1"/>
  <c r="DH37" i="11"/>
  <c r="DH37" i="12" s="1"/>
  <c r="DI37" i="11"/>
  <c r="DI37" i="12" s="1"/>
  <c r="DJ37" i="11"/>
  <c r="DJ37" i="12" s="1"/>
  <c r="DK37" i="11"/>
  <c r="DK37" i="12" s="1"/>
  <c r="DL37" i="11"/>
  <c r="DL37" i="12" s="1"/>
  <c r="DM37" i="11"/>
  <c r="DM37" i="12" s="1"/>
  <c r="DN37" i="11"/>
  <c r="DN37" i="12" s="1"/>
  <c r="DO37" i="11"/>
  <c r="DO37" i="12" s="1"/>
  <c r="DP37" i="11"/>
  <c r="DP37" i="12" s="1"/>
  <c r="DQ37" i="11"/>
  <c r="DQ37" i="12" s="1"/>
  <c r="DR37" i="11"/>
  <c r="DR37" i="12" s="1"/>
  <c r="DS37" i="11"/>
  <c r="DS37" i="12" s="1"/>
  <c r="DT37" i="11"/>
  <c r="DT37" i="12" s="1"/>
  <c r="DU37" i="11"/>
  <c r="DU37" i="12" s="1"/>
  <c r="DV37" i="11"/>
  <c r="DV37" i="12" s="1"/>
  <c r="DW37" i="11"/>
  <c r="DW37" i="12" s="1"/>
  <c r="DX37" i="11"/>
  <c r="DX37" i="12" s="1"/>
  <c r="DY37" i="11"/>
  <c r="DY37" i="12" s="1"/>
  <c r="DZ37" i="11"/>
  <c r="DZ37" i="12" s="1"/>
  <c r="EA37" i="11"/>
  <c r="EA37" i="12" s="1"/>
  <c r="EB37" i="11"/>
  <c r="EB37" i="12" s="1"/>
  <c r="EC37" i="11"/>
  <c r="EC37" i="12" s="1"/>
  <c r="ED37" i="11"/>
  <c r="ED37" i="12" s="1"/>
  <c r="EE37" i="11"/>
  <c r="EE37" i="12" s="1"/>
  <c r="EF37" i="11"/>
  <c r="EF37" i="12" s="1"/>
  <c r="EG37" i="11"/>
  <c r="EG37" i="12" s="1"/>
  <c r="EH37" i="11"/>
  <c r="EH37" i="12" s="1"/>
  <c r="EI37" i="11"/>
  <c r="EI37" i="12" s="1"/>
  <c r="EJ37" i="11"/>
  <c r="EJ37" i="12" s="1"/>
  <c r="EK37" i="11"/>
  <c r="EK37" i="12" s="1"/>
  <c r="EL37" i="11"/>
  <c r="EL37" i="12" s="1"/>
  <c r="EM37" i="11"/>
  <c r="EM37" i="12" s="1"/>
  <c r="EN37" i="11"/>
  <c r="EN37" i="12" s="1"/>
  <c r="EO37" i="11"/>
  <c r="EO37" i="12" s="1"/>
  <c r="EP37" i="11"/>
  <c r="EP37" i="12" s="1"/>
  <c r="EQ37" i="11"/>
  <c r="EQ37" i="12" s="1"/>
  <c r="ER37" i="11"/>
  <c r="ER37" i="12" s="1"/>
  <c r="ES37" i="11"/>
  <c r="ES37" i="12" s="1"/>
  <c r="ET37" i="11"/>
  <c r="ET37" i="12" s="1"/>
  <c r="EU37" i="11"/>
  <c r="EU37" i="12" s="1"/>
  <c r="EV37" i="11"/>
  <c r="EV37" i="12" s="1"/>
  <c r="EW37" i="11"/>
  <c r="EW37" i="12" s="1"/>
  <c r="EX37" i="11"/>
  <c r="EX37" i="12" s="1"/>
  <c r="EY37" i="11"/>
  <c r="EY37" i="12" s="1"/>
  <c r="EZ37" i="11"/>
  <c r="EZ37" i="12" s="1"/>
  <c r="FA37" i="11"/>
  <c r="FA37" i="12" s="1"/>
  <c r="FB37" i="11"/>
  <c r="FB37" i="12" s="1"/>
  <c r="FC37" i="11"/>
  <c r="FC37" i="12" s="1"/>
  <c r="FD37" i="11"/>
  <c r="FD37" i="12" s="1"/>
  <c r="FE37" i="11"/>
  <c r="FE37" i="12" s="1"/>
  <c r="FF37" i="11"/>
  <c r="FF37" i="12" s="1"/>
  <c r="FG37" i="11"/>
  <c r="FG37" i="12" s="1"/>
  <c r="FH37" i="11"/>
  <c r="FH37" i="12" s="1"/>
  <c r="FI37" i="11"/>
  <c r="FI37" i="12" s="1"/>
  <c r="FJ37" i="11"/>
  <c r="FJ37" i="12" s="1"/>
  <c r="FK37" i="11"/>
  <c r="FK37" i="12" s="1"/>
  <c r="FL37" i="11"/>
  <c r="FL37" i="12" s="1"/>
  <c r="F38" i="11"/>
  <c r="F38" i="12" s="1"/>
  <c r="G38" i="11"/>
  <c r="G38" i="12" s="1"/>
  <c r="H38" i="11"/>
  <c r="H38" i="12" s="1"/>
  <c r="I38" i="11"/>
  <c r="I38" i="12" s="1"/>
  <c r="J38" i="11"/>
  <c r="J38" i="12" s="1"/>
  <c r="K38" i="11"/>
  <c r="K38" i="12" s="1"/>
  <c r="L38" i="11"/>
  <c r="L38" i="12" s="1"/>
  <c r="M38" i="11"/>
  <c r="M38" i="12" s="1"/>
  <c r="N38" i="11"/>
  <c r="N38" i="12" s="1"/>
  <c r="O38" i="11"/>
  <c r="O38" i="12" s="1"/>
  <c r="P38" i="11"/>
  <c r="P38" i="12" s="1"/>
  <c r="Q38" i="11"/>
  <c r="Q38" i="12" s="1"/>
  <c r="R38" i="11"/>
  <c r="R38" i="12" s="1"/>
  <c r="S38" i="11"/>
  <c r="S38" i="12" s="1"/>
  <c r="T38" i="11"/>
  <c r="T38" i="12" s="1"/>
  <c r="U38" i="11"/>
  <c r="U38" i="12" s="1"/>
  <c r="V38" i="11"/>
  <c r="V38" i="12" s="1"/>
  <c r="W38" i="11"/>
  <c r="W38" i="12" s="1"/>
  <c r="X38" i="11"/>
  <c r="X38" i="12" s="1"/>
  <c r="Y38" i="11"/>
  <c r="Y38" i="12" s="1"/>
  <c r="Z38" i="11"/>
  <c r="Z38" i="12" s="1"/>
  <c r="AA38" i="11"/>
  <c r="AA38" i="12" s="1"/>
  <c r="AB38" i="11"/>
  <c r="AB38" i="12" s="1"/>
  <c r="AC38" i="11"/>
  <c r="AC38" i="12" s="1"/>
  <c r="AD38" i="11"/>
  <c r="AD38" i="12" s="1"/>
  <c r="AE38" i="11"/>
  <c r="AE38" i="12" s="1"/>
  <c r="AF38" i="11"/>
  <c r="AF38" i="12" s="1"/>
  <c r="AG38" i="11"/>
  <c r="AG38" i="12" s="1"/>
  <c r="AH38" i="11"/>
  <c r="AH38" i="12" s="1"/>
  <c r="AI38" i="11"/>
  <c r="AI38" i="12" s="1"/>
  <c r="AJ38" i="11"/>
  <c r="AJ38" i="12" s="1"/>
  <c r="AK38" i="11"/>
  <c r="AK38" i="12" s="1"/>
  <c r="AL38" i="11"/>
  <c r="AL38" i="12" s="1"/>
  <c r="AM38" i="11"/>
  <c r="AM38" i="12" s="1"/>
  <c r="AN38" i="11"/>
  <c r="AN38" i="12" s="1"/>
  <c r="AO38" i="11"/>
  <c r="AO38" i="12" s="1"/>
  <c r="AP38" i="11"/>
  <c r="AP38" i="12" s="1"/>
  <c r="AQ38" i="11"/>
  <c r="AQ38" i="12" s="1"/>
  <c r="AR38" i="11"/>
  <c r="AR38" i="12" s="1"/>
  <c r="AS38" i="11"/>
  <c r="AS38" i="12" s="1"/>
  <c r="AT38" i="11"/>
  <c r="AT38" i="12" s="1"/>
  <c r="AU38" i="11"/>
  <c r="AU38" i="12" s="1"/>
  <c r="AV38" i="11"/>
  <c r="AV38" i="12" s="1"/>
  <c r="AW38" i="11"/>
  <c r="AW38" i="12" s="1"/>
  <c r="AX38" i="11"/>
  <c r="AX38" i="12" s="1"/>
  <c r="AY38" i="11"/>
  <c r="AY38" i="12" s="1"/>
  <c r="AZ38" i="11"/>
  <c r="AZ38" i="12" s="1"/>
  <c r="BA38" i="11"/>
  <c r="BA38" i="12" s="1"/>
  <c r="BB38" i="11"/>
  <c r="BB38" i="12" s="1"/>
  <c r="BC38" i="11"/>
  <c r="BC38" i="12" s="1"/>
  <c r="BD38" i="11"/>
  <c r="BD38" i="12" s="1"/>
  <c r="BE38" i="11"/>
  <c r="BE38" i="12" s="1"/>
  <c r="BF38" i="11"/>
  <c r="BF38" i="12" s="1"/>
  <c r="BG38" i="11"/>
  <c r="BG38" i="12" s="1"/>
  <c r="BH38" i="11"/>
  <c r="BH38" i="12" s="1"/>
  <c r="BI38" i="11"/>
  <c r="BI38" i="12" s="1"/>
  <c r="BJ38" i="11"/>
  <c r="BJ38" i="12" s="1"/>
  <c r="BK38" i="11"/>
  <c r="BK38" i="12" s="1"/>
  <c r="BL38" i="11"/>
  <c r="BL38" i="12" s="1"/>
  <c r="BM38" i="11"/>
  <c r="BM38" i="12" s="1"/>
  <c r="BN38" i="11"/>
  <c r="BN38" i="12" s="1"/>
  <c r="BO38" i="11"/>
  <c r="BO38" i="12" s="1"/>
  <c r="BP38" i="11"/>
  <c r="BP38" i="12" s="1"/>
  <c r="BQ38" i="11"/>
  <c r="BQ38" i="12" s="1"/>
  <c r="BR38" i="11"/>
  <c r="BR38" i="12" s="1"/>
  <c r="BS38" i="11"/>
  <c r="BS38" i="12" s="1"/>
  <c r="BT38" i="11"/>
  <c r="BT38" i="12" s="1"/>
  <c r="BU38" i="11"/>
  <c r="BU38" i="12" s="1"/>
  <c r="BV38" i="11"/>
  <c r="BV38" i="12" s="1"/>
  <c r="BW38" i="11"/>
  <c r="BW38" i="12" s="1"/>
  <c r="BX38" i="11"/>
  <c r="BX38" i="12" s="1"/>
  <c r="BY38" i="11"/>
  <c r="BY38" i="12" s="1"/>
  <c r="BZ38" i="11"/>
  <c r="BZ38" i="12" s="1"/>
  <c r="CA38" i="11"/>
  <c r="CA38" i="12" s="1"/>
  <c r="CB38" i="11"/>
  <c r="CB38" i="12" s="1"/>
  <c r="CC38" i="11"/>
  <c r="CC38" i="12" s="1"/>
  <c r="CD38" i="11"/>
  <c r="CD38" i="12" s="1"/>
  <c r="CE38" i="11"/>
  <c r="CE38" i="12" s="1"/>
  <c r="CF38" i="11"/>
  <c r="CF38" i="12" s="1"/>
  <c r="CG38" i="11"/>
  <c r="CG38" i="12" s="1"/>
  <c r="CH38" i="11"/>
  <c r="CH38" i="12" s="1"/>
  <c r="CI38" i="11"/>
  <c r="CI38" i="12" s="1"/>
  <c r="CJ38" i="11"/>
  <c r="CJ38" i="12" s="1"/>
  <c r="CK38" i="11"/>
  <c r="CK38" i="12" s="1"/>
  <c r="CL38" i="11"/>
  <c r="CL38" i="12" s="1"/>
  <c r="CM38" i="11"/>
  <c r="CM38" i="12" s="1"/>
  <c r="CN38" i="11"/>
  <c r="CN38" i="12" s="1"/>
  <c r="CO38" i="11"/>
  <c r="CO38" i="12" s="1"/>
  <c r="CP38" i="11"/>
  <c r="CP38" i="12" s="1"/>
  <c r="CQ38" i="11"/>
  <c r="CQ38" i="12" s="1"/>
  <c r="CR38" i="11"/>
  <c r="CR38" i="12" s="1"/>
  <c r="CS38" i="11"/>
  <c r="CS38" i="12" s="1"/>
  <c r="CT38" i="11"/>
  <c r="CT38" i="12" s="1"/>
  <c r="CU38" i="11"/>
  <c r="CU38" i="12" s="1"/>
  <c r="CV38" i="11"/>
  <c r="CV38" i="12" s="1"/>
  <c r="CW38" i="11"/>
  <c r="CW38" i="12" s="1"/>
  <c r="CX38" i="11"/>
  <c r="CX38" i="12" s="1"/>
  <c r="CY38" i="11"/>
  <c r="CY38" i="12" s="1"/>
  <c r="CZ38" i="11"/>
  <c r="CZ38" i="12" s="1"/>
  <c r="DA38" i="11"/>
  <c r="DA38" i="12" s="1"/>
  <c r="DB38" i="11"/>
  <c r="DB38" i="12" s="1"/>
  <c r="DC38" i="11"/>
  <c r="DC38" i="12" s="1"/>
  <c r="DD38" i="11"/>
  <c r="DD38" i="12" s="1"/>
  <c r="DE38" i="11"/>
  <c r="DE38" i="12" s="1"/>
  <c r="DF38" i="11"/>
  <c r="DF38" i="12" s="1"/>
  <c r="DG38" i="11"/>
  <c r="DG38" i="12" s="1"/>
  <c r="DH38" i="11"/>
  <c r="DH38" i="12" s="1"/>
  <c r="DI38" i="11"/>
  <c r="DI38" i="12" s="1"/>
  <c r="DJ38" i="11"/>
  <c r="DJ38" i="12" s="1"/>
  <c r="DK38" i="11"/>
  <c r="DK38" i="12" s="1"/>
  <c r="DL38" i="11"/>
  <c r="DL38" i="12" s="1"/>
  <c r="DM38" i="11"/>
  <c r="DM38" i="12" s="1"/>
  <c r="DN38" i="11"/>
  <c r="DN38" i="12" s="1"/>
  <c r="DO38" i="11"/>
  <c r="DO38" i="12" s="1"/>
  <c r="DP38" i="11"/>
  <c r="DP38" i="12" s="1"/>
  <c r="DQ38" i="11"/>
  <c r="DQ38" i="12" s="1"/>
  <c r="DR38" i="11"/>
  <c r="DR38" i="12" s="1"/>
  <c r="DS38" i="11"/>
  <c r="DS38" i="12" s="1"/>
  <c r="DT38" i="11"/>
  <c r="DT38" i="12" s="1"/>
  <c r="DU38" i="11"/>
  <c r="DU38" i="12" s="1"/>
  <c r="DV38" i="11"/>
  <c r="DV38" i="12" s="1"/>
  <c r="DW38" i="11"/>
  <c r="DW38" i="12" s="1"/>
  <c r="DX38" i="11"/>
  <c r="DX38" i="12" s="1"/>
  <c r="DY38" i="11"/>
  <c r="DY38" i="12" s="1"/>
  <c r="DZ38" i="11"/>
  <c r="DZ38" i="12" s="1"/>
  <c r="EA38" i="11"/>
  <c r="EA38" i="12" s="1"/>
  <c r="EB38" i="11"/>
  <c r="EB38" i="12" s="1"/>
  <c r="EC38" i="11"/>
  <c r="EC38" i="12" s="1"/>
  <c r="ED38" i="11"/>
  <c r="ED38" i="12" s="1"/>
  <c r="EE38" i="11"/>
  <c r="EE38" i="12" s="1"/>
  <c r="EF38" i="11"/>
  <c r="EF38" i="12" s="1"/>
  <c r="EG38" i="11"/>
  <c r="EG38" i="12" s="1"/>
  <c r="EH38" i="11"/>
  <c r="EH38" i="12" s="1"/>
  <c r="EI38" i="11"/>
  <c r="EI38" i="12" s="1"/>
  <c r="EJ38" i="11"/>
  <c r="EJ38" i="12" s="1"/>
  <c r="EK38" i="11"/>
  <c r="EK38" i="12" s="1"/>
  <c r="EL38" i="11"/>
  <c r="EL38" i="12" s="1"/>
  <c r="EM38" i="11"/>
  <c r="EM38" i="12" s="1"/>
  <c r="EN38" i="11"/>
  <c r="EN38" i="12" s="1"/>
  <c r="EO38" i="11"/>
  <c r="EO38" i="12" s="1"/>
  <c r="EP38" i="11"/>
  <c r="EP38" i="12" s="1"/>
  <c r="EQ38" i="11"/>
  <c r="EQ38" i="12" s="1"/>
  <c r="ER38" i="11"/>
  <c r="ER38" i="12" s="1"/>
  <c r="ES38" i="11"/>
  <c r="ES38" i="12" s="1"/>
  <c r="ET38" i="11"/>
  <c r="ET38" i="12" s="1"/>
  <c r="EU38" i="11"/>
  <c r="EU38" i="12" s="1"/>
  <c r="EV38" i="11"/>
  <c r="EV38" i="12" s="1"/>
  <c r="EW38" i="11"/>
  <c r="EW38" i="12" s="1"/>
  <c r="EX38" i="11"/>
  <c r="EX38" i="12" s="1"/>
  <c r="EY38" i="11"/>
  <c r="EY38" i="12" s="1"/>
  <c r="EZ38" i="11"/>
  <c r="EZ38" i="12" s="1"/>
  <c r="FA38" i="11"/>
  <c r="FA38" i="12" s="1"/>
  <c r="FB38" i="11"/>
  <c r="FB38" i="12" s="1"/>
  <c r="FC38" i="11"/>
  <c r="FC38" i="12" s="1"/>
  <c r="FD38" i="11"/>
  <c r="FD38" i="12" s="1"/>
  <c r="FE38" i="11"/>
  <c r="FE38" i="12" s="1"/>
  <c r="FF38" i="11"/>
  <c r="FF38" i="12" s="1"/>
  <c r="FG38" i="11"/>
  <c r="FG38" i="12" s="1"/>
  <c r="FH38" i="11"/>
  <c r="FH38" i="12" s="1"/>
  <c r="FI38" i="11"/>
  <c r="FI38" i="12" s="1"/>
  <c r="FJ38" i="11"/>
  <c r="FJ38" i="12" s="1"/>
  <c r="FK38" i="11"/>
  <c r="FK38" i="12" s="1"/>
  <c r="FL38" i="11"/>
  <c r="FL38" i="12" s="1"/>
  <c r="F39" i="11"/>
  <c r="F39" i="12" s="1"/>
  <c r="G39" i="11"/>
  <c r="G39" i="12" s="1"/>
  <c r="H39" i="11"/>
  <c r="H39" i="12" s="1"/>
  <c r="I39" i="11"/>
  <c r="I39" i="12" s="1"/>
  <c r="J39" i="11"/>
  <c r="J39" i="12" s="1"/>
  <c r="K39" i="11"/>
  <c r="K39" i="12" s="1"/>
  <c r="L39" i="11"/>
  <c r="L39" i="12" s="1"/>
  <c r="M39" i="11"/>
  <c r="M39" i="12" s="1"/>
  <c r="N39" i="11"/>
  <c r="N39" i="12" s="1"/>
  <c r="O39" i="11"/>
  <c r="O39" i="12" s="1"/>
  <c r="P39" i="11"/>
  <c r="P39" i="12" s="1"/>
  <c r="Q39" i="11"/>
  <c r="Q39" i="12" s="1"/>
  <c r="R39" i="11"/>
  <c r="R39" i="12" s="1"/>
  <c r="S39" i="11"/>
  <c r="S39" i="12" s="1"/>
  <c r="T39" i="11"/>
  <c r="T39" i="12" s="1"/>
  <c r="U39" i="11"/>
  <c r="U39" i="12" s="1"/>
  <c r="V39" i="11"/>
  <c r="V39" i="12" s="1"/>
  <c r="W39" i="11"/>
  <c r="W39" i="12" s="1"/>
  <c r="X39" i="11"/>
  <c r="X39" i="12" s="1"/>
  <c r="Y39" i="11"/>
  <c r="Y39" i="12" s="1"/>
  <c r="Z39" i="11"/>
  <c r="Z39" i="12" s="1"/>
  <c r="AA39" i="11"/>
  <c r="AA39" i="12" s="1"/>
  <c r="AB39" i="11"/>
  <c r="AB39" i="12" s="1"/>
  <c r="AC39" i="11"/>
  <c r="AC39" i="12" s="1"/>
  <c r="AD39" i="11"/>
  <c r="AD39" i="12" s="1"/>
  <c r="AE39" i="11"/>
  <c r="AE39" i="12" s="1"/>
  <c r="AF39" i="11"/>
  <c r="AF39" i="12" s="1"/>
  <c r="AG39" i="11"/>
  <c r="AG39" i="12" s="1"/>
  <c r="AH39" i="11"/>
  <c r="AH39" i="12" s="1"/>
  <c r="AI39" i="11"/>
  <c r="AI39" i="12" s="1"/>
  <c r="AJ39" i="11"/>
  <c r="AJ39" i="12" s="1"/>
  <c r="AK39" i="11"/>
  <c r="AK39" i="12" s="1"/>
  <c r="AL39" i="11"/>
  <c r="AL39" i="12" s="1"/>
  <c r="AM39" i="11"/>
  <c r="AM39" i="12" s="1"/>
  <c r="AN39" i="11"/>
  <c r="AN39" i="12" s="1"/>
  <c r="AO39" i="11"/>
  <c r="AO39" i="12" s="1"/>
  <c r="AP39" i="11"/>
  <c r="AP39" i="12" s="1"/>
  <c r="AQ39" i="11"/>
  <c r="AQ39" i="12" s="1"/>
  <c r="AR39" i="11"/>
  <c r="AR39" i="12" s="1"/>
  <c r="AS39" i="11"/>
  <c r="AS39" i="12" s="1"/>
  <c r="AT39" i="11"/>
  <c r="AT39" i="12" s="1"/>
  <c r="AU39" i="11"/>
  <c r="AU39" i="12" s="1"/>
  <c r="AV39" i="11"/>
  <c r="AV39" i="12" s="1"/>
  <c r="AW39" i="11"/>
  <c r="AW39" i="12" s="1"/>
  <c r="AX39" i="11"/>
  <c r="AX39" i="12" s="1"/>
  <c r="AY39" i="11"/>
  <c r="AY39" i="12" s="1"/>
  <c r="AZ39" i="11"/>
  <c r="AZ39" i="12" s="1"/>
  <c r="BA39" i="11"/>
  <c r="BA39" i="12" s="1"/>
  <c r="BB39" i="11"/>
  <c r="BB39" i="12" s="1"/>
  <c r="BC39" i="11"/>
  <c r="BC39" i="12" s="1"/>
  <c r="BD39" i="11"/>
  <c r="BD39" i="12" s="1"/>
  <c r="BE39" i="11"/>
  <c r="BE39" i="12" s="1"/>
  <c r="BF39" i="11"/>
  <c r="BF39" i="12" s="1"/>
  <c r="BG39" i="11"/>
  <c r="BG39" i="12" s="1"/>
  <c r="BH39" i="11"/>
  <c r="BH39" i="12" s="1"/>
  <c r="BI39" i="11"/>
  <c r="BI39" i="12" s="1"/>
  <c r="BJ39" i="11"/>
  <c r="BJ39" i="12" s="1"/>
  <c r="BK39" i="11"/>
  <c r="BK39" i="12" s="1"/>
  <c r="BL39" i="11"/>
  <c r="BL39" i="12" s="1"/>
  <c r="BM39" i="11"/>
  <c r="BM39" i="12" s="1"/>
  <c r="BN39" i="11"/>
  <c r="BN39" i="12" s="1"/>
  <c r="BO39" i="11"/>
  <c r="BO39" i="12" s="1"/>
  <c r="BP39" i="11"/>
  <c r="BP39" i="12" s="1"/>
  <c r="BQ39" i="11"/>
  <c r="BQ39" i="12" s="1"/>
  <c r="BR39" i="11"/>
  <c r="BR39" i="12" s="1"/>
  <c r="BS39" i="11"/>
  <c r="BS39" i="12" s="1"/>
  <c r="BT39" i="11"/>
  <c r="BT39" i="12" s="1"/>
  <c r="BU39" i="11"/>
  <c r="BU39" i="12" s="1"/>
  <c r="BV39" i="11"/>
  <c r="BV39" i="12" s="1"/>
  <c r="BW39" i="11"/>
  <c r="BW39" i="12" s="1"/>
  <c r="BX39" i="11"/>
  <c r="BX39" i="12" s="1"/>
  <c r="BY39" i="11"/>
  <c r="BY39" i="12" s="1"/>
  <c r="BZ39" i="11"/>
  <c r="BZ39" i="12" s="1"/>
  <c r="CA39" i="11"/>
  <c r="CA39" i="12" s="1"/>
  <c r="CB39" i="11"/>
  <c r="CB39" i="12" s="1"/>
  <c r="CC39" i="11"/>
  <c r="CC39" i="12" s="1"/>
  <c r="CD39" i="11"/>
  <c r="CD39" i="12" s="1"/>
  <c r="CE39" i="11"/>
  <c r="CE39" i="12" s="1"/>
  <c r="CF39" i="11"/>
  <c r="CF39" i="12" s="1"/>
  <c r="CG39" i="11"/>
  <c r="CG39" i="12" s="1"/>
  <c r="CH39" i="11"/>
  <c r="CH39" i="12" s="1"/>
  <c r="CI39" i="11"/>
  <c r="CI39" i="12" s="1"/>
  <c r="CJ39" i="11"/>
  <c r="CJ39" i="12" s="1"/>
  <c r="CK39" i="11"/>
  <c r="CK39" i="12" s="1"/>
  <c r="CL39" i="11"/>
  <c r="CL39" i="12" s="1"/>
  <c r="CM39" i="11"/>
  <c r="CM39" i="12" s="1"/>
  <c r="CN39" i="11"/>
  <c r="CN39" i="12" s="1"/>
  <c r="CO39" i="11"/>
  <c r="CO39" i="12" s="1"/>
  <c r="CP39" i="11"/>
  <c r="CP39" i="12" s="1"/>
  <c r="CQ39" i="11"/>
  <c r="CQ39" i="12" s="1"/>
  <c r="CR39" i="11"/>
  <c r="CR39" i="12" s="1"/>
  <c r="CS39" i="11"/>
  <c r="CS39" i="12" s="1"/>
  <c r="CT39" i="11"/>
  <c r="CT39" i="12" s="1"/>
  <c r="CU39" i="11"/>
  <c r="CU39" i="12" s="1"/>
  <c r="CV39" i="11"/>
  <c r="CV39" i="12" s="1"/>
  <c r="CW39" i="11"/>
  <c r="CW39" i="12" s="1"/>
  <c r="CX39" i="11"/>
  <c r="CX39" i="12" s="1"/>
  <c r="CY39" i="11"/>
  <c r="CY39" i="12" s="1"/>
  <c r="CZ39" i="11"/>
  <c r="CZ39" i="12" s="1"/>
  <c r="DA39" i="11"/>
  <c r="DA39" i="12" s="1"/>
  <c r="DB39" i="11"/>
  <c r="DB39" i="12" s="1"/>
  <c r="DC39" i="11"/>
  <c r="DC39" i="12" s="1"/>
  <c r="DD39" i="11"/>
  <c r="DD39" i="12" s="1"/>
  <c r="DE39" i="11"/>
  <c r="DE39" i="12" s="1"/>
  <c r="DF39" i="11"/>
  <c r="DF39" i="12" s="1"/>
  <c r="DG39" i="11"/>
  <c r="DG39" i="12" s="1"/>
  <c r="DH39" i="11"/>
  <c r="DH39" i="12" s="1"/>
  <c r="DI39" i="11"/>
  <c r="DI39" i="12" s="1"/>
  <c r="DJ39" i="11"/>
  <c r="DJ39" i="12" s="1"/>
  <c r="DK39" i="11"/>
  <c r="DK39" i="12" s="1"/>
  <c r="DL39" i="11"/>
  <c r="DL39" i="12" s="1"/>
  <c r="DM39" i="11"/>
  <c r="DM39" i="12" s="1"/>
  <c r="DN39" i="11"/>
  <c r="DN39" i="12" s="1"/>
  <c r="DO39" i="11"/>
  <c r="DO39" i="12" s="1"/>
  <c r="DP39" i="11"/>
  <c r="DP39" i="12" s="1"/>
  <c r="DQ39" i="11"/>
  <c r="DQ39" i="12" s="1"/>
  <c r="DR39" i="11"/>
  <c r="DR39" i="12" s="1"/>
  <c r="DS39" i="11"/>
  <c r="DS39" i="12" s="1"/>
  <c r="DT39" i="11"/>
  <c r="DT39" i="12" s="1"/>
  <c r="DU39" i="11"/>
  <c r="DU39" i="12" s="1"/>
  <c r="DV39" i="11"/>
  <c r="DV39" i="12" s="1"/>
  <c r="DW39" i="11"/>
  <c r="DW39" i="12" s="1"/>
  <c r="DX39" i="11"/>
  <c r="DX39" i="12" s="1"/>
  <c r="DY39" i="11"/>
  <c r="DY39" i="12" s="1"/>
  <c r="DZ39" i="11"/>
  <c r="DZ39" i="12" s="1"/>
  <c r="EA39" i="11"/>
  <c r="EA39" i="12" s="1"/>
  <c r="EB39" i="11"/>
  <c r="EB39" i="12" s="1"/>
  <c r="EC39" i="11"/>
  <c r="EC39" i="12" s="1"/>
  <c r="ED39" i="11"/>
  <c r="ED39" i="12" s="1"/>
  <c r="EE39" i="11"/>
  <c r="EE39" i="12" s="1"/>
  <c r="EF39" i="11"/>
  <c r="EF39" i="12" s="1"/>
  <c r="EG39" i="11"/>
  <c r="EG39" i="12" s="1"/>
  <c r="EH39" i="11"/>
  <c r="EH39" i="12" s="1"/>
  <c r="EI39" i="11"/>
  <c r="EI39" i="12" s="1"/>
  <c r="EJ39" i="11"/>
  <c r="EJ39" i="12" s="1"/>
  <c r="EK39" i="11"/>
  <c r="EK39" i="12" s="1"/>
  <c r="EL39" i="11"/>
  <c r="EL39" i="12" s="1"/>
  <c r="EM39" i="11"/>
  <c r="EM39" i="12" s="1"/>
  <c r="EN39" i="11"/>
  <c r="EN39" i="12" s="1"/>
  <c r="EO39" i="11"/>
  <c r="EO39" i="12" s="1"/>
  <c r="EP39" i="11"/>
  <c r="EP39" i="12" s="1"/>
  <c r="EQ39" i="11"/>
  <c r="EQ39" i="12" s="1"/>
  <c r="ER39" i="11"/>
  <c r="ER39" i="12" s="1"/>
  <c r="ES39" i="11"/>
  <c r="ES39" i="12" s="1"/>
  <c r="ET39" i="11"/>
  <c r="ET39" i="12" s="1"/>
  <c r="EU39" i="11"/>
  <c r="EU39" i="12" s="1"/>
  <c r="EV39" i="11"/>
  <c r="EV39" i="12" s="1"/>
  <c r="EW39" i="11"/>
  <c r="EW39" i="12" s="1"/>
  <c r="EX39" i="11"/>
  <c r="EX39" i="12" s="1"/>
  <c r="EY39" i="11"/>
  <c r="EY39" i="12" s="1"/>
  <c r="EZ39" i="11"/>
  <c r="EZ39" i="12" s="1"/>
  <c r="FA39" i="11"/>
  <c r="FA39" i="12" s="1"/>
  <c r="FB39" i="11"/>
  <c r="FB39" i="12" s="1"/>
  <c r="FC39" i="11"/>
  <c r="FC39" i="12" s="1"/>
  <c r="FD39" i="11"/>
  <c r="FD39" i="12" s="1"/>
  <c r="FE39" i="11"/>
  <c r="FE39" i="12" s="1"/>
  <c r="FF39" i="11"/>
  <c r="FF39" i="12" s="1"/>
  <c r="FG39" i="11"/>
  <c r="FG39" i="12" s="1"/>
  <c r="FH39" i="11"/>
  <c r="FH39" i="12" s="1"/>
  <c r="FI39" i="11"/>
  <c r="FI39" i="12" s="1"/>
  <c r="FJ39" i="11"/>
  <c r="FJ39" i="12" s="1"/>
  <c r="FK39" i="11"/>
  <c r="FK39" i="12" s="1"/>
  <c r="FL39" i="11"/>
  <c r="FL39" i="12" s="1"/>
  <c r="F40" i="11"/>
  <c r="F40" i="12" s="1"/>
  <c r="G40" i="11"/>
  <c r="G40" i="12" s="1"/>
  <c r="H40" i="11"/>
  <c r="H40" i="12" s="1"/>
  <c r="I40" i="11"/>
  <c r="I40" i="12" s="1"/>
  <c r="J40" i="11"/>
  <c r="J40" i="12" s="1"/>
  <c r="K40" i="11"/>
  <c r="K40" i="12" s="1"/>
  <c r="L40" i="11"/>
  <c r="L40" i="12" s="1"/>
  <c r="M40" i="11"/>
  <c r="M40" i="12" s="1"/>
  <c r="N40" i="11"/>
  <c r="N40" i="12" s="1"/>
  <c r="O40" i="11"/>
  <c r="O40" i="12" s="1"/>
  <c r="P40" i="11"/>
  <c r="P40" i="12" s="1"/>
  <c r="Q40" i="11"/>
  <c r="Q40" i="12" s="1"/>
  <c r="R40" i="11"/>
  <c r="R40" i="12" s="1"/>
  <c r="S40" i="11"/>
  <c r="S40" i="12" s="1"/>
  <c r="T40" i="11"/>
  <c r="T40" i="12" s="1"/>
  <c r="U40" i="11"/>
  <c r="U40" i="12" s="1"/>
  <c r="V40" i="11"/>
  <c r="V40" i="12" s="1"/>
  <c r="W40" i="11"/>
  <c r="W40" i="12" s="1"/>
  <c r="X40" i="11"/>
  <c r="X40" i="12" s="1"/>
  <c r="Y40" i="11"/>
  <c r="Y40" i="12" s="1"/>
  <c r="Z40" i="11"/>
  <c r="Z40" i="12" s="1"/>
  <c r="AA40" i="11"/>
  <c r="AA40" i="12" s="1"/>
  <c r="AB40" i="11"/>
  <c r="AB40" i="12" s="1"/>
  <c r="AC40" i="11"/>
  <c r="AC40" i="12" s="1"/>
  <c r="AD40" i="11"/>
  <c r="AD40" i="12" s="1"/>
  <c r="AE40" i="11"/>
  <c r="AE40" i="12" s="1"/>
  <c r="AF40" i="11"/>
  <c r="AF40" i="12" s="1"/>
  <c r="AG40" i="11"/>
  <c r="AG40" i="12" s="1"/>
  <c r="AH40" i="11"/>
  <c r="AH40" i="12" s="1"/>
  <c r="AI40" i="11"/>
  <c r="AI40" i="12" s="1"/>
  <c r="AJ40" i="11"/>
  <c r="AJ40" i="12" s="1"/>
  <c r="AK40" i="11"/>
  <c r="AK40" i="12" s="1"/>
  <c r="AL40" i="11"/>
  <c r="AL40" i="12" s="1"/>
  <c r="AM40" i="11"/>
  <c r="AM40" i="12" s="1"/>
  <c r="AN40" i="11"/>
  <c r="AN40" i="12" s="1"/>
  <c r="AO40" i="11"/>
  <c r="AO40" i="12" s="1"/>
  <c r="AP40" i="11"/>
  <c r="AP40" i="12" s="1"/>
  <c r="AQ40" i="11"/>
  <c r="AQ40" i="12" s="1"/>
  <c r="AR40" i="11"/>
  <c r="AR40" i="12" s="1"/>
  <c r="AS40" i="11"/>
  <c r="AS40" i="12" s="1"/>
  <c r="AT40" i="11"/>
  <c r="AT40" i="12" s="1"/>
  <c r="AU40" i="11"/>
  <c r="AU40" i="12" s="1"/>
  <c r="AV40" i="11"/>
  <c r="AV40" i="12" s="1"/>
  <c r="AW40" i="11"/>
  <c r="AW40" i="12" s="1"/>
  <c r="AX40" i="11"/>
  <c r="AX40" i="12" s="1"/>
  <c r="AY40" i="11"/>
  <c r="AY40" i="12" s="1"/>
  <c r="AZ40" i="11"/>
  <c r="AZ40" i="12" s="1"/>
  <c r="BA40" i="11"/>
  <c r="BA40" i="12" s="1"/>
  <c r="BB40" i="11"/>
  <c r="BB40" i="12" s="1"/>
  <c r="BC40" i="11"/>
  <c r="BC40" i="12" s="1"/>
  <c r="BD40" i="11"/>
  <c r="BD40" i="12" s="1"/>
  <c r="BE40" i="11"/>
  <c r="BE40" i="12" s="1"/>
  <c r="BF40" i="11"/>
  <c r="BF40" i="12" s="1"/>
  <c r="BG40" i="11"/>
  <c r="BG40" i="12" s="1"/>
  <c r="BH40" i="11"/>
  <c r="BH40" i="12" s="1"/>
  <c r="BI40" i="11"/>
  <c r="BI40" i="12" s="1"/>
  <c r="BJ40" i="11"/>
  <c r="BJ40" i="12" s="1"/>
  <c r="BK40" i="11"/>
  <c r="BK40" i="12" s="1"/>
  <c r="BL40" i="11"/>
  <c r="BL40" i="12" s="1"/>
  <c r="BM40" i="11"/>
  <c r="BM40" i="12" s="1"/>
  <c r="BN40" i="11"/>
  <c r="BN40" i="12" s="1"/>
  <c r="BO40" i="11"/>
  <c r="BO40" i="12" s="1"/>
  <c r="BP40" i="11"/>
  <c r="BP40" i="12" s="1"/>
  <c r="BQ40" i="11"/>
  <c r="BQ40" i="12" s="1"/>
  <c r="BR40" i="11"/>
  <c r="BR40" i="12" s="1"/>
  <c r="BS40" i="11"/>
  <c r="BS40" i="12" s="1"/>
  <c r="BT40" i="11"/>
  <c r="BT40" i="12" s="1"/>
  <c r="BU40" i="11"/>
  <c r="BU40" i="12" s="1"/>
  <c r="BV40" i="11"/>
  <c r="BV40" i="12" s="1"/>
  <c r="BW40" i="11"/>
  <c r="BW40" i="12" s="1"/>
  <c r="BX40" i="11"/>
  <c r="BX40" i="12" s="1"/>
  <c r="BY40" i="11"/>
  <c r="BY40" i="12" s="1"/>
  <c r="BZ40" i="11"/>
  <c r="BZ40" i="12" s="1"/>
  <c r="CA40" i="11"/>
  <c r="CA40" i="12" s="1"/>
  <c r="CB40" i="11"/>
  <c r="CB40" i="12" s="1"/>
  <c r="CC40" i="11"/>
  <c r="CC40" i="12" s="1"/>
  <c r="CD40" i="11"/>
  <c r="CD40" i="12" s="1"/>
  <c r="CE40" i="11"/>
  <c r="CE40" i="12" s="1"/>
  <c r="CF40" i="11"/>
  <c r="CF40" i="12" s="1"/>
  <c r="CG40" i="11"/>
  <c r="CG40" i="12" s="1"/>
  <c r="CH40" i="11"/>
  <c r="CH40" i="12" s="1"/>
  <c r="CI40" i="11"/>
  <c r="CI40" i="12" s="1"/>
  <c r="CJ40" i="11"/>
  <c r="CJ40" i="12" s="1"/>
  <c r="CK40" i="11"/>
  <c r="CK40" i="12" s="1"/>
  <c r="CL40" i="11"/>
  <c r="CL40" i="12" s="1"/>
  <c r="CM40" i="11"/>
  <c r="CM40" i="12" s="1"/>
  <c r="CN40" i="11"/>
  <c r="CN40" i="12" s="1"/>
  <c r="CO40" i="11"/>
  <c r="CO40" i="12" s="1"/>
  <c r="CP40" i="11"/>
  <c r="CP40" i="12" s="1"/>
  <c r="CQ40" i="11"/>
  <c r="CQ40" i="12" s="1"/>
  <c r="CR40" i="11"/>
  <c r="CR40" i="12" s="1"/>
  <c r="CS40" i="11"/>
  <c r="CS40" i="12" s="1"/>
  <c r="CT40" i="11"/>
  <c r="CT40" i="12" s="1"/>
  <c r="CU40" i="11"/>
  <c r="CU40" i="12" s="1"/>
  <c r="CV40" i="11"/>
  <c r="CV40" i="12" s="1"/>
  <c r="CW40" i="11"/>
  <c r="CW40" i="12" s="1"/>
  <c r="CX40" i="11"/>
  <c r="CX40" i="12" s="1"/>
  <c r="CY40" i="11"/>
  <c r="CY40" i="12" s="1"/>
  <c r="CZ40" i="11"/>
  <c r="CZ40" i="12" s="1"/>
  <c r="DA40" i="11"/>
  <c r="DA40" i="12" s="1"/>
  <c r="DB40" i="11"/>
  <c r="DB40" i="12" s="1"/>
  <c r="DC40" i="11"/>
  <c r="DC40" i="12" s="1"/>
  <c r="DD40" i="11"/>
  <c r="DD40" i="12" s="1"/>
  <c r="DE40" i="11"/>
  <c r="DE40" i="12" s="1"/>
  <c r="DF40" i="11"/>
  <c r="DF40" i="12" s="1"/>
  <c r="DG40" i="11"/>
  <c r="DG40" i="12" s="1"/>
  <c r="DH40" i="11"/>
  <c r="DH40" i="12" s="1"/>
  <c r="DI40" i="11"/>
  <c r="DI40" i="12" s="1"/>
  <c r="DJ40" i="11"/>
  <c r="DJ40" i="12" s="1"/>
  <c r="DK40" i="11"/>
  <c r="DK40" i="12" s="1"/>
  <c r="DL40" i="11"/>
  <c r="DL40" i="12" s="1"/>
  <c r="DM40" i="11"/>
  <c r="DM40" i="12" s="1"/>
  <c r="DN40" i="11"/>
  <c r="DN40" i="12" s="1"/>
  <c r="DO40" i="11"/>
  <c r="DO40" i="12" s="1"/>
  <c r="DP40" i="11"/>
  <c r="DP40" i="12" s="1"/>
  <c r="DQ40" i="11"/>
  <c r="DQ40" i="12" s="1"/>
  <c r="DR40" i="11"/>
  <c r="DR40" i="12" s="1"/>
  <c r="DS40" i="11"/>
  <c r="DS40" i="12" s="1"/>
  <c r="DT40" i="11"/>
  <c r="DT40" i="12" s="1"/>
  <c r="DU40" i="11"/>
  <c r="DU40" i="12" s="1"/>
  <c r="DV40" i="11"/>
  <c r="DV40" i="12" s="1"/>
  <c r="DW40" i="11"/>
  <c r="DW40" i="12" s="1"/>
  <c r="DX40" i="11"/>
  <c r="DX40" i="12" s="1"/>
  <c r="DY40" i="11"/>
  <c r="DY40" i="12" s="1"/>
  <c r="DZ40" i="11"/>
  <c r="DZ40" i="12" s="1"/>
  <c r="EA40" i="11"/>
  <c r="EA40" i="12" s="1"/>
  <c r="EB40" i="11"/>
  <c r="EB40" i="12" s="1"/>
  <c r="EC40" i="11"/>
  <c r="EC40" i="12" s="1"/>
  <c r="ED40" i="11"/>
  <c r="ED40" i="12" s="1"/>
  <c r="EE40" i="11"/>
  <c r="EE40" i="12" s="1"/>
  <c r="EF40" i="11"/>
  <c r="EF40" i="12" s="1"/>
  <c r="EG40" i="11"/>
  <c r="EG40" i="12" s="1"/>
  <c r="EH40" i="11"/>
  <c r="EH40" i="12" s="1"/>
  <c r="EI40" i="11"/>
  <c r="EI40" i="12" s="1"/>
  <c r="EJ40" i="11"/>
  <c r="EJ40" i="12" s="1"/>
  <c r="EK40" i="11"/>
  <c r="EK40" i="12" s="1"/>
  <c r="EL40" i="11"/>
  <c r="EL40" i="12" s="1"/>
  <c r="EM40" i="11"/>
  <c r="EM40" i="12" s="1"/>
  <c r="EN40" i="11"/>
  <c r="EN40" i="12" s="1"/>
  <c r="EO40" i="11"/>
  <c r="EO40" i="12" s="1"/>
  <c r="EP40" i="11"/>
  <c r="EP40" i="12" s="1"/>
  <c r="EQ40" i="11"/>
  <c r="EQ40" i="12" s="1"/>
  <c r="ER40" i="11"/>
  <c r="ER40" i="12" s="1"/>
  <c r="ES40" i="11"/>
  <c r="ES40" i="12" s="1"/>
  <c r="ET40" i="11"/>
  <c r="ET40" i="12" s="1"/>
  <c r="EU40" i="11"/>
  <c r="EU40" i="12" s="1"/>
  <c r="EV40" i="11"/>
  <c r="EV40" i="12" s="1"/>
  <c r="EW40" i="11"/>
  <c r="EW40" i="12" s="1"/>
  <c r="EX40" i="11"/>
  <c r="EX40" i="12" s="1"/>
  <c r="EY40" i="11"/>
  <c r="EY40" i="12" s="1"/>
  <c r="EZ40" i="11"/>
  <c r="EZ40" i="12" s="1"/>
  <c r="FA40" i="11"/>
  <c r="FA40" i="12" s="1"/>
  <c r="FB40" i="11"/>
  <c r="FB40" i="12" s="1"/>
  <c r="FC40" i="11"/>
  <c r="FC40" i="12" s="1"/>
  <c r="FD40" i="11"/>
  <c r="FD40" i="12" s="1"/>
  <c r="FE40" i="11"/>
  <c r="FE40" i="12" s="1"/>
  <c r="FF40" i="11"/>
  <c r="FF40" i="12" s="1"/>
  <c r="FG40" i="11"/>
  <c r="FG40" i="12" s="1"/>
  <c r="FH40" i="11"/>
  <c r="FH40" i="12" s="1"/>
  <c r="FI40" i="11"/>
  <c r="FI40" i="12" s="1"/>
  <c r="FJ40" i="11"/>
  <c r="FJ40" i="12" s="1"/>
  <c r="FK40" i="11"/>
  <c r="FK40" i="12" s="1"/>
  <c r="FL40" i="11"/>
  <c r="FL40" i="12" s="1"/>
  <c r="F41" i="11"/>
  <c r="F41" i="12" s="1"/>
  <c r="G41" i="11"/>
  <c r="G41" i="12" s="1"/>
  <c r="H41" i="11"/>
  <c r="H41" i="12" s="1"/>
  <c r="I41" i="11"/>
  <c r="I41" i="12" s="1"/>
  <c r="J41" i="11"/>
  <c r="J41" i="12" s="1"/>
  <c r="K41" i="11"/>
  <c r="K41" i="12" s="1"/>
  <c r="L41" i="11"/>
  <c r="L41" i="12" s="1"/>
  <c r="M41" i="11"/>
  <c r="M41" i="12" s="1"/>
  <c r="N41" i="11"/>
  <c r="N41" i="12" s="1"/>
  <c r="O41" i="11"/>
  <c r="O41" i="12" s="1"/>
  <c r="P41" i="11"/>
  <c r="P41" i="12" s="1"/>
  <c r="Q41" i="11"/>
  <c r="Q41" i="12" s="1"/>
  <c r="R41" i="11"/>
  <c r="R41" i="12" s="1"/>
  <c r="S41" i="11"/>
  <c r="S41" i="12" s="1"/>
  <c r="T41" i="11"/>
  <c r="T41" i="12" s="1"/>
  <c r="U41" i="11"/>
  <c r="U41" i="12" s="1"/>
  <c r="V41" i="11"/>
  <c r="V41" i="12" s="1"/>
  <c r="W41" i="11"/>
  <c r="W41" i="12" s="1"/>
  <c r="X41" i="11"/>
  <c r="X41" i="12" s="1"/>
  <c r="Y41" i="11"/>
  <c r="Y41" i="12" s="1"/>
  <c r="Z41" i="11"/>
  <c r="Z41" i="12" s="1"/>
  <c r="AA41" i="11"/>
  <c r="AA41" i="12" s="1"/>
  <c r="AB41" i="11"/>
  <c r="AB41" i="12" s="1"/>
  <c r="AC41" i="11"/>
  <c r="AC41" i="12" s="1"/>
  <c r="AD41" i="11"/>
  <c r="AD41" i="12" s="1"/>
  <c r="AE41" i="11"/>
  <c r="AE41" i="12" s="1"/>
  <c r="AF41" i="11"/>
  <c r="AF41" i="12" s="1"/>
  <c r="AG41" i="11"/>
  <c r="AG41" i="12" s="1"/>
  <c r="AH41" i="11"/>
  <c r="AH41" i="12" s="1"/>
  <c r="AI41" i="11"/>
  <c r="AI41" i="12" s="1"/>
  <c r="AJ41" i="11"/>
  <c r="AJ41" i="12" s="1"/>
  <c r="AK41" i="11"/>
  <c r="AK41" i="12" s="1"/>
  <c r="AL41" i="11"/>
  <c r="AL41" i="12" s="1"/>
  <c r="AM41" i="11"/>
  <c r="AM41" i="12" s="1"/>
  <c r="AN41" i="11"/>
  <c r="AN41" i="12" s="1"/>
  <c r="AO41" i="11"/>
  <c r="AO41" i="12" s="1"/>
  <c r="AP41" i="11"/>
  <c r="AP41" i="12" s="1"/>
  <c r="AQ41" i="11"/>
  <c r="AQ41" i="12" s="1"/>
  <c r="AR41" i="11"/>
  <c r="AR41" i="12" s="1"/>
  <c r="AS41" i="11"/>
  <c r="AS41" i="12" s="1"/>
  <c r="AT41" i="11"/>
  <c r="AT41" i="12" s="1"/>
  <c r="AU41" i="11"/>
  <c r="AU41" i="12" s="1"/>
  <c r="AV41" i="11"/>
  <c r="AV41" i="12" s="1"/>
  <c r="AW41" i="11"/>
  <c r="AW41" i="12" s="1"/>
  <c r="AX41" i="11"/>
  <c r="AX41" i="12" s="1"/>
  <c r="AY41" i="11"/>
  <c r="AY41" i="12" s="1"/>
  <c r="AZ41" i="11"/>
  <c r="AZ41" i="12" s="1"/>
  <c r="BA41" i="11"/>
  <c r="BA41" i="12" s="1"/>
  <c r="BB41" i="11"/>
  <c r="BB41" i="12" s="1"/>
  <c r="BC41" i="11"/>
  <c r="BC41" i="12" s="1"/>
  <c r="BD41" i="11"/>
  <c r="BD41" i="12" s="1"/>
  <c r="BE41" i="11"/>
  <c r="BE41" i="12" s="1"/>
  <c r="BF41" i="11"/>
  <c r="BF41" i="12" s="1"/>
  <c r="BG41" i="11"/>
  <c r="BG41" i="12" s="1"/>
  <c r="BH41" i="11"/>
  <c r="BH41" i="12" s="1"/>
  <c r="BI41" i="11"/>
  <c r="BI41" i="12" s="1"/>
  <c r="BJ41" i="11"/>
  <c r="BJ41" i="12" s="1"/>
  <c r="BK41" i="11"/>
  <c r="BK41" i="12" s="1"/>
  <c r="BL41" i="11"/>
  <c r="BL41" i="12" s="1"/>
  <c r="BM41" i="11"/>
  <c r="BM41" i="12" s="1"/>
  <c r="BN41" i="11"/>
  <c r="BN41" i="12" s="1"/>
  <c r="BO41" i="11"/>
  <c r="BO41" i="12" s="1"/>
  <c r="BP41" i="11"/>
  <c r="BP41" i="12" s="1"/>
  <c r="BQ41" i="11"/>
  <c r="BQ41" i="12" s="1"/>
  <c r="BR41" i="11"/>
  <c r="BR41" i="12" s="1"/>
  <c r="BS41" i="11"/>
  <c r="BS41" i="12" s="1"/>
  <c r="BT41" i="11"/>
  <c r="BT41" i="12" s="1"/>
  <c r="BU41" i="11"/>
  <c r="BU41" i="12" s="1"/>
  <c r="BV41" i="11"/>
  <c r="BV41" i="12" s="1"/>
  <c r="BW41" i="11"/>
  <c r="BW41" i="12" s="1"/>
  <c r="BX41" i="11"/>
  <c r="BX41" i="12" s="1"/>
  <c r="BY41" i="11"/>
  <c r="BY41" i="12" s="1"/>
  <c r="BZ41" i="11"/>
  <c r="BZ41" i="12" s="1"/>
  <c r="CA41" i="11"/>
  <c r="CA41" i="12" s="1"/>
  <c r="CB41" i="11"/>
  <c r="CB41" i="12" s="1"/>
  <c r="CC41" i="11"/>
  <c r="CC41" i="12" s="1"/>
  <c r="CD41" i="11"/>
  <c r="CD41" i="12" s="1"/>
  <c r="CE41" i="11"/>
  <c r="CE41" i="12" s="1"/>
  <c r="CF41" i="11"/>
  <c r="CF41" i="12" s="1"/>
  <c r="CG41" i="11"/>
  <c r="CG41" i="12" s="1"/>
  <c r="CH41" i="11"/>
  <c r="CH41" i="12" s="1"/>
  <c r="CI41" i="11"/>
  <c r="CI41" i="12" s="1"/>
  <c r="CJ41" i="11"/>
  <c r="CJ41" i="12" s="1"/>
  <c r="CK41" i="11"/>
  <c r="CK41" i="12" s="1"/>
  <c r="CL41" i="11"/>
  <c r="CL41" i="12" s="1"/>
  <c r="CM41" i="11"/>
  <c r="CM41" i="12" s="1"/>
  <c r="CN41" i="11"/>
  <c r="CN41" i="12" s="1"/>
  <c r="CO41" i="11"/>
  <c r="CO41" i="12" s="1"/>
  <c r="CP41" i="11"/>
  <c r="CP41" i="12" s="1"/>
  <c r="CQ41" i="11"/>
  <c r="CQ41" i="12" s="1"/>
  <c r="CR41" i="11"/>
  <c r="CR41" i="12" s="1"/>
  <c r="CS41" i="11"/>
  <c r="CS41" i="12" s="1"/>
  <c r="CT41" i="11"/>
  <c r="CT41" i="12" s="1"/>
  <c r="CU41" i="11"/>
  <c r="CU41" i="12" s="1"/>
  <c r="CV41" i="11"/>
  <c r="CV41" i="12" s="1"/>
  <c r="CW41" i="11"/>
  <c r="CW41" i="12" s="1"/>
  <c r="CX41" i="11"/>
  <c r="CX41" i="12" s="1"/>
  <c r="CY41" i="11"/>
  <c r="CY41" i="12" s="1"/>
  <c r="CZ41" i="11"/>
  <c r="CZ41" i="12" s="1"/>
  <c r="DA41" i="11"/>
  <c r="DA41" i="12" s="1"/>
  <c r="DB41" i="11"/>
  <c r="DB41" i="12" s="1"/>
  <c r="DC41" i="11"/>
  <c r="DC41" i="12" s="1"/>
  <c r="DD41" i="11"/>
  <c r="DD41" i="12" s="1"/>
  <c r="DE41" i="11"/>
  <c r="DE41" i="12" s="1"/>
  <c r="DF41" i="11"/>
  <c r="DF41" i="12" s="1"/>
  <c r="DG41" i="11"/>
  <c r="DG41" i="12" s="1"/>
  <c r="DH41" i="11"/>
  <c r="DH41" i="12" s="1"/>
  <c r="DI41" i="11"/>
  <c r="DI41" i="12" s="1"/>
  <c r="DJ41" i="11"/>
  <c r="DJ41" i="12" s="1"/>
  <c r="DK41" i="11"/>
  <c r="DK41" i="12" s="1"/>
  <c r="DL41" i="11"/>
  <c r="DL41" i="12" s="1"/>
  <c r="DM41" i="11"/>
  <c r="DM41" i="12" s="1"/>
  <c r="DN41" i="11"/>
  <c r="DN41" i="12" s="1"/>
  <c r="DO41" i="11"/>
  <c r="DO41" i="12" s="1"/>
  <c r="DP41" i="11"/>
  <c r="DP41" i="12" s="1"/>
  <c r="DQ41" i="11"/>
  <c r="DQ41" i="12" s="1"/>
  <c r="DR41" i="11"/>
  <c r="DR41" i="12" s="1"/>
  <c r="DS41" i="11"/>
  <c r="DS41" i="12" s="1"/>
  <c r="DT41" i="11"/>
  <c r="DT41" i="12" s="1"/>
  <c r="DU41" i="11"/>
  <c r="DU41" i="12" s="1"/>
  <c r="DV41" i="11"/>
  <c r="DV41" i="12" s="1"/>
  <c r="DW41" i="11"/>
  <c r="DW41" i="12" s="1"/>
  <c r="DX41" i="11"/>
  <c r="DX41" i="12" s="1"/>
  <c r="DY41" i="11"/>
  <c r="DY41" i="12" s="1"/>
  <c r="DZ41" i="11"/>
  <c r="DZ41" i="12" s="1"/>
  <c r="EA41" i="11"/>
  <c r="EA41" i="12" s="1"/>
  <c r="EB41" i="11"/>
  <c r="EB41" i="12" s="1"/>
  <c r="EC41" i="11"/>
  <c r="EC41" i="12" s="1"/>
  <c r="ED41" i="11"/>
  <c r="ED41" i="12" s="1"/>
  <c r="EE41" i="11"/>
  <c r="EE41" i="12" s="1"/>
  <c r="EF41" i="11"/>
  <c r="EF41" i="12" s="1"/>
  <c r="EG41" i="11"/>
  <c r="EG41" i="12" s="1"/>
  <c r="EH41" i="11"/>
  <c r="EH41" i="12" s="1"/>
  <c r="EI41" i="11"/>
  <c r="EI41" i="12" s="1"/>
  <c r="EJ41" i="11"/>
  <c r="EJ41" i="12" s="1"/>
  <c r="EK41" i="11"/>
  <c r="EK41" i="12" s="1"/>
  <c r="EL41" i="11"/>
  <c r="EL41" i="12" s="1"/>
  <c r="EM41" i="11"/>
  <c r="EM41" i="12" s="1"/>
  <c r="EN41" i="11"/>
  <c r="EN41" i="12" s="1"/>
  <c r="EO41" i="11"/>
  <c r="EO41" i="12" s="1"/>
  <c r="EP41" i="11"/>
  <c r="EP41" i="12" s="1"/>
  <c r="EQ41" i="11"/>
  <c r="EQ41" i="12" s="1"/>
  <c r="ER41" i="11"/>
  <c r="ER41" i="12" s="1"/>
  <c r="ES41" i="11"/>
  <c r="ES41" i="12" s="1"/>
  <c r="ET41" i="11"/>
  <c r="ET41" i="12" s="1"/>
  <c r="EU41" i="11"/>
  <c r="EU41" i="12" s="1"/>
  <c r="EV41" i="11"/>
  <c r="EV41" i="12" s="1"/>
  <c r="EW41" i="11"/>
  <c r="EW41" i="12" s="1"/>
  <c r="EX41" i="11"/>
  <c r="EX41" i="12" s="1"/>
  <c r="EY41" i="11"/>
  <c r="EY41" i="12" s="1"/>
  <c r="EZ41" i="11"/>
  <c r="EZ41" i="12" s="1"/>
  <c r="FA41" i="11"/>
  <c r="FA41" i="12" s="1"/>
  <c r="FB41" i="11"/>
  <c r="FB41" i="12" s="1"/>
  <c r="FC41" i="11"/>
  <c r="FC41" i="12" s="1"/>
  <c r="FD41" i="11"/>
  <c r="FD41" i="12" s="1"/>
  <c r="FE41" i="11"/>
  <c r="FE41" i="12" s="1"/>
  <c r="FF41" i="11"/>
  <c r="FF41" i="12" s="1"/>
  <c r="FG41" i="11"/>
  <c r="FG41" i="12" s="1"/>
  <c r="FH41" i="11"/>
  <c r="FH41" i="12" s="1"/>
  <c r="FI41" i="11"/>
  <c r="FI41" i="12" s="1"/>
  <c r="FJ41" i="11"/>
  <c r="FJ41" i="12" s="1"/>
  <c r="FK41" i="11"/>
  <c r="FK41" i="12" s="1"/>
  <c r="FL41" i="11"/>
  <c r="FL41" i="12" s="1"/>
  <c r="F42" i="11"/>
  <c r="F42" i="12" s="1"/>
  <c r="G42" i="11"/>
  <c r="G42" i="12" s="1"/>
  <c r="H42" i="11"/>
  <c r="H42" i="12" s="1"/>
  <c r="I42" i="11"/>
  <c r="I42" i="12" s="1"/>
  <c r="J42" i="11"/>
  <c r="J42" i="12" s="1"/>
  <c r="K42" i="11"/>
  <c r="K42" i="12" s="1"/>
  <c r="L42" i="11"/>
  <c r="L42" i="12" s="1"/>
  <c r="M42" i="11"/>
  <c r="M42" i="12" s="1"/>
  <c r="N42" i="11"/>
  <c r="N42" i="12" s="1"/>
  <c r="O42" i="11"/>
  <c r="O42" i="12" s="1"/>
  <c r="P42" i="11"/>
  <c r="P42" i="12" s="1"/>
  <c r="Q42" i="11"/>
  <c r="Q42" i="12" s="1"/>
  <c r="R42" i="11"/>
  <c r="R42" i="12" s="1"/>
  <c r="S42" i="11"/>
  <c r="S42" i="12" s="1"/>
  <c r="T42" i="11"/>
  <c r="T42" i="12" s="1"/>
  <c r="U42" i="11"/>
  <c r="U42" i="12" s="1"/>
  <c r="V42" i="11"/>
  <c r="V42" i="12" s="1"/>
  <c r="W42" i="11"/>
  <c r="W42" i="12" s="1"/>
  <c r="X42" i="11"/>
  <c r="X42" i="12" s="1"/>
  <c r="Y42" i="11"/>
  <c r="Y42" i="12" s="1"/>
  <c r="Z42" i="11"/>
  <c r="Z42" i="12" s="1"/>
  <c r="AA42" i="11"/>
  <c r="AA42" i="12" s="1"/>
  <c r="AB42" i="11"/>
  <c r="AB42" i="12" s="1"/>
  <c r="AC42" i="11"/>
  <c r="AC42" i="12" s="1"/>
  <c r="AD42" i="11"/>
  <c r="AD42" i="12" s="1"/>
  <c r="AE42" i="11"/>
  <c r="AE42" i="12" s="1"/>
  <c r="AF42" i="11"/>
  <c r="AF42" i="12" s="1"/>
  <c r="AG42" i="11"/>
  <c r="AG42" i="12" s="1"/>
  <c r="AH42" i="11"/>
  <c r="AH42" i="12" s="1"/>
  <c r="AI42" i="11"/>
  <c r="AI42" i="12" s="1"/>
  <c r="AJ42" i="11"/>
  <c r="AJ42" i="12" s="1"/>
  <c r="AK42" i="11"/>
  <c r="AK42" i="12" s="1"/>
  <c r="AL42" i="11"/>
  <c r="AL42" i="12" s="1"/>
  <c r="AM42" i="11"/>
  <c r="AM42" i="12" s="1"/>
  <c r="AN42" i="11"/>
  <c r="AN42" i="12" s="1"/>
  <c r="AO42" i="11"/>
  <c r="AO42" i="12" s="1"/>
  <c r="AP42" i="11"/>
  <c r="AP42" i="12" s="1"/>
  <c r="AQ42" i="11"/>
  <c r="AQ42" i="12" s="1"/>
  <c r="AR42" i="11"/>
  <c r="AR42" i="12" s="1"/>
  <c r="AS42" i="11"/>
  <c r="AS42" i="12" s="1"/>
  <c r="AT42" i="11"/>
  <c r="AT42" i="12" s="1"/>
  <c r="AU42" i="11"/>
  <c r="AU42" i="12" s="1"/>
  <c r="AV42" i="11"/>
  <c r="AV42" i="12" s="1"/>
  <c r="AW42" i="11"/>
  <c r="AW42" i="12" s="1"/>
  <c r="AX42" i="11"/>
  <c r="AX42" i="12" s="1"/>
  <c r="AY42" i="11"/>
  <c r="AY42" i="12" s="1"/>
  <c r="AZ42" i="11"/>
  <c r="AZ42" i="12" s="1"/>
  <c r="BA42" i="11"/>
  <c r="BA42" i="12" s="1"/>
  <c r="BB42" i="11"/>
  <c r="BB42" i="12" s="1"/>
  <c r="BC42" i="11"/>
  <c r="BC42" i="12" s="1"/>
  <c r="BD42" i="11"/>
  <c r="BD42" i="12" s="1"/>
  <c r="BE42" i="11"/>
  <c r="BE42" i="12" s="1"/>
  <c r="BF42" i="11"/>
  <c r="BF42" i="12" s="1"/>
  <c r="BG42" i="11"/>
  <c r="BG42" i="12" s="1"/>
  <c r="BH42" i="11"/>
  <c r="BH42" i="12" s="1"/>
  <c r="BI42" i="11"/>
  <c r="BI42" i="12" s="1"/>
  <c r="BJ42" i="11"/>
  <c r="BJ42" i="12" s="1"/>
  <c r="BK42" i="11"/>
  <c r="BK42" i="12" s="1"/>
  <c r="BL42" i="11"/>
  <c r="BL42" i="12" s="1"/>
  <c r="BM42" i="11"/>
  <c r="BM42" i="12" s="1"/>
  <c r="BN42" i="11"/>
  <c r="BN42" i="12" s="1"/>
  <c r="BO42" i="11"/>
  <c r="BO42" i="12" s="1"/>
  <c r="BP42" i="11"/>
  <c r="BP42" i="12" s="1"/>
  <c r="BQ42" i="11"/>
  <c r="BQ42" i="12" s="1"/>
  <c r="BR42" i="11"/>
  <c r="BR42" i="12" s="1"/>
  <c r="BS42" i="11"/>
  <c r="BS42" i="12" s="1"/>
  <c r="BT42" i="11"/>
  <c r="BT42" i="12" s="1"/>
  <c r="BU42" i="11"/>
  <c r="BU42" i="12" s="1"/>
  <c r="BV42" i="11"/>
  <c r="BV42" i="12" s="1"/>
  <c r="BW42" i="11"/>
  <c r="BW42" i="12" s="1"/>
  <c r="BX42" i="11"/>
  <c r="BX42" i="12" s="1"/>
  <c r="BY42" i="11"/>
  <c r="BY42" i="12" s="1"/>
  <c r="BZ42" i="11"/>
  <c r="BZ42" i="12" s="1"/>
  <c r="CA42" i="11"/>
  <c r="CA42" i="12" s="1"/>
  <c r="CB42" i="11"/>
  <c r="CB42" i="12" s="1"/>
  <c r="CC42" i="11"/>
  <c r="CC42" i="12" s="1"/>
  <c r="CD42" i="11"/>
  <c r="CD42" i="12" s="1"/>
  <c r="CE42" i="11"/>
  <c r="CE42" i="12" s="1"/>
  <c r="CF42" i="11"/>
  <c r="CF42" i="12" s="1"/>
  <c r="CG42" i="11"/>
  <c r="CG42" i="12" s="1"/>
  <c r="CH42" i="11"/>
  <c r="CH42" i="12" s="1"/>
  <c r="CI42" i="11"/>
  <c r="CI42" i="12" s="1"/>
  <c r="CJ42" i="11"/>
  <c r="CJ42" i="12" s="1"/>
  <c r="CK42" i="11"/>
  <c r="CK42" i="12" s="1"/>
  <c r="CL42" i="11"/>
  <c r="CL42" i="12" s="1"/>
  <c r="CM42" i="11"/>
  <c r="CM42" i="12" s="1"/>
  <c r="CN42" i="11"/>
  <c r="CN42" i="12" s="1"/>
  <c r="CO42" i="11"/>
  <c r="CO42" i="12" s="1"/>
  <c r="CP42" i="11"/>
  <c r="CP42" i="12" s="1"/>
  <c r="CQ42" i="11"/>
  <c r="CQ42" i="12" s="1"/>
  <c r="CR42" i="11"/>
  <c r="CR42" i="12" s="1"/>
  <c r="CS42" i="11"/>
  <c r="CS42" i="12" s="1"/>
  <c r="CT42" i="11"/>
  <c r="CT42" i="12" s="1"/>
  <c r="CU42" i="11"/>
  <c r="CU42" i="12" s="1"/>
  <c r="CV42" i="11"/>
  <c r="CV42" i="12" s="1"/>
  <c r="CW42" i="11"/>
  <c r="CW42" i="12" s="1"/>
  <c r="CX42" i="11"/>
  <c r="CX42" i="12" s="1"/>
  <c r="CY42" i="11"/>
  <c r="CY42" i="12" s="1"/>
  <c r="CZ42" i="11"/>
  <c r="CZ42" i="12" s="1"/>
  <c r="DA42" i="11"/>
  <c r="DA42" i="12" s="1"/>
  <c r="DB42" i="11"/>
  <c r="DB42" i="12" s="1"/>
  <c r="DC42" i="11"/>
  <c r="DC42" i="12" s="1"/>
  <c r="DD42" i="11"/>
  <c r="DD42" i="12" s="1"/>
  <c r="DE42" i="11"/>
  <c r="DE42" i="12" s="1"/>
  <c r="DF42" i="11"/>
  <c r="DF42" i="12" s="1"/>
  <c r="DG42" i="11"/>
  <c r="DG42" i="12" s="1"/>
  <c r="DH42" i="11"/>
  <c r="DH42" i="12" s="1"/>
  <c r="DI42" i="11"/>
  <c r="DI42" i="12" s="1"/>
  <c r="DJ42" i="11"/>
  <c r="DJ42" i="12" s="1"/>
  <c r="DK42" i="11"/>
  <c r="DK42" i="12" s="1"/>
  <c r="DL42" i="11"/>
  <c r="DL42" i="12" s="1"/>
  <c r="DM42" i="11"/>
  <c r="DM42" i="12" s="1"/>
  <c r="DN42" i="11"/>
  <c r="DN42" i="12" s="1"/>
  <c r="DO42" i="11"/>
  <c r="DO42" i="12" s="1"/>
  <c r="DP42" i="11"/>
  <c r="DP42" i="12" s="1"/>
  <c r="DQ42" i="11"/>
  <c r="DQ42" i="12" s="1"/>
  <c r="DR42" i="11"/>
  <c r="DR42" i="12" s="1"/>
  <c r="DS42" i="11"/>
  <c r="DS42" i="12" s="1"/>
  <c r="DT42" i="11"/>
  <c r="DT42" i="12" s="1"/>
  <c r="DU42" i="11"/>
  <c r="DU42" i="12" s="1"/>
  <c r="DV42" i="11"/>
  <c r="DV42" i="12" s="1"/>
  <c r="DW42" i="11"/>
  <c r="DW42" i="12" s="1"/>
  <c r="DX42" i="11"/>
  <c r="DX42" i="12" s="1"/>
  <c r="DY42" i="11"/>
  <c r="DY42" i="12" s="1"/>
  <c r="DZ42" i="11"/>
  <c r="DZ42" i="12" s="1"/>
  <c r="EA42" i="11"/>
  <c r="EA42" i="12" s="1"/>
  <c r="EB42" i="11"/>
  <c r="EB42" i="12" s="1"/>
  <c r="EC42" i="11"/>
  <c r="EC42" i="12" s="1"/>
  <c r="ED42" i="11"/>
  <c r="ED42" i="12" s="1"/>
  <c r="EE42" i="11"/>
  <c r="EE42" i="12" s="1"/>
  <c r="EF42" i="11"/>
  <c r="EF42" i="12" s="1"/>
  <c r="EG42" i="11"/>
  <c r="EG42" i="12" s="1"/>
  <c r="EH42" i="11"/>
  <c r="EH42" i="12" s="1"/>
  <c r="EI42" i="11"/>
  <c r="EI42" i="12" s="1"/>
  <c r="EJ42" i="11"/>
  <c r="EJ42" i="12" s="1"/>
  <c r="EK42" i="11"/>
  <c r="EK42" i="12" s="1"/>
  <c r="EL42" i="11"/>
  <c r="EL42" i="12" s="1"/>
  <c r="EM42" i="11"/>
  <c r="EM42" i="12" s="1"/>
  <c r="EN42" i="11"/>
  <c r="EN42" i="12" s="1"/>
  <c r="EO42" i="11"/>
  <c r="EO42" i="12" s="1"/>
  <c r="EP42" i="11"/>
  <c r="EP42" i="12" s="1"/>
  <c r="EQ42" i="11"/>
  <c r="EQ42" i="12" s="1"/>
  <c r="ER42" i="11"/>
  <c r="ER42" i="12" s="1"/>
  <c r="ES42" i="11"/>
  <c r="ES42" i="12" s="1"/>
  <c r="ET42" i="11"/>
  <c r="ET42" i="12" s="1"/>
  <c r="EU42" i="11"/>
  <c r="EU42" i="12" s="1"/>
  <c r="EV42" i="11"/>
  <c r="EV42" i="12" s="1"/>
  <c r="EW42" i="11"/>
  <c r="EW42" i="12" s="1"/>
  <c r="EX42" i="11"/>
  <c r="EX42" i="12" s="1"/>
  <c r="EY42" i="11"/>
  <c r="EY42" i="12" s="1"/>
  <c r="EZ42" i="11"/>
  <c r="EZ42" i="12" s="1"/>
  <c r="FA42" i="11"/>
  <c r="FA42" i="12" s="1"/>
  <c r="FB42" i="11"/>
  <c r="FB42" i="12" s="1"/>
  <c r="FC42" i="11"/>
  <c r="FC42" i="12" s="1"/>
  <c r="FD42" i="11"/>
  <c r="FD42" i="12" s="1"/>
  <c r="FE42" i="11"/>
  <c r="FE42" i="12" s="1"/>
  <c r="FF42" i="11"/>
  <c r="FF42" i="12" s="1"/>
  <c r="FG42" i="11"/>
  <c r="FG42" i="12" s="1"/>
  <c r="FH42" i="11"/>
  <c r="FH42" i="12" s="1"/>
  <c r="FI42" i="11"/>
  <c r="FI42" i="12" s="1"/>
  <c r="FJ42" i="11"/>
  <c r="FJ42" i="12" s="1"/>
  <c r="FK42" i="11"/>
  <c r="FK42" i="12" s="1"/>
  <c r="FL42" i="11"/>
  <c r="FL42" i="12" s="1"/>
  <c r="F43" i="11"/>
  <c r="F43" i="12" s="1"/>
  <c r="G43" i="11"/>
  <c r="G43" i="12" s="1"/>
  <c r="H43" i="11"/>
  <c r="H43" i="12" s="1"/>
  <c r="I43" i="11"/>
  <c r="I43" i="12" s="1"/>
  <c r="J43" i="11"/>
  <c r="J43" i="12" s="1"/>
  <c r="K43" i="11"/>
  <c r="K43" i="12" s="1"/>
  <c r="L43" i="11"/>
  <c r="L43" i="12" s="1"/>
  <c r="M43" i="11"/>
  <c r="M43" i="12" s="1"/>
  <c r="N43" i="11"/>
  <c r="N43" i="12" s="1"/>
  <c r="O43" i="11"/>
  <c r="O43" i="12" s="1"/>
  <c r="P43" i="11"/>
  <c r="P43" i="12" s="1"/>
  <c r="Q43" i="11"/>
  <c r="Q43" i="12" s="1"/>
  <c r="R43" i="11"/>
  <c r="R43" i="12" s="1"/>
  <c r="S43" i="11"/>
  <c r="S43" i="12" s="1"/>
  <c r="T43" i="11"/>
  <c r="T43" i="12" s="1"/>
  <c r="U43" i="11"/>
  <c r="U43" i="12" s="1"/>
  <c r="V43" i="11"/>
  <c r="V43" i="12" s="1"/>
  <c r="W43" i="11"/>
  <c r="W43" i="12" s="1"/>
  <c r="X43" i="11"/>
  <c r="X43" i="12" s="1"/>
  <c r="Y43" i="11"/>
  <c r="Y43" i="12" s="1"/>
  <c r="Z43" i="11"/>
  <c r="Z43" i="12" s="1"/>
  <c r="AA43" i="11"/>
  <c r="AA43" i="12" s="1"/>
  <c r="AB43" i="11"/>
  <c r="AB43" i="12" s="1"/>
  <c r="AC43" i="11"/>
  <c r="AC43" i="12" s="1"/>
  <c r="AD43" i="11"/>
  <c r="AD43" i="12" s="1"/>
  <c r="AE43" i="11"/>
  <c r="AE43" i="12" s="1"/>
  <c r="AF43" i="11"/>
  <c r="AF43" i="12" s="1"/>
  <c r="AG43" i="11"/>
  <c r="AG43" i="12" s="1"/>
  <c r="AH43" i="11"/>
  <c r="AH43" i="12" s="1"/>
  <c r="AI43" i="11"/>
  <c r="AI43" i="12" s="1"/>
  <c r="AJ43" i="11"/>
  <c r="AJ43" i="12" s="1"/>
  <c r="AK43" i="11"/>
  <c r="AK43" i="12" s="1"/>
  <c r="AL43" i="11"/>
  <c r="AL43" i="12" s="1"/>
  <c r="AM43" i="11"/>
  <c r="AM43" i="12" s="1"/>
  <c r="AN43" i="11"/>
  <c r="AN43" i="12" s="1"/>
  <c r="AO43" i="11"/>
  <c r="AO43" i="12" s="1"/>
  <c r="AP43" i="11"/>
  <c r="AP43" i="12" s="1"/>
  <c r="AQ43" i="11"/>
  <c r="AQ43" i="12" s="1"/>
  <c r="AR43" i="11"/>
  <c r="AR43" i="12" s="1"/>
  <c r="AS43" i="11"/>
  <c r="AS43" i="12" s="1"/>
  <c r="AT43" i="11"/>
  <c r="AT43" i="12" s="1"/>
  <c r="AU43" i="11"/>
  <c r="AU43" i="12" s="1"/>
  <c r="AV43" i="11"/>
  <c r="AV43" i="12" s="1"/>
  <c r="AW43" i="11"/>
  <c r="AW43" i="12" s="1"/>
  <c r="AX43" i="11"/>
  <c r="AX43" i="12" s="1"/>
  <c r="AY43" i="11"/>
  <c r="AY43" i="12" s="1"/>
  <c r="AZ43" i="11"/>
  <c r="AZ43" i="12" s="1"/>
  <c r="BA43" i="11"/>
  <c r="BA43" i="12" s="1"/>
  <c r="BB43" i="11"/>
  <c r="BB43" i="12" s="1"/>
  <c r="BC43" i="11"/>
  <c r="BC43" i="12" s="1"/>
  <c r="BD43" i="11"/>
  <c r="BD43" i="12" s="1"/>
  <c r="BE43" i="11"/>
  <c r="BE43" i="12" s="1"/>
  <c r="BF43" i="11"/>
  <c r="BF43" i="12" s="1"/>
  <c r="BG43" i="11"/>
  <c r="BG43" i="12" s="1"/>
  <c r="BH43" i="11"/>
  <c r="BH43" i="12" s="1"/>
  <c r="BI43" i="11"/>
  <c r="BI43" i="12" s="1"/>
  <c r="BJ43" i="11"/>
  <c r="BJ43" i="12" s="1"/>
  <c r="BK43" i="11"/>
  <c r="BK43" i="12" s="1"/>
  <c r="BL43" i="11"/>
  <c r="BL43" i="12" s="1"/>
  <c r="BM43" i="11"/>
  <c r="BM43" i="12" s="1"/>
  <c r="BN43" i="11"/>
  <c r="BN43" i="12" s="1"/>
  <c r="BO43" i="11"/>
  <c r="BO43" i="12" s="1"/>
  <c r="BP43" i="11"/>
  <c r="BP43" i="12" s="1"/>
  <c r="BQ43" i="11"/>
  <c r="BQ43" i="12" s="1"/>
  <c r="BR43" i="11"/>
  <c r="BR43" i="12" s="1"/>
  <c r="BS43" i="11"/>
  <c r="BS43" i="12" s="1"/>
  <c r="BT43" i="11"/>
  <c r="BT43" i="12" s="1"/>
  <c r="BU43" i="11"/>
  <c r="BU43" i="12" s="1"/>
  <c r="BV43" i="11"/>
  <c r="BV43" i="12" s="1"/>
  <c r="BW43" i="11"/>
  <c r="BW43" i="12" s="1"/>
  <c r="BX43" i="11"/>
  <c r="BX43" i="12" s="1"/>
  <c r="BY43" i="11"/>
  <c r="BY43" i="12" s="1"/>
  <c r="BZ43" i="11"/>
  <c r="BZ43" i="12" s="1"/>
  <c r="CA43" i="11"/>
  <c r="CA43" i="12" s="1"/>
  <c r="CB43" i="11"/>
  <c r="CB43" i="12" s="1"/>
  <c r="CC43" i="11"/>
  <c r="CC43" i="12" s="1"/>
  <c r="CD43" i="11"/>
  <c r="CD43" i="12" s="1"/>
  <c r="CE43" i="11"/>
  <c r="CE43" i="12" s="1"/>
  <c r="CF43" i="11"/>
  <c r="CF43" i="12" s="1"/>
  <c r="CG43" i="11"/>
  <c r="CG43" i="12" s="1"/>
  <c r="CH43" i="11"/>
  <c r="CH43" i="12" s="1"/>
  <c r="CI43" i="11"/>
  <c r="CI43" i="12" s="1"/>
  <c r="CJ43" i="11"/>
  <c r="CJ43" i="12" s="1"/>
  <c r="CK43" i="11"/>
  <c r="CK43" i="12" s="1"/>
  <c r="CL43" i="11"/>
  <c r="CL43" i="12" s="1"/>
  <c r="CM43" i="11"/>
  <c r="CM43" i="12" s="1"/>
  <c r="CN43" i="11"/>
  <c r="CN43" i="12" s="1"/>
  <c r="CO43" i="11"/>
  <c r="CO43" i="12" s="1"/>
  <c r="CP43" i="11"/>
  <c r="CP43" i="12" s="1"/>
  <c r="CQ43" i="11"/>
  <c r="CQ43" i="12" s="1"/>
  <c r="CR43" i="11"/>
  <c r="CR43" i="12" s="1"/>
  <c r="CS43" i="11"/>
  <c r="CS43" i="12" s="1"/>
  <c r="CT43" i="11"/>
  <c r="CT43" i="12" s="1"/>
  <c r="CU43" i="11"/>
  <c r="CU43" i="12" s="1"/>
  <c r="CV43" i="11"/>
  <c r="CV43" i="12" s="1"/>
  <c r="CW43" i="11"/>
  <c r="CW43" i="12" s="1"/>
  <c r="CX43" i="11"/>
  <c r="CX43" i="12" s="1"/>
  <c r="CY43" i="11"/>
  <c r="CY43" i="12" s="1"/>
  <c r="CZ43" i="11"/>
  <c r="CZ43" i="12" s="1"/>
  <c r="DA43" i="11"/>
  <c r="DA43" i="12" s="1"/>
  <c r="DB43" i="11"/>
  <c r="DB43" i="12" s="1"/>
  <c r="DC43" i="11"/>
  <c r="DC43" i="12" s="1"/>
  <c r="DD43" i="11"/>
  <c r="DD43" i="12" s="1"/>
  <c r="DE43" i="11"/>
  <c r="DE43" i="12" s="1"/>
  <c r="DF43" i="11"/>
  <c r="DF43" i="12" s="1"/>
  <c r="DG43" i="11"/>
  <c r="DG43" i="12" s="1"/>
  <c r="DH43" i="11"/>
  <c r="DH43" i="12" s="1"/>
  <c r="DI43" i="11"/>
  <c r="DI43" i="12" s="1"/>
  <c r="DJ43" i="11"/>
  <c r="DJ43" i="12" s="1"/>
  <c r="DK43" i="11"/>
  <c r="DK43" i="12" s="1"/>
  <c r="DL43" i="11"/>
  <c r="DL43" i="12" s="1"/>
  <c r="DM43" i="11"/>
  <c r="DM43" i="12" s="1"/>
  <c r="DN43" i="11"/>
  <c r="DN43" i="12" s="1"/>
  <c r="DO43" i="11"/>
  <c r="DO43" i="12" s="1"/>
  <c r="DP43" i="11"/>
  <c r="DP43" i="12" s="1"/>
  <c r="DQ43" i="11"/>
  <c r="DQ43" i="12" s="1"/>
  <c r="DR43" i="11"/>
  <c r="DR43" i="12" s="1"/>
  <c r="DS43" i="11"/>
  <c r="DS43" i="12" s="1"/>
  <c r="DT43" i="11"/>
  <c r="DT43" i="12" s="1"/>
  <c r="DU43" i="11"/>
  <c r="DU43" i="12" s="1"/>
  <c r="DV43" i="11"/>
  <c r="DV43" i="12" s="1"/>
  <c r="DW43" i="11"/>
  <c r="DW43" i="12" s="1"/>
  <c r="DX43" i="11"/>
  <c r="DX43" i="12" s="1"/>
  <c r="DY43" i="11"/>
  <c r="DY43" i="12" s="1"/>
  <c r="DZ43" i="11"/>
  <c r="DZ43" i="12" s="1"/>
  <c r="EA43" i="11"/>
  <c r="EA43" i="12" s="1"/>
  <c r="EB43" i="11"/>
  <c r="EB43" i="12" s="1"/>
  <c r="EC43" i="11"/>
  <c r="EC43" i="12" s="1"/>
  <c r="ED43" i="11"/>
  <c r="ED43" i="12" s="1"/>
  <c r="EE43" i="11"/>
  <c r="EE43" i="12" s="1"/>
  <c r="EF43" i="11"/>
  <c r="EF43" i="12" s="1"/>
  <c r="EG43" i="11"/>
  <c r="EG43" i="12" s="1"/>
  <c r="EH43" i="11"/>
  <c r="EH43" i="12" s="1"/>
  <c r="EI43" i="11"/>
  <c r="EI43" i="12" s="1"/>
  <c r="EJ43" i="11"/>
  <c r="EJ43" i="12" s="1"/>
  <c r="EK43" i="11"/>
  <c r="EK43" i="12" s="1"/>
  <c r="EL43" i="11"/>
  <c r="EL43" i="12" s="1"/>
  <c r="EM43" i="11"/>
  <c r="EM43" i="12" s="1"/>
  <c r="EN43" i="11"/>
  <c r="EN43" i="12" s="1"/>
  <c r="EO43" i="11"/>
  <c r="EO43" i="12" s="1"/>
  <c r="EP43" i="11"/>
  <c r="EP43" i="12" s="1"/>
  <c r="EQ43" i="11"/>
  <c r="EQ43" i="12" s="1"/>
  <c r="ER43" i="11"/>
  <c r="ER43" i="12" s="1"/>
  <c r="ES43" i="11"/>
  <c r="ES43" i="12" s="1"/>
  <c r="ET43" i="11"/>
  <c r="ET43" i="12" s="1"/>
  <c r="EU43" i="11"/>
  <c r="EU43" i="12" s="1"/>
  <c r="EV43" i="11"/>
  <c r="EV43" i="12" s="1"/>
  <c r="EW43" i="11"/>
  <c r="EW43" i="12" s="1"/>
  <c r="EX43" i="11"/>
  <c r="EX43" i="12" s="1"/>
  <c r="EY43" i="11"/>
  <c r="EY43" i="12" s="1"/>
  <c r="EZ43" i="11"/>
  <c r="EZ43" i="12" s="1"/>
  <c r="FA43" i="11"/>
  <c r="FA43" i="12" s="1"/>
  <c r="FB43" i="11"/>
  <c r="FB43" i="12" s="1"/>
  <c r="FC43" i="11"/>
  <c r="FC43" i="12" s="1"/>
  <c r="FD43" i="11"/>
  <c r="FD43" i="12" s="1"/>
  <c r="FE43" i="11"/>
  <c r="FE43" i="12" s="1"/>
  <c r="FF43" i="11"/>
  <c r="FF43" i="12" s="1"/>
  <c r="FG43" i="11"/>
  <c r="FG43" i="12" s="1"/>
  <c r="FH43" i="11"/>
  <c r="FH43" i="12" s="1"/>
  <c r="FI43" i="11"/>
  <c r="FI43" i="12" s="1"/>
  <c r="FJ43" i="11"/>
  <c r="FJ43" i="12" s="1"/>
  <c r="FK43" i="11"/>
  <c r="FK43" i="12" s="1"/>
  <c r="FL43" i="11"/>
  <c r="FL43" i="12" s="1"/>
  <c r="F44" i="11"/>
  <c r="F44" i="12" s="1"/>
  <c r="G44" i="11"/>
  <c r="G44" i="12" s="1"/>
  <c r="H44" i="11"/>
  <c r="H44" i="12" s="1"/>
  <c r="I44" i="11"/>
  <c r="I44" i="12" s="1"/>
  <c r="J44" i="11"/>
  <c r="J44" i="12" s="1"/>
  <c r="K44" i="11"/>
  <c r="K44" i="12" s="1"/>
  <c r="L44" i="11"/>
  <c r="L44" i="12" s="1"/>
  <c r="M44" i="11"/>
  <c r="M44" i="12" s="1"/>
  <c r="N44" i="11"/>
  <c r="N44" i="12" s="1"/>
  <c r="O44" i="11"/>
  <c r="O44" i="12" s="1"/>
  <c r="P44" i="11"/>
  <c r="P44" i="12" s="1"/>
  <c r="Q44" i="11"/>
  <c r="Q44" i="12" s="1"/>
  <c r="R44" i="11"/>
  <c r="R44" i="12" s="1"/>
  <c r="S44" i="11"/>
  <c r="S44" i="12" s="1"/>
  <c r="T44" i="11"/>
  <c r="T44" i="12" s="1"/>
  <c r="U44" i="11"/>
  <c r="U44" i="12" s="1"/>
  <c r="V44" i="11"/>
  <c r="V44" i="12" s="1"/>
  <c r="W44" i="11"/>
  <c r="W44" i="12" s="1"/>
  <c r="X44" i="11"/>
  <c r="X44" i="12" s="1"/>
  <c r="Y44" i="11"/>
  <c r="Y44" i="12" s="1"/>
  <c r="Z44" i="11"/>
  <c r="Z44" i="12" s="1"/>
  <c r="AA44" i="11"/>
  <c r="AA44" i="12" s="1"/>
  <c r="AB44" i="11"/>
  <c r="AB44" i="12" s="1"/>
  <c r="AC44" i="11"/>
  <c r="AC44" i="12" s="1"/>
  <c r="AD44" i="11"/>
  <c r="AD44" i="12" s="1"/>
  <c r="AE44" i="11"/>
  <c r="AE44" i="12" s="1"/>
  <c r="AF44" i="11"/>
  <c r="AF44" i="12" s="1"/>
  <c r="AG44" i="11"/>
  <c r="AG44" i="12" s="1"/>
  <c r="AH44" i="11"/>
  <c r="AH44" i="12" s="1"/>
  <c r="AI44" i="11"/>
  <c r="AI44" i="12" s="1"/>
  <c r="AJ44" i="11"/>
  <c r="AJ44" i="12" s="1"/>
  <c r="AK44" i="11"/>
  <c r="AK44" i="12" s="1"/>
  <c r="AL44" i="11"/>
  <c r="AL44" i="12" s="1"/>
  <c r="AM44" i="11"/>
  <c r="AM44" i="12" s="1"/>
  <c r="AN44" i="11"/>
  <c r="AN44" i="12" s="1"/>
  <c r="AO44" i="11"/>
  <c r="AO44" i="12" s="1"/>
  <c r="AP44" i="11"/>
  <c r="AP44" i="12" s="1"/>
  <c r="AQ44" i="11"/>
  <c r="AQ44" i="12" s="1"/>
  <c r="AR44" i="11"/>
  <c r="AR44" i="12" s="1"/>
  <c r="AS44" i="11"/>
  <c r="AS44" i="12" s="1"/>
  <c r="AT44" i="11"/>
  <c r="AT44" i="12" s="1"/>
  <c r="AU44" i="11"/>
  <c r="AU44" i="12" s="1"/>
  <c r="AV44" i="11"/>
  <c r="AV44" i="12" s="1"/>
  <c r="AW44" i="11"/>
  <c r="AW44" i="12" s="1"/>
  <c r="AX44" i="11"/>
  <c r="AX44" i="12" s="1"/>
  <c r="AY44" i="11"/>
  <c r="AY44" i="12" s="1"/>
  <c r="AZ44" i="11"/>
  <c r="AZ44" i="12" s="1"/>
  <c r="BA44" i="11"/>
  <c r="BA44" i="12" s="1"/>
  <c r="BB44" i="11"/>
  <c r="BB44" i="12" s="1"/>
  <c r="BC44" i="11"/>
  <c r="BC44" i="12" s="1"/>
  <c r="BD44" i="11"/>
  <c r="BD44" i="12" s="1"/>
  <c r="BE44" i="11"/>
  <c r="BE44" i="12" s="1"/>
  <c r="BF44" i="11"/>
  <c r="BF44" i="12" s="1"/>
  <c r="BG44" i="11"/>
  <c r="BG44" i="12" s="1"/>
  <c r="BH44" i="11"/>
  <c r="BH44" i="12" s="1"/>
  <c r="BI44" i="11"/>
  <c r="BI44" i="12" s="1"/>
  <c r="BJ44" i="11"/>
  <c r="BJ44" i="12" s="1"/>
  <c r="BK44" i="11"/>
  <c r="BK44" i="12" s="1"/>
  <c r="BL44" i="11"/>
  <c r="BL44" i="12" s="1"/>
  <c r="BM44" i="11"/>
  <c r="BM44" i="12" s="1"/>
  <c r="BN44" i="11"/>
  <c r="BN44" i="12" s="1"/>
  <c r="BO44" i="11"/>
  <c r="BO44" i="12" s="1"/>
  <c r="BP44" i="11"/>
  <c r="BP44" i="12" s="1"/>
  <c r="BQ44" i="11"/>
  <c r="BQ44" i="12" s="1"/>
  <c r="BR44" i="11"/>
  <c r="BR44" i="12" s="1"/>
  <c r="BS44" i="11"/>
  <c r="BS44" i="12" s="1"/>
  <c r="BT44" i="11"/>
  <c r="BT44" i="12" s="1"/>
  <c r="BU44" i="11"/>
  <c r="BU44" i="12" s="1"/>
  <c r="BV44" i="11"/>
  <c r="BV44" i="12" s="1"/>
  <c r="BW44" i="11"/>
  <c r="BW44" i="12" s="1"/>
  <c r="BX44" i="11"/>
  <c r="BX44" i="12" s="1"/>
  <c r="BY44" i="11"/>
  <c r="BY44" i="12" s="1"/>
  <c r="BZ44" i="11"/>
  <c r="BZ44" i="12" s="1"/>
  <c r="CA44" i="11"/>
  <c r="CA44" i="12" s="1"/>
  <c r="CB44" i="11"/>
  <c r="CB44" i="12" s="1"/>
  <c r="CC44" i="11"/>
  <c r="CC44" i="12" s="1"/>
  <c r="CD44" i="11"/>
  <c r="CD44" i="12" s="1"/>
  <c r="CE44" i="11"/>
  <c r="CE44" i="12" s="1"/>
  <c r="CF44" i="11"/>
  <c r="CF44" i="12" s="1"/>
  <c r="CG44" i="11"/>
  <c r="CG44" i="12" s="1"/>
  <c r="CH44" i="11"/>
  <c r="CH44" i="12" s="1"/>
  <c r="CI44" i="11"/>
  <c r="CI44" i="12" s="1"/>
  <c r="CJ44" i="11"/>
  <c r="CJ44" i="12" s="1"/>
  <c r="CK44" i="11"/>
  <c r="CK44" i="12" s="1"/>
  <c r="CL44" i="11"/>
  <c r="CL44" i="12" s="1"/>
  <c r="CM44" i="11"/>
  <c r="CM44" i="12" s="1"/>
  <c r="CN44" i="11"/>
  <c r="CN44" i="12" s="1"/>
  <c r="CO44" i="11"/>
  <c r="CO44" i="12" s="1"/>
  <c r="CP44" i="11"/>
  <c r="CP44" i="12" s="1"/>
  <c r="CQ44" i="11"/>
  <c r="CQ44" i="12" s="1"/>
  <c r="CR44" i="11"/>
  <c r="CR44" i="12" s="1"/>
  <c r="CS44" i="11"/>
  <c r="CS44" i="12" s="1"/>
  <c r="CT44" i="11"/>
  <c r="CT44" i="12" s="1"/>
  <c r="CU44" i="11"/>
  <c r="CU44" i="12" s="1"/>
  <c r="CV44" i="11"/>
  <c r="CV44" i="12" s="1"/>
  <c r="CW44" i="11"/>
  <c r="CW44" i="12" s="1"/>
  <c r="CX44" i="11"/>
  <c r="CX44" i="12" s="1"/>
  <c r="CY44" i="11"/>
  <c r="CY44" i="12" s="1"/>
  <c r="CZ44" i="11"/>
  <c r="CZ44" i="12" s="1"/>
  <c r="DA44" i="11"/>
  <c r="DA44" i="12" s="1"/>
  <c r="DB44" i="11"/>
  <c r="DB44" i="12" s="1"/>
  <c r="DC44" i="11"/>
  <c r="DC44" i="12" s="1"/>
  <c r="DD44" i="11"/>
  <c r="DD44" i="12" s="1"/>
  <c r="DE44" i="11"/>
  <c r="DE44" i="12" s="1"/>
  <c r="DF44" i="11"/>
  <c r="DF44" i="12" s="1"/>
  <c r="DG44" i="11"/>
  <c r="DG44" i="12" s="1"/>
  <c r="DH44" i="11"/>
  <c r="DH44" i="12" s="1"/>
  <c r="DI44" i="11"/>
  <c r="DI44" i="12" s="1"/>
  <c r="DJ44" i="11"/>
  <c r="DJ44" i="12" s="1"/>
  <c r="DK44" i="11"/>
  <c r="DK44" i="12" s="1"/>
  <c r="DL44" i="11"/>
  <c r="DL44" i="12" s="1"/>
  <c r="DM44" i="11"/>
  <c r="DM44" i="12" s="1"/>
  <c r="DN44" i="11"/>
  <c r="DN44" i="12" s="1"/>
  <c r="DO44" i="11"/>
  <c r="DO44" i="12" s="1"/>
  <c r="DP44" i="11"/>
  <c r="DP44" i="12" s="1"/>
  <c r="DQ44" i="11"/>
  <c r="DQ44" i="12" s="1"/>
  <c r="DR44" i="11"/>
  <c r="DR44" i="12" s="1"/>
  <c r="DS44" i="11"/>
  <c r="DS44" i="12" s="1"/>
  <c r="DT44" i="11"/>
  <c r="DT44" i="12" s="1"/>
  <c r="DU44" i="11"/>
  <c r="DU44" i="12" s="1"/>
  <c r="DV44" i="11"/>
  <c r="DV44" i="12" s="1"/>
  <c r="DW44" i="11"/>
  <c r="DW44" i="12" s="1"/>
  <c r="DX44" i="11"/>
  <c r="DX44" i="12" s="1"/>
  <c r="DY44" i="11"/>
  <c r="DY44" i="12" s="1"/>
  <c r="DZ44" i="11"/>
  <c r="DZ44" i="12" s="1"/>
  <c r="EA44" i="11"/>
  <c r="EA44" i="12" s="1"/>
  <c r="EB44" i="11"/>
  <c r="EB44" i="12" s="1"/>
  <c r="EC44" i="11"/>
  <c r="EC44" i="12" s="1"/>
  <c r="ED44" i="11"/>
  <c r="ED44" i="12" s="1"/>
  <c r="EE44" i="11"/>
  <c r="EE44" i="12" s="1"/>
  <c r="EF44" i="11"/>
  <c r="EF44" i="12" s="1"/>
  <c r="EG44" i="11"/>
  <c r="EG44" i="12" s="1"/>
  <c r="EH44" i="11"/>
  <c r="EH44" i="12" s="1"/>
  <c r="EI44" i="11"/>
  <c r="EI44" i="12" s="1"/>
  <c r="EJ44" i="11"/>
  <c r="EJ44" i="12" s="1"/>
  <c r="EK44" i="11"/>
  <c r="EK44" i="12" s="1"/>
  <c r="EL44" i="11"/>
  <c r="EL44" i="12" s="1"/>
  <c r="EM44" i="11"/>
  <c r="EM44" i="12" s="1"/>
  <c r="EN44" i="11"/>
  <c r="EN44" i="12" s="1"/>
  <c r="EO44" i="11"/>
  <c r="EO44" i="12" s="1"/>
  <c r="EP44" i="11"/>
  <c r="EP44" i="12" s="1"/>
  <c r="EQ44" i="11"/>
  <c r="EQ44" i="12" s="1"/>
  <c r="ER44" i="11"/>
  <c r="ER44" i="12" s="1"/>
  <c r="ES44" i="11"/>
  <c r="ES44" i="12" s="1"/>
  <c r="ET44" i="11"/>
  <c r="ET44" i="12" s="1"/>
  <c r="EU44" i="11"/>
  <c r="EU44" i="12" s="1"/>
  <c r="EV44" i="11"/>
  <c r="EV44" i="12" s="1"/>
  <c r="EW44" i="11"/>
  <c r="EW44" i="12" s="1"/>
  <c r="EX44" i="11"/>
  <c r="EX44" i="12" s="1"/>
  <c r="EY44" i="11"/>
  <c r="EY44" i="12" s="1"/>
  <c r="EZ44" i="11"/>
  <c r="EZ44" i="12" s="1"/>
  <c r="FA44" i="11"/>
  <c r="FA44" i="12" s="1"/>
  <c r="FB44" i="11"/>
  <c r="FB44" i="12" s="1"/>
  <c r="FC44" i="11"/>
  <c r="FC44" i="12" s="1"/>
  <c r="FD44" i="11"/>
  <c r="FD44" i="12" s="1"/>
  <c r="FE44" i="11"/>
  <c r="FE44" i="12" s="1"/>
  <c r="FF44" i="11"/>
  <c r="FF44" i="12" s="1"/>
  <c r="FG44" i="11"/>
  <c r="FG44" i="12" s="1"/>
  <c r="FH44" i="11"/>
  <c r="FH44" i="12" s="1"/>
  <c r="FI44" i="11"/>
  <c r="FI44" i="12" s="1"/>
  <c r="FJ44" i="11"/>
  <c r="FJ44" i="12" s="1"/>
  <c r="FK44" i="11"/>
  <c r="FK44" i="12" s="1"/>
  <c r="FL44" i="11"/>
  <c r="FL44" i="12" s="1"/>
  <c r="F45" i="11"/>
  <c r="F45" i="12" s="1"/>
  <c r="G45" i="11"/>
  <c r="G45" i="12" s="1"/>
  <c r="H45" i="11"/>
  <c r="H45" i="12" s="1"/>
  <c r="I45" i="11"/>
  <c r="I45" i="12" s="1"/>
  <c r="J45" i="11"/>
  <c r="J45" i="12" s="1"/>
  <c r="K45" i="11"/>
  <c r="K45" i="12" s="1"/>
  <c r="L45" i="11"/>
  <c r="L45" i="12" s="1"/>
  <c r="M45" i="11"/>
  <c r="M45" i="12" s="1"/>
  <c r="N45" i="11"/>
  <c r="N45" i="12" s="1"/>
  <c r="O45" i="11"/>
  <c r="O45" i="12" s="1"/>
  <c r="P45" i="11"/>
  <c r="P45" i="12" s="1"/>
  <c r="Q45" i="11"/>
  <c r="Q45" i="12" s="1"/>
  <c r="R45" i="11"/>
  <c r="R45" i="12" s="1"/>
  <c r="S45" i="11"/>
  <c r="S45" i="12" s="1"/>
  <c r="T45" i="11"/>
  <c r="T45" i="12" s="1"/>
  <c r="U45" i="11"/>
  <c r="U45" i="12" s="1"/>
  <c r="V45" i="11"/>
  <c r="V45" i="12" s="1"/>
  <c r="W45" i="11"/>
  <c r="W45" i="12" s="1"/>
  <c r="X45" i="11"/>
  <c r="X45" i="12" s="1"/>
  <c r="Y45" i="11"/>
  <c r="Y45" i="12" s="1"/>
  <c r="Z45" i="11"/>
  <c r="Z45" i="12" s="1"/>
  <c r="AA45" i="11"/>
  <c r="AA45" i="12" s="1"/>
  <c r="AB45" i="11"/>
  <c r="AB45" i="12" s="1"/>
  <c r="AC45" i="11"/>
  <c r="AC45" i="12" s="1"/>
  <c r="AD45" i="11"/>
  <c r="AD45" i="12" s="1"/>
  <c r="AE45" i="11"/>
  <c r="AE45" i="12" s="1"/>
  <c r="AF45" i="11"/>
  <c r="AF45" i="12" s="1"/>
  <c r="AG45" i="11"/>
  <c r="AG45" i="12" s="1"/>
  <c r="AH45" i="11"/>
  <c r="AH45" i="12" s="1"/>
  <c r="AI45" i="11"/>
  <c r="AI45" i="12" s="1"/>
  <c r="AJ45" i="11"/>
  <c r="AJ45" i="12" s="1"/>
  <c r="AK45" i="11"/>
  <c r="AK45" i="12" s="1"/>
  <c r="AL45" i="11"/>
  <c r="AL45" i="12" s="1"/>
  <c r="AM45" i="11"/>
  <c r="AM45" i="12" s="1"/>
  <c r="AN45" i="11"/>
  <c r="AN45" i="12" s="1"/>
  <c r="AO45" i="11"/>
  <c r="AO45" i="12" s="1"/>
  <c r="AP45" i="11"/>
  <c r="AP45" i="12" s="1"/>
  <c r="AQ45" i="11"/>
  <c r="AQ45" i="12" s="1"/>
  <c r="AR45" i="11"/>
  <c r="AR45" i="12" s="1"/>
  <c r="AS45" i="11"/>
  <c r="AS45" i="12" s="1"/>
  <c r="AT45" i="11"/>
  <c r="AT45" i="12" s="1"/>
  <c r="AU45" i="11"/>
  <c r="AU45" i="12" s="1"/>
  <c r="AV45" i="11"/>
  <c r="AV45" i="12" s="1"/>
  <c r="AW45" i="11"/>
  <c r="AW45" i="12" s="1"/>
  <c r="AX45" i="11"/>
  <c r="AX45" i="12" s="1"/>
  <c r="AY45" i="11"/>
  <c r="AY45" i="12" s="1"/>
  <c r="AZ45" i="11"/>
  <c r="AZ45" i="12" s="1"/>
  <c r="BA45" i="11"/>
  <c r="BA45" i="12" s="1"/>
  <c r="BB45" i="11"/>
  <c r="BB45" i="12" s="1"/>
  <c r="BC45" i="11"/>
  <c r="BC45" i="12" s="1"/>
  <c r="BD45" i="11"/>
  <c r="BD45" i="12" s="1"/>
  <c r="BE45" i="11"/>
  <c r="BE45" i="12" s="1"/>
  <c r="BF45" i="11"/>
  <c r="BF45" i="12" s="1"/>
  <c r="BG45" i="11"/>
  <c r="BG45" i="12" s="1"/>
  <c r="BH45" i="11"/>
  <c r="BH45" i="12" s="1"/>
  <c r="BI45" i="11"/>
  <c r="BI45" i="12" s="1"/>
  <c r="BJ45" i="11"/>
  <c r="BJ45" i="12" s="1"/>
  <c r="BK45" i="11"/>
  <c r="BK45" i="12" s="1"/>
  <c r="BL45" i="11"/>
  <c r="BL45" i="12" s="1"/>
  <c r="BM45" i="11"/>
  <c r="BM45" i="12" s="1"/>
  <c r="BN45" i="11"/>
  <c r="BN45" i="12" s="1"/>
  <c r="BO45" i="11"/>
  <c r="BO45" i="12" s="1"/>
  <c r="BP45" i="11"/>
  <c r="BP45" i="12" s="1"/>
  <c r="BQ45" i="11"/>
  <c r="BQ45" i="12" s="1"/>
  <c r="BR45" i="11"/>
  <c r="BR45" i="12" s="1"/>
  <c r="BS45" i="11"/>
  <c r="BS45" i="12" s="1"/>
  <c r="BT45" i="11"/>
  <c r="BT45" i="12" s="1"/>
  <c r="BU45" i="11"/>
  <c r="BU45" i="12" s="1"/>
  <c r="BV45" i="11"/>
  <c r="BV45" i="12" s="1"/>
  <c r="BW45" i="11"/>
  <c r="BW45" i="12" s="1"/>
  <c r="BX45" i="11"/>
  <c r="BX45" i="12" s="1"/>
  <c r="BY45" i="11"/>
  <c r="BY45" i="12" s="1"/>
  <c r="BZ45" i="11"/>
  <c r="BZ45" i="12" s="1"/>
  <c r="CA45" i="11"/>
  <c r="CA45" i="12" s="1"/>
  <c r="CB45" i="11"/>
  <c r="CB45" i="12" s="1"/>
  <c r="CC45" i="11"/>
  <c r="CC45" i="12" s="1"/>
  <c r="CD45" i="11"/>
  <c r="CD45" i="12" s="1"/>
  <c r="CE45" i="11"/>
  <c r="CE45" i="12" s="1"/>
  <c r="CF45" i="11"/>
  <c r="CF45" i="12" s="1"/>
  <c r="CG45" i="11"/>
  <c r="CG45" i="12" s="1"/>
  <c r="CH45" i="11"/>
  <c r="CH45" i="12" s="1"/>
  <c r="CI45" i="11"/>
  <c r="CI45" i="12" s="1"/>
  <c r="CJ45" i="11"/>
  <c r="CJ45" i="12" s="1"/>
  <c r="CK45" i="11"/>
  <c r="CK45" i="12" s="1"/>
  <c r="CL45" i="11"/>
  <c r="CL45" i="12" s="1"/>
  <c r="CM45" i="11"/>
  <c r="CM45" i="12" s="1"/>
  <c r="CN45" i="11"/>
  <c r="CN45" i="12" s="1"/>
  <c r="CO45" i="11"/>
  <c r="CO45" i="12" s="1"/>
  <c r="CP45" i="11"/>
  <c r="CP45" i="12" s="1"/>
  <c r="CQ45" i="11"/>
  <c r="CQ45" i="12" s="1"/>
  <c r="CR45" i="11"/>
  <c r="CR45" i="12" s="1"/>
  <c r="CS45" i="11"/>
  <c r="CS45" i="12" s="1"/>
  <c r="CT45" i="11"/>
  <c r="CT45" i="12" s="1"/>
  <c r="CU45" i="11"/>
  <c r="CU45" i="12" s="1"/>
  <c r="CV45" i="11"/>
  <c r="CV45" i="12" s="1"/>
  <c r="CW45" i="11"/>
  <c r="CW45" i="12" s="1"/>
  <c r="CX45" i="11"/>
  <c r="CX45" i="12" s="1"/>
  <c r="CY45" i="11"/>
  <c r="CY45" i="12" s="1"/>
  <c r="CZ45" i="11"/>
  <c r="CZ45" i="12" s="1"/>
  <c r="DA45" i="11"/>
  <c r="DA45" i="12" s="1"/>
  <c r="DB45" i="11"/>
  <c r="DB45" i="12" s="1"/>
  <c r="DC45" i="11"/>
  <c r="DC45" i="12" s="1"/>
  <c r="DD45" i="11"/>
  <c r="DD45" i="12" s="1"/>
  <c r="DE45" i="11"/>
  <c r="DE45" i="12" s="1"/>
  <c r="DF45" i="11"/>
  <c r="DF45" i="12" s="1"/>
  <c r="DG45" i="11"/>
  <c r="DG45" i="12" s="1"/>
  <c r="DH45" i="11"/>
  <c r="DH45" i="12" s="1"/>
  <c r="DI45" i="11"/>
  <c r="DI45" i="12" s="1"/>
  <c r="DJ45" i="11"/>
  <c r="DJ45" i="12" s="1"/>
  <c r="DK45" i="11"/>
  <c r="DK45" i="12" s="1"/>
  <c r="DL45" i="11"/>
  <c r="DL45" i="12" s="1"/>
  <c r="DM45" i="11"/>
  <c r="DM45" i="12" s="1"/>
  <c r="DN45" i="11"/>
  <c r="DN45" i="12" s="1"/>
  <c r="DO45" i="11"/>
  <c r="DO45" i="12" s="1"/>
  <c r="DP45" i="11"/>
  <c r="DP45" i="12" s="1"/>
  <c r="DQ45" i="11"/>
  <c r="DQ45" i="12" s="1"/>
  <c r="DR45" i="11"/>
  <c r="DR45" i="12" s="1"/>
  <c r="DS45" i="11"/>
  <c r="DS45" i="12" s="1"/>
  <c r="DT45" i="11"/>
  <c r="DT45" i="12" s="1"/>
  <c r="DU45" i="11"/>
  <c r="DU45" i="12" s="1"/>
  <c r="DV45" i="11"/>
  <c r="DV45" i="12" s="1"/>
  <c r="DW45" i="11"/>
  <c r="DW45" i="12" s="1"/>
  <c r="DX45" i="11"/>
  <c r="DX45" i="12" s="1"/>
  <c r="DY45" i="11"/>
  <c r="DY45" i="12" s="1"/>
  <c r="DZ45" i="11"/>
  <c r="DZ45" i="12" s="1"/>
  <c r="EA45" i="11"/>
  <c r="EA45" i="12" s="1"/>
  <c r="EB45" i="11"/>
  <c r="EB45" i="12" s="1"/>
  <c r="EC45" i="11"/>
  <c r="EC45" i="12" s="1"/>
  <c r="ED45" i="11"/>
  <c r="ED45" i="12" s="1"/>
  <c r="EE45" i="11"/>
  <c r="EE45" i="12" s="1"/>
  <c r="EF45" i="11"/>
  <c r="EF45" i="12" s="1"/>
  <c r="EG45" i="11"/>
  <c r="EG45" i="12" s="1"/>
  <c r="EH45" i="11"/>
  <c r="EH45" i="12" s="1"/>
  <c r="EI45" i="11"/>
  <c r="EI45" i="12" s="1"/>
  <c r="EJ45" i="11"/>
  <c r="EJ45" i="12" s="1"/>
  <c r="EK45" i="11"/>
  <c r="EK45" i="12" s="1"/>
  <c r="EL45" i="11"/>
  <c r="EL45" i="12" s="1"/>
  <c r="EM45" i="11"/>
  <c r="EM45" i="12" s="1"/>
  <c r="EN45" i="11"/>
  <c r="EN45" i="12" s="1"/>
  <c r="EO45" i="11"/>
  <c r="EO45" i="12" s="1"/>
  <c r="EP45" i="11"/>
  <c r="EP45" i="12" s="1"/>
  <c r="EQ45" i="11"/>
  <c r="EQ45" i="12" s="1"/>
  <c r="ER45" i="11"/>
  <c r="ER45" i="12" s="1"/>
  <c r="ES45" i="11"/>
  <c r="ES45" i="12" s="1"/>
  <c r="ET45" i="11"/>
  <c r="ET45" i="12" s="1"/>
  <c r="EU45" i="11"/>
  <c r="EU45" i="12" s="1"/>
  <c r="EV45" i="11"/>
  <c r="EV45" i="12" s="1"/>
  <c r="EW45" i="11"/>
  <c r="EW45" i="12" s="1"/>
  <c r="EX45" i="11"/>
  <c r="EX45" i="12" s="1"/>
  <c r="EY45" i="11"/>
  <c r="EY45" i="12" s="1"/>
  <c r="EZ45" i="11"/>
  <c r="EZ45" i="12" s="1"/>
  <c r="FA45" i="11"/>
  <c r="FA45" i="12" s="1"/>
  <c r="FB45" i="11"/>
  <c r="FB45" i="12" s="1"/>
  <c r="FC45" i="11"/>
  <c r="FC45" i="12" s="1"/>
  <c r="FD45" i="11"/>
  <c r="FD45" i="12" s="1"/>
  <c r="FE45" i="11"/>
  <c r="FE45" i="12" s="1"/>
  <c r="FF45" i="11"/>
  <c r="FF45" i="12" s="1"/>
  <c r="FG45" i="11"/>
  <c r="FG45" i="12" s="1"/>
  <c r="FH45" i="11"/>
  <c r="FH45" i="12" s="1"/>
  <c r="FI45" i="11"/>
  <c r="FI45" i="12" s="1"/>
  <c r="FJ45" i="11"/>
  <c r="FJ45" i="12" s="1"/>
  <c r="FK45" i="11"/>
  <c r="FK45" i="12" s="1"/>
  <c r="FL45" i="11"/>
  <c r="FL45" i="12" s="1"/>
  <c r="F46" i="11"/>
  <c r="F46" i="12" s="1"/>
  <c r="G46" i="11"/>
  <c r="G46" i="12" s="1"/>
  <c r="H46" i="11"/>
  <c r="H46" i="12" s="1"/>
  <c r="I46" i="11"/>
  <c r="I46" i="12" s="1"/>
  <c r="J46" i="11"/>
  <c r="J46" i="12" s="1"/>
  <c r="K46" i="11"/>
  <c r="K46" i="12" s="1"/>
  <c r="L46" i="11"/>
  <c r="L46" i="12" s="1"/>
  <c r="M46" i="11"/>
  <c r="M46" i="12" s="1"/>
  <c r="N46" i="11"/>
  <c r="N46" i="12" s="1"/>
  <c r="O46" i="11"/>
  <c r="O46" i="12" s="1"/>
  <c r="P46" i="11"/>
  <c r="P46" i="12" s="1"/>
  <c r="Q46" i="11"/>
  <c r="Q46" i="12" s="1"/>
  <c r="R46" i="11"/>
  <c r="R46" i="12" s="1"/>
  <c r="S46" i="11"/>
  <c r="S46" i="12" s="1"/>
  <c r="T46" i="11"/>
  <c r="T46" i="12" s="1"/>
  <c r="U46" i="11"/>
  <c r="U46" i="12" s="1"/>
  <c r="V46" i="11"/>
  <c r="V46" i="12" s="1"/>
  <c r="W46" i="11"/>
  <c r="W46" i="12" s="1"/>
  <c r="X46" i="11"/>
  <c r="X46" i="12" s="1"/>
  <c r="Y46" i="11"/>
  <c r="Y46" i="12" s="1"/>
  <c r="Z46" i="11"/>
  <c r="Z46" i="12" s="1"/>
  <c r="AA46" i="11"/>
  <c r="AA46" i="12" s="1"/>
  <c r="AB46" i="11"/>
  <c r="AB46" i="12" s="1"/>
  <c r="AC46" i="11"/>
  <c r="AC46" i="12" s="1"/>
  <c r="AD46" i="11"/>
  <c r="AD46" i="12" s="1"/>
  <c r="AE46" i="11"/>
  <c r="AE46" i="12" s="1"/>
  <c r="AF46" i="11"/>
  <c r="AF46" i="12" s="1"/>
  <c r="AG46" i="11"/>
  <c r="AG46" i="12" s="1"/>
  <c r="AH46" i="11"/>
  <c r="AH46" i="12" s="1"/>
  <c r="AI46" i="11"/>
  <c r="AI46" i="12" s="1"/>
  <c r="AJ46" i="11"/>
  <c r="AJ46" i="12" s="1"/>
  <c r="AK46" i="11"/>
  <c r="AK46" i="12" s="1"/>
  <c r="AL46" i="11"/>
  <c r="AL46" i="12" s="1"/>
  <c r="AM46" i="11"/>
  <c r="AM46" i="12" s="1"/>
  <c r="AN46" i="11"/>
  <c r="AN46" i="12" s="1"/>
  <c r="AO46" i="11"/>
  <c r="AO46" i="12" s="1"/>
  <c r="AP46" i="11"/>
  <c r="AP46" i="12" s="1"/>
  <c r="AQ46" i="11"/>
  <c r="AQ46" i="12" s="1"/>
  <c r="AR46" i="11"/>
  <c r="AR46" i="12" s="1"/>
  <c r="AS46" i="11"/>
  <c r="AS46" i="12" s="1"/>
  <c r="AT46" i="11"/>
  <c r="AT46" i="12" s="1"/>
  <c r="AU46" i="11"/>
  <c r="AU46" i="12" s="1"/>
  <c r="AV46" i="11"/>
  <c r="AV46" i="12" s="1"/>
  <c r="AW46" i="11"/>
  <c r="AW46" i="12" s="1"/>
  <c r="AX46" i="11"/>
  <c r="AX46" i="12" s="1"/>
  <c r="AY46" i="11"/>
  <c r="AY46" i="12" s="1"/>
  <c r="AZ46" i="11"/>
  <c r="AZ46" i="12" s="1"/>
  <c r="BA46" i="11"/>
  <c r="BA46" i="12" s="1"/>
  <c r="BB46" i="11"/>
  <c r="BB46" i="12" s="1"/>
  <c r="BC46" i="11"/>
  <c r="BC46" i="12" s="1"/>
  <c r="BD46" i="11"/>
  <c r="BD46" i="12" s="1"/>
  <c r="BE46" i="11"/>
  <c r="BE46" i="12" s="1"/>
  <c r="BF46" i="11"/>
  <c r="BF46" i="12" s="1"/>
  <c r="BG46" i="11"/>
  <c r="BG46" i="12" s="1"/>
  <c r="BH46" i="11"/>
  <c r="BH46" i="12" s="1"/>
  <c r="BI46" i="11"/>
  <c r="BI46" i="12" s="1"/>
  <c r="BJ46" i="11"/>
  <c r="BJ46" i="12" s="1"/>
  <c r="BK46" i="11"/>
  <c r="BK46" i="12" s="1"/>
  <c r="BL46" i="11"/>
  <c r="BL46" i="12" s="1"/>
  <c r="BM46" i="11"/>
  <c r="BM46" i="12" s="1"/>
  <c r="BN46" i="11"/>
  <c r="BN46" i="12" s="1"/>
  <c r="BO46" i="11"/>
  <c r="BO46" i="12" s="1"/>
  <c r="BP46" i="11"/>
  <c r="BP46" i="12" s="1"/>
  <c r="BQ46" i="11"/>
  <c r="BQ46" i="12" s="1"/>
  <c r="BR46" i="11"/>
  <c r="BR46" i="12" s="1"/>
  <c r="BS46" i="11"/>
  <c r="BS46" i="12" s="1"/>
  <c r="BT46" i="11"/>
  <c r="BT46" i="12" s="1"/>
  <c r="BU46" i="11"/>
  <c r="BU46" i="12" s="1"/>
  <c r="BV46" i="11"/>
  <c r="BV46" i="12" s="1"/>
  <c r="BW46" i="11"/>
  <c r="BW46" i="12" s="1"/>
  <c r="BX46" i="11"/>
  <c r="BX46" i="12" s="1"/>
  <c r="BY46" i="11"/>
  <c r="BY46" i="12" s="1"/>
  <c r="BZ46" i="11"/>
  <c r="BZ46" i="12" s="1"/>
  <c r="CA46" i="11"/>
  <c r="CA46" i="12" s="1"/>
  <c r="CB46" i="11"/>
  <c r="CB46" i="12" s="1"/>
  <c r="CC46" i="11"/>
  <c r="CC46" i="12" s="1"/>
  <c r="CD46" i="11"/>
  <c r="CD46" i="12" s="1"/>
  <c r="CE46" i="11"/>
  <c r="CE46" i="12" s="1"/>
  <c r="CF46" i="11"/>
  <c r="CF46" i="12" s="1"/>
  <c r="CG46" i="11"/>
  <c r="CG46" i="12" s="1"/>
  <c r="CH46" i="11"/>
  <c r="CH46" i="12" s="1"/>
  <c r="CI46" i="11"/>
  <c r="CI46" i="12" s="1"/>
  <c r="CJ46" i="11"/>
  <c r="CJ46" i="12" s="1"/>
  <c r="CK46" i="11"/>
  <c r="CK46" i="12" s="1"/>
  <c r="CL46" i="11"/>
  <c r="CL46" i="12" s="1"/>
  <c r="CM46" i="11"/>
  <c r="CM46" i="12" s="1"/>
  <c r="CN46" i="11"/>
  <c r="CN46" i="12" s="1"/>
  <c r="CO46" i="11"/>
  <c r="CO46" i="12" s="1"/>
  <c r="CP46" i="11"/>
  <c r="CP46" i="12" s="1"/>
  <c r="CQ46" i="11"/>
  <c r="CQ46" i="12" s="1"/>
  <c r="CR46" i="11"/>
  <c r="CR46" i="12" s="1"/>
  <c r="CS46" i="11"/>
  <c r="CS46" i="12" s="1"/>
  <c r="CT46" i="11"/>
  <c r="CT46" i="12" s="1"/>
  <c r="CU46" i="11"/>
  <c r="CU46" i="12" s="1"/>
  <c r="CV46" i="11"/>
  <c r="CV46" i="12" s="1"/>
  <c r="CW46" i="11"/>
  <c r="CW46" i="12" s="1"/>
  <c r="CX46" i="11"/>
  <c r="CX46" i="12" s="1"/>
  <c r="CY46" i="11"/>
  <c r="CY46" i="12" s="1"/>
  <c r="CZ46" i="11"/>
  <c r="CZ46" i="12" s="1"/>
  <c r="DA46" i="11"/>
  <c r="DA46" i="12" s="1"/>
  <c r="DB46" i="11"/>
  <c r="DB46" i="12" s="1"/>
  <c r="DC46" i="11"/>
  <c r="DC46" i="12" s="1"/>
  <c r="DD46" i="11"/>
  <c r="DD46" i="12" s="1"/>
  <c r="DE46" i="11"/>
  <c r="DE46" i="12" s="1"/>
  <c r="DF46" i="11"/>
  <c r="DF46" i="12" s="1"/>
  <c r="DG46" i="11"/>
  <c r="DG46" i="12" s="1"/>
  <c r="DH46" i="11"/>
  <c r="DH46" i="12" s="1"/>
  <c r="DI46" i="11"/>
  <c r="DI46" i="12" s="1"/>
  <c r="DJ46" i="11"/>
  <c r="DJ46" i="12" s="1"/>
  <c r="DK46" i="11"/>
  <c r="DK46" i="12" s="1"/>
  <c r="DL46" i="11"/>
  <c r="DL46" i="12" s="1"/>
  <c r="DM46" i="11"/>
  <c r="DM46" i="12" s="1"/>
  <c r="DN46" i="11"/>
  <c r="DN46" i="12" s="1"/>
  <c r="DO46" i="11"/>
  <c r="DO46" i="12" s="1"/>
  <c r="DP46" i="11"/>
  <c r="DP46" i="12" s="1"/>
  <c r="DQ46" i="11"/>
  <c r="DQ46" i="12" s="1"/>
  <c r="DR46" i="11"/>
  <c r="DR46" i="12" s="1"/>
  <c r="DS46" i="11"/>
  <c r="DS46" i="12" s="1"/>
  <c r="DT46" i="11"/>
  <c r="DT46" i="12" s="1"/>
  <c r="DU46" i="11"/>
  <c r="DU46" i="12" s="1"/>
  <c r="DV46" i="11"/>
  <c r="DV46" i="12" s="1"/>
  <c r="DW46" i="11"/>
  <c r="DW46" i="12" s="1"/>
  <c r="DX46" i="11"/>
  <c r="DX46" i="12" s="1"/>
  <c r="DY46" i="11"/>
  <c r="DY46" i="12" s="1"/>
  <c r="DZ46" i="11"/>
  <c r="DZ46" i="12" s="1"/>
  <c r="EA46" i="11"/>
  <c r="EA46" i="12" s="1"/>
  <c r="EB46" i="11"/>
  <c r="EB46" i="12" s="1"/>
  <c r="EC46" i="11"/>
  <c r="EC46" i="12" s="1"/>
  <c r="ED46" i="11"/>
  <c r="ED46" i="12" s="1"/>
  <c r="EE46" i="11"/>
  <c r="EE46" i="12" s="1"/>
  <c r="EF46" i="11"/>
  <c r="EF46" i="12" s="1"/>
  <c r="EG46" i="11"/>
  <c r="EG46" i="12" s="1"/>
  <c r="EH46" i="11"/>
  <c r="EH46" i="12" s="1"/>
  <c r="EI46" i="11"/>
  <c r="EI46" i="12" s="1"/>
  <c r="EJ46" i="11"/>
  <c r="EJ46" i="12" s="1"/>
  <c r="EK46" i="11"/>
  <c r="EK46" i="12" s="1"/>
  <c r="EL46" i="11"/>
  <c r="EL46" i="12" s="1"/>
  <c r="EM46" i="11"/>
  <c r="EM46" i="12" s="1"/>
  <c r="EN46" i="11"/>
  <c r="EN46" i="12" s="1"/>
  <c r="EO46" i="11"/>
  <c r="EO46" i="12" s="1"/>
  <c r="EP46" i="11"/>
  <c r="EP46" i="12" s="1"/>
  <c r="EQ46" i="11"/>
  <c r="EQ46" i="12" s="1"/>
  <c r="ER46" i="11"/>
  <c r="ER46" i="12" s="1"/>
  <c r="ES46" i="11"/>
  <c r="ES46" i="12" s="1"/>
  <c r="ET46" i="11"/>
  <c r="ET46" i="12" s="1"/>
  <c r="EU46" i="11"/>
  <c r="EU46" i="12" s="1"/>
  <c r="EV46" i="11"/>
  <c r="EV46" i="12" s="1"/>
  <c r="EW46" i="11"/>
  <c r="EW46" i="12" s="1"/>
  <c r="EX46" i="11"/>
  <c r="EX46" i="12" s="1"/>
  <c r="EY46" i="11"/>
  <c r="EY46" i="12" s="1"/>
  <c r="EZ46" i="11"/>
  <c r="EZ46" i="12" s="1"/>
  <c r="FA46" i="11"/>
  <c r="FA46" i="12" s="1"/>
  <c r="FB46" i="11"/>
  <c r="FB46" i="12" s="1"/>
  <c r="FC46" i="11"/>
  <c r="FC46" i="12" s="1"/>
  <c r="FD46" i="11"/>
  <c r="FD46" i="12" s="1"/>
  <c r="FE46" i="11"/>
  <c r="FE46" i="12" s="1"/>
  <c r="FF46" i="11"/>
  <c r="FF46" i="12" s="1"/>
  <c r="FG46" i="11"/>
  <c r="FG46" i="12" s="1"/>
  <c r="FH46" i="11"/>
  <c r="FH46" i="12" s="1"/>
  <c r="FI46" i="11"/>
  <c r="FI46" i="12" s="1"/>
  <c r="FJ46" i="11"/>
  <c r="FJ46" i="12" s="1"/>
  <c r="FK46" i="11"/>
  <c r="FK46" i="12" s="1"/>
  <c r="FL46" i="11"/>
  <c r="FL46" i="12" s="1"/>
  <c r="F47" i="11"/>
  <c r="F47" i="12" s="1"/>
  <c r="G47" i="11"/>
  <c r="G47" i="12" s="1"/>
  <c r="H47" i="11"/>
  <c r="H47" i="12" s="1"/>
  <c r="I47" i="11"/>
  <c r="I47" i="12" s="1"/>
  <c r="J47" i="11"/>
  <c r="J47" i="12" s="1"/>
  <c r="K47" i="11"/>
  <c r="K47" i="12" s="1"/>
  <c r="L47" i="11"/>
  <c r="L47" i="12" s="1"/>
  <c r="M47" i="11"/>
  <c r="M47" i="12" s="1"/>
  <c r="N47" i="11"/>
  <c r="N47" i="12" s="1"/>
  <c r="O47" i="11"/>
  <c r="O47" i="12" s="1"/>
  <c r="P47" i="11"/>
  <c r="P47" i="12" s="1"/>
  <c r="Q47" i="11"/>
  <c r="Q47" i="12" s="1"/>
  <c r="R47" i="11"/>
  <c r="R47" i="12" s="1"/>
  <c r="S47" i="11"/>
  <c r="S47" i="12" s="1"/>
  <c r="T47" i="11"/>
  <c r="T47" i="12" s="1"/>
  <c r="U47" i="11"/>
  <c r="U47" i="12" s="1"/>
  <c r="V47" i="11"/>
  <c r="V47" i="12" s="1"/>
  <c r="W47" i="11"/>
  <c r="W47" i="12" s="1"/>
  <c r="X47" i="11"/>
  <c r="X47" i="12" s="1"/>
  <c r="Y47" i="11"/>
  <c r="Y47" i="12" s="1"/>
  <c r="Z47" i="11"/>
  <c r="Z47" i="12" s="1"/>
  <c r="AA47" i="11"/>
  <c r="AA47" i="12" s="1"/>
  <c r="AB47" i="11"/>
  <c r="AB47" i="12" s="1"/>
  <c r="AC47" i="11"/>
  <c r="AC47" i="12" s="1"/>
  <c r="AD47" i="11"/>
  <c r="AD47" i="12" s="1"/>
  <c r="AE47" i="11"/>
  <c r="AE47" i="12" s="1"/>
  <c r="AF47" i="11"/>
  <c r="AF47" i="12" s="1"/>
  <c r="AG47" i="11"/>
  <c r="AG47" i="12" s="1"/>
  <c r="AH47" i="11"/>
  <c r="AH47" i="12" s="1"/>
  <c r="AI47" i="11"/>
  <c r="AI47" i="12" s="1"/>
  <c r="AJ47" i="11"/>
  <c r="AJ47" i="12" s="1"/>
  <c r="AK47" i="11"/>
  <c r="AK47" i="12" s="1"/>
  <c r="AL47" i="11"/>
  <c r="AL47" i="12" s="1"/>
  <c r="AM47" i="11"/>
  <c r="AM47" i="12" s="1"/>
  <c r="AN47" i="11"/>
  <c r="AN47" i="12" s="1"/>
  <c r="AO47" i="11"/>
  <c r="AO47" i="12" s="1"/>
  <c r="AP47" i="11"/>
  <c r="AP47" i="12" s="1"/>
  <c r="AQ47" i="11"/>
  <c r="AQ47" i="12" s="1"/>
  <c r="AR47" i="11"/>
  <c r="AR47" i="12" s="1"/>
  <c r="AS47" i="11"/>
  <c r="AS47" i="12" s="1"/>
  <c r="AT47" i="11"/>
  <c r="AT47" i="12" s="1"/>
  <c r="AU47" i="11"/>
  <c r="AU47" i="12" s="1"/>
  <c r="AV47" i="11"/>
  <c r="AV47" i="12" s="1"/>
  <c r="AW47" i="11"/>
  <c r="AW47" i="12" s="1"/>
  <c r="AX47" i="11"/>
  <c r="AX47" i="12" s="1"/>
  <c r="AY47" i="11"/>
  <c r="AY47" i="12" s="1"/>
  <c r="AZ47" i="11"/>
  <c r="AZ47" i="12" s="1"/>
  <c r="BA47" i="11"/>
  <c r="BA47" i="12" s="1"/>
  <c r="BB47" i="11"/>
  <c r="BB47" i="12" s="1"/>
  <c r="BC47" i="11"/>
  <c r="BC47" i="12" s="1"/>
  <c r="BD47" i="11"/>
  <c r="BD47" i="12" s="1"/>
  <c r="BE47" i="11"/>
  <c r="BE47" i="12" s="1"/>
  <c r="BF47" i="11"/>
  <c r="BF47" i="12" s="1"/>
  <c r="BG47" i="11"/>
  <c r="BG47" i="12" s="1"/>
  <c r="BH47" i="11"/>
  <c r="BH47" i="12" s="1"/>
  <c r="BI47" i="11"/>
  <c r="BI47" i="12" s="1"/>
  <c r="BJ47" i="11"/>
  <c r="BJ47" i="12" s="1"/>
  <c r="BK47" i="11"/>
  <c r="BK47" i="12" s="1"/>
  <c r="BL47" i="11"/>
  <c r="BL47" i="12" s="1"/>
  <c r="BM47" i="11"/>
  <c r="BM47" i="12" s="1"/>
  <c r="BN47" i="11"/>
  <c r="BN47" i="12" s="1"/>
  <c r="BO47" i="11"/>
  <c r="BO47" i="12" s="1"/>
  <c r="BP47" i="11"/>
  <c r="BP47" i="12" s="1"/>
  <c r="BQ47" i="11"/>
  <c r="BQ47" i="12" s="1"/>
  <c r="BR47" i="11"/>
  <c r="BR47" i="12" s="1"/>
  <c r="BS47" i="11"/>
  <c r="BS47" i="12" s="1"/>
  <c r="BT47" i="11"/>
  <c r="BT47" i="12" s="1"/>
  <c r="BU47" i="11"/>
  <c r="BU47" i="12" s="1"/>
  <c r="BV47" i="11"/>
  <c r="BV47" i="12" s="1"/>
  <c r="BW47" i="11"/>
  <c r="BW47" i="12" s="1"/>
  <c r="BX47" i="11"/>
  <c r="BX47" i="12" s="1"/>
  <c r="BY47" i="11"/>
  <c r="BY47" i="12" s="1"/>
  <c r="BZ47" i="11"/>
  <c r="BZ47" i="12" s="1"/>
  <c r="CA47" i="11"/>
  <c r="CA47" i="12" s="1"/>
  <c r="CB47" i="11"/>
  <c r="CB47" i="12" s="1"/>
  <c r="CC47" i="11"/>
  <c r="CC47" i="12" s="1"/>
  <c r="CD47" i="11"/>
  <c r="CD47" i="12" s="1"/>
  <c r="CE47" i="11"/>
  <c r="CE47" i="12" s="1"/>
  <c r="CF47" i="11"/>
  <c r="CF47" i="12" s="1"/>
  <c r="CG47" i="11"/>
  <c r="CG47" i="12" s="1"/>
  <c r="CH47" i="11"/>
  <c r="CH47" i="12" s="1"/>
  <c r="CI47" i="11"/>
  <c r="CI47" i="12" s="1"/>
  <c r="CJ47" i="11"/>
  <c r="CJ47" i="12" s="1"/>
  <c r="CK47" i="11"/>
  <c r="CK47" i="12" s="1"/>
  <c r="CL47" i="11"/>
  <c r="CL47" i="12" s="1"/>
  <c r="CM47" i="11"/>
  <c r="CM47" i="12" s="1"/>
  <c r="CN47" i="11"/>
  <c r="CN47" i="12" s="1"/>
  <c r="CO47" i="11"/>
  <c r="CO47" i="12" s="1"/>
  <c r="CP47" i="11"/>
  <c r="CP47" i="12" s="1"/>
  <c r="CQ47" i="11"/>
  <c r="CQ47" i="12" s="1"/>
  <c r="CR47" i="11"/>
  <c r="CR47" i="12" s="1"/>
  <c r="CS47" i="11"/>
  <c r="CS47" i="12" s="1"/>
  <c r="CT47" i="11"/>
  <c r="CT47" i="12" s="1"/>
  <c r="CU47" i="11"/>
  <c r="CU47" i="12" s="1"/>
  <c r="CV47" i="11"/>
  <c r="CV47" i="12" s="1"/>
  <c r="CW47" i="11"/>
  <c r="CW47" i="12" s="1"/>
  <c r="CX47" i="11"/>
  <c r="CX47" i="12" s="1"/>
  <c r="CY47" i="11"/>
  <c r="CY47" i="12" s="1"/>
  <c r="CZ47" i="11"/>
  <c r="CZ47" i="12" s="1"/>
  <c r="DA47" i="11"/>
  <c r="DA47" i="12" s="1"/>
  <c r="DB47" i="11"/>
  <c r="DB47" i="12" s="1"/>
  <c r="DC47" i="11"/>
  <c r="DC47" i="12" s="1"/>
  <c r="DD47" i="11"/>
  <c r="DD47" i="12" s="1"/>
  <c r="DE47" i="11"/>
  <c r="DE47" i="12" s="1"/>
  <c r="DF47" i="11"/>
  <c r="DF47" i="12" s="1"/>
  <c r="DG47" i="11"/>
  <c r="DG47" i="12" s="1"/>
  <c r="DH47" i="11"/>
  <c r="DH47" i="12" s="1"/>
  <c r="DI47" i="11"/>
  <c r="DI47" i="12" s="1"/>
  <c r="DJ47" i="11"/>
  <c r="DJ47" i="12" s="1"/>
  <c r="DK47" i="11"/>
  <c r="DK47" i="12" s="1"/>
  <c r="DL47" i="11"/>
  <c r="DL47" i="12" s="1"/>
  <c r="DM47" i="11"/>
  <c r="DM47" i="12" s="1"/>
  <c r="DN47" i="11"/>
  <c r="DN47" i="12" s="1"/>
  <c r="DO47" i="11"/>
  <c r="DO47" i="12" s="1"/>
  <c r="DP47" i="11"/>
  <c r="DP47" i="12" s="1"/>
  <c r="DQ47" i="11"/>
  <c r="DQ47" i="12" s="1"/>
  <c r="DR47" i="11"/>
  <c r="DR47" i="12" s="1"/>
  <c r="DS47" i="11"/>
  <c r="DS47" i="12" s="1"/>
  <c r="DT47" i="11"/>
  <c r="DT47" i="12" s="1"/>
  <c r="DU47" i="11"/>
  <c r="DU47" i="12" s="1"/>
  <c r="DV47" i="11"/>
  <c r="DV47" i="12" s="1"/>
  <c r="DW47" i="11"/>
  <c r="DW47" i="12" s="1"/>
  <c r="DX47" i="11"/>
  <c r="DX47" i="12" s="1"/>
  <c r="DY47" i="11"/>
  <c r="DY47" i="12" s="1"/>
  <c r="DZ47" i="11"/>
  <c r="DZ47" i="12" s="1"/>
  <c r="EA47" i="11"/>
  <c r="EA47" i="12" s="1"/>
  <c r="EB47" i="11"/>
  <c r="EB47" i="12" s="1"/>
  <c r="EC47" i="11"/>
  <c r="EC47" i="12" s="1"/>
  <c r="ED47" i="11"/>
  <c r="ED47" i="12" s="1"/>
  <c r="EE47" i="11"/>
  <c r="EE47" i="12" s="1"/>
  <c r="EF47" i="11"/>
  <c r="EF47" i="12" s="1"/>
  <c r="EG47" i="11"/>
  <c r="EG47" i="12" s="1"/>
  <c r="EH47" i="11"/>
  <c r="EH47" i="12" s="1"/>
  <c r="EI47" i="11"/>
  <c r="EI47" i="12" s="1"/>
  <c r="EJ47" i="11"/>
  <c r="EJ47" i="12" s="1"/>
  <c r="EK47" i="11"/>
  <c r="EK47" i="12" s="1"/>
  <c r="EL47" i="11"/>
  <c r="EL47" i="12" s="1"/>
  <c r="EM47" i="11"/>
  <c r="EM47" i="12" s="1"/>
  <c r="EN47" i="11"/>
  <c r="EN47" i="12" s="1"/>
  <c r="EO47" i="11"/>
  <c r="EO47" i="12" s="1"/>
  <c r="EP47" i="11"/>
  <c r="EP47" i="12" s="1"/>
  <c r="EQ47" i="11"/>
  <c r="EQ47" i="12" s="1"/>
  <c r="ER47" i="11"/>
  <c r="ER47" i="12" s="1"/>
  <c r="ES47" i="11"/>
  <c r="ES47" i="12" s="1"/>
  <c r="ET47" i="11"/>
  <c r="ET47" i="12" s="1"/>
  <c r="EU47" i="11"/>
  <c r="EU47" i="12" s="1"/>
  <c r="EV47" i="11"/>
  <c r="EV47" i="12" s="1"/>
  <c r="EW47" i="11"/>
  <c r="EW47" i="12" s="1"/>
  <c r="EX47" i="11"/>
  <c r="EX47" i="12" s="1"/>
  <c r="EY47" i="11"/>
  <c r="EY47" i="12" s="1"/>
  <c r="EZ47" i="11"/>
  <c r="EZ47" i="12" s="1"/>
  <c r="FA47" i="11"/>
  <c r="FA47" i="12" s="1"/>
  <c r="FB47" i="11"/>
  <c r="FB47" i="12" s="1"/>
  <c r="FC47" i="11"/>
  <c r="FC47" i="12" s="1"/>
  <c r="FD47" i="11"/>
  <c r="FD47" i="12" s="1"/>
  <c r="FE47" i="11"/>
  <c r="FE47" i="12" s="1"/>
  <c r="FF47" i="11"/>
  <c r="FF47" i="12" s="1"/>
  <c r="FG47" i="11"/>
  <c r="FG47" i="12" s="1"/>
  <c r="FH47" i="11"/>
  <c r="FH47" i="12" s="1"/>
  <c r="FI47" i="11"/>
  <c r="FI47" i="12" s="1"/>
  <c r="FJ47" i="11"/>
  <c r="FJ47" i="12" s="1"/>
  <c r="FK47" i="11"/>
  <c r="FK47" i="12" s="1"/>
  <c r="FL47" i="11"/>
  <c r="FL47" i="12" s="1"/>
  <c r="F48" i="11"/>
  <c r="F48" i="12" s="1"/>
  <c r="G48" i="11"/>
  <c r="G48" i="12" s="1"/>
  <c r="H48" i="11"/>
  <c r="H48" i="12" s="1"/>
  <c r="I48" i="11"/>
  <c r="I48" i="12" s="1"/>
  <c r="J48" i="11"/>
  <c r="J48" i="12" s="1"/>
  <c r="K48" i="11"/>
  <c r="K48" i="12" s="1"/>
  <c r="L48" i="11"/>
  <c r="L48" i="12" s="1"/>
  <c r="M48" i="11"/>
  <c r="M48" i="12" s="1"/>
  <c r="N48" i="11"/>
  <c r="N48" i="12" s="1"/>
  <c r="O48" i="11"/>
  <c r="O48" i="12" s="1"/>
  <c r="P48" i="11"/>
  <c r="P48" i="12" s="1"/>
  <c r="Q48" i="11"/>
  <c r="Q48" i="12" s="1"/>
  <c r="R48" i="11"/>
  <c r="R48" i="12" s="1"/>
  <c r="S48" i="11"/>
  <c r="S48" i="12" s="1"/>
  <c r="T48" i="11"/>
  <c r="T48" i="12" s="1"/>
  <c r="U48" i="11"/>
  <c r="U48" i="12" s="1"/>
  <c r="V48" i="11"/>
  <c r="V48" i="12" s="1"/>
  <c r="W48" i="11"/>
  <c r="W48" i="12" s="1"/>
  <c r="X48" i="11"/>
  <c r="X48" i="12" s="1"/>
  <c r="Y48" i="11"/>
  <c r="Y48" i="12" s="1"/>
  <c r="Z48" i="11"/>
  <c r="Z48" i="12" s="1"/>
  <c r="AA48" i="11"/>
  <c r="AA48" i="12" s="1"/>
  <c r="AB48" i="11"/>
  <c r="AB48" i="12" s="1"/>
  <c r="AC48" i="11"/>
  <c r="AC48" i="12" s="1"/>
  <c r="AD48" i="11"/>
  <c r="AD48" i="12" s="1"/>
  <c r="AE48" i="11"/>
  <c r="AE48" i="12" s="1"/>
  <c r="AF48" i="11"/>
  <c r="AF48" i="12" s="1"/>
  <c r="AG48" i="11"/>
  <c r="AG48" i="12" s="1"/>
  <c r="AH48" i="11"/>
  <c r="AH48" i="12" s="1"/>
  <c r="AI48" i="11"/>
  <c r="AI48" i="12" s="1"/>
  <c r="AJ48" i="11"/>
  <c r="AJ48" i="12" s="1"/>
  <c r="AK48" i="11"/>
  <c r="AK48" i="12" s="1"/>
  <c r="AL48" i="11"/>
  <c r="AL48" i="12" s="1"/>
  <c r="AM48" i="11"/>
  <c r="AM48" i="12" s="1"/>
  <c r="AN48" i="11"/>
  <c r="AN48" i="12" s="1"/>
  <c r="AO48" i="11"/>
  <c r="AO48" i="12" s="1"/>
  <c r="AP48" i="11"/>
  <c r="AP48" i="12" s="1"/>
  <c r="AQ48" i="11"/>
  <c r="AQ48" i="12" s="1"/>
  <c r="AR48" i="11"/>
  <c r="AR48" i="12" s="1"/>
  <c r="AS48" i="11"/>
  <c r="AS48" i="12" s="1"/>
  <c r="AT48" i="11"/>
  <c r="AT48" i="12" s="1"/>
  <c r="AU48" i="11"/>
  <c r="AU48" i="12" s="1"/>
  <c r="AV48" i="11"/>
  <c r="AV48" i="12" s="1"/>
  <c r="AW48" i="11"/>
  <c r="AW48" i="12" s="1"/>
  <c r="AX48" i="11"/>
  <c r="AX48" i="12" s="1"/>
  <c r="AY48" i="11"/>
  <c r="AY48" i="12" s="1"/>
  <c r="AZ48" i="11"/>
  <c r="AZ48" i="12" s="1"/>
  <c r="BA48" i="11"/>
  <c r="BA48" i="12" s="1"/>
  <c r="BB48" i="11"/>
  <c r="BB48" i="12" s="1"/>
  <c r="BC48" i="11"/>
  <c r="BC48" i="12" s="1"/>
  <c r="BD48" i="11"/>
  <c r="BD48" i="12" s="1"/>
  <c r="BE48" i="11"/>
  <c r="BE48" i="12" s="1"/>
  <c r="BF48" i="11"/>
  <c r="BF48" i="12" s="1"/>
  <c r="BG48" i="11"/>
  <c r="BG48" i="12" s="1"/>
  <c r="BH48" i="11"/>
  <c r="BH48" i="12" s="1"/>
  <c r="BI48" i="11"/>
  <c r="BI48" i="12" s="1"/>
  <c r="BJ48" i="11"/>
  <c r="BJ48" i="12" s="1"/>
  <c r="BK48" i="11"/>
  <c r="BK48" i="12" s="1"/>
  <c r="BL48" i="11"/>
  <c r="BL48" i="12" s="1"/>
  <c r="BM48" i="11"/>
  <c r="BM48" i="12" s="1"/>
  <c r="BN48" i="11"/>
  <c r="BN48" i="12" s="1"/>
  <c r="BO48" i="11"/>
  <c r="BO48" i="12" s="1"/>
  <c r="BP48" i="11"/>
  <c r="BP48" i="12" s="1"/>
  <c r="BQ48" i="11"/>
  <c r="BQ48" i="12" s="1"/>
  <c r="BR48" i="11"/>
  <c r="BR48" i="12" s="1"/>
  <c r="BS48" i="11"/>
  <c r="BS48" i="12" s="1"/>
  <c r="BT48" i="11"/>
  <c r="BT48" i="12" s="1"/>
  <c r="BU48" i="11"/>
  <c r="BU48" i="12" s="1"/>
  <c r="BV48" i="11"/>
  <c r="BV48" i="12" s="1"/>
  <c r="BW48" i="11"/>
  <c r="BW48" i="12" s="1"/>
  <c r="BX48" i="11"/>
  <c r="BX48" i="12" s="1"/>
  <c r="BY48" i="11"/>
  <c r="BY48" i="12" s="1"/>
  <c r="BZ48" i="11"/>
  <c r="BZ48" i="12" s="1"/>
  <c r="CA48" i="11"/>
  <c r="CA48" i="12" s="1"/>
  <c r="CB48" i="11"/>
  <c r="CB48" i="12" s="1"/>
  <c r="CC48" i="11"/>
  <c r="CC48" i="12" s="1"/>
  <c r="CD48" i="11"/>
  <c r="CD48" i="12" s="1"/>
  <c r="CE48" i="11"/>
  <c r="CE48" i="12" s="1"/>
  <c r="CF48" i="11"/>
  <c r="CF48" i="12" s="1"/>
  <c r="CG48" i="11"/>
  <c r="CG48" i="12" s="1"/>
  <c r="CH48" i="11"/>
  <c r="CH48" i="12" s="1"/>
  <c r="CI48" i="11"/>
  <c r="CI48" i="12" s="1"/>
  <c r="CJ48" i="11"/>
  <c r="CJ48" i="12" s="1"/>
  <c r="CK48" i="11"/>
  <c r="CK48" i="12" s="1"/>
  <c r="CL48" i="11"/>
  <c r="CL48" i="12" s="1"/>
  <c r="CM48" i="11"/>
  <c r="CM48" i="12" s="1"/>
  <c r="CN48" i="11"/>
  <c r="CN48" i="12" s="1"/>
  <c r="CO48" i="11"/>
  <c r="CO48" i="12" s="1"/>
  <c r="CP48" i="11"/>
  <c r="CP48" i="12" s="1"/>
  <c r="CQ48" i="11"/>
  <c r="CQ48" i="12" s="1"/>
  <c r="CR48" i="11"/>
  <c r="CR48" i="12" s="1"/>
  <c r="CS48" i="11"/>
  <c r="CS48" i="12" s="1"/>
  <c r="CT48" i="11"/>
  <c r="CT48" i="12" s="1"/>
  <c r="CU48" i="11"/>
  <c r="CU48" i="12" s="1"/>
  <c r="CV48" i="11"/>
  <c r="CV48" i="12" s="1"/>
  <c r="CW48" i="11"/>
  <c r="CW48" i="12" s="1"/>
  <c r="CX48" i="11"/>
  <c r="CX48" i="12" s="1"/>
  <c r="CY48" i="11"/>
  <c r="CY48" i="12" s="1"/>
  <c r="CZ48" i="11"/>
  <c r="CZ48" i="12" s="1"/>
  <c r="DA48" i="11"/>
  <c r="DA48" i="12" s="1"/>
  <c r="DB48" i="11"/>
  <c r="DB48" i="12" s="1"/>
  <c r="DC48" i="11"/>
  <c r="DC48" i="12" s="1"/>
  <c r="DD48" i="11"/>
  <c r="DD48" i="12" s="1"/>
  <c r="DE48" i="11"/>
  <c r="DE48" i="12" s="1"/>
  <c r="DF48" i="11"/>
  <c r="DF48" i="12" s="1"/>
  <c r="DG48" i="11"/>
  <c r="DG48" i="12" s="1"/>
  <c r="DH48" i="11"/>
  <c r="DH48" i="12" s="1"/>
  <c r="DI48" i="11"/>
  <c r="DI48" i="12" s="1"/>
  <c r="DJ48" i="11"/>
  <c r="DJ48" i="12" s="1"/>
  <c r="DK48" i="11"/>
  <c r="DK48" i="12" s="1"/>
  <c r="DL48" i="11"/>
  <c r="DL48" i="12" s="1"/>
  <c r="DM48" i="11"/>
  <c r="DM48" i="12" s="1"/>
  <c r="DN48" i="11"/>
  <c r="DN48" i="12" s="1"/>
  <c r="DO48" i="11"/>
  <c r="DO48" i="12" s="1"/>
  <c r="DP48" i="11"/>
  <c r="DP48" i="12" s="1"/>
  <c r="DQ48" i="11"/>
  <c r="DQ48" i="12" s="1"/>
  <c r="DR48" i="11"/>
  <c r="DR48" i="12" s="1"/>
  <c r="DS48" i="11"/>
  <c r="DS48" i="12" s="1"/>
  <c r="DT48" i="11"/>
  <c r="DT48" i="12" s="1"/>
  <c r="DU48" i="11"/>
  <c r="DU48" i="12" s="1"/>
  <c r="DV48" i="11"/>
  <c r="DV48" i="12" s="1"/>
  <c r="DW48" i="11"/>
  <c r="DW48" i="12" s="1"/>
  <c r="DX48" i="11"/>
  <c r="DX48" i="12" s="1"/>
  <c r="DY48" i="11"/>
  <c r="DY48" i="12" s="1"/>
  <c r="DZ48" i="11"/>
  <c r="DZ48" i="12" s="1"/>
  <c r="EA48" i="11"/>
  <c r="EA48" i="12" s="1"/>
  <c r="EB48" i="11"/>
  <c r="EB48" i="12" s="1"/>
  <c r="EC48" i="11"/>
  <c r="EC48" i="12" s="1"/>
  <c r="ED48" i="11"/>
  <c r="ED48" i="12" s="1"/>
  <c r="EE48" i="11"/>
  <c r="EE48" i="12" s="1"/>
  <c r="EF48" i="11"/>
  <c r="EF48" i="12" s="1"/>
  <c r="EG48" i="11"/>
  <c r="EG48" i="12" s="1"/>
  <c r="EH48" i="11"/>
  <c r="EH48" i="12" s="1"/>
  <c r="EI48" i="11"/>
  <c r="EI48" i="12" s="1"/>
  <c r="EJ48" i="11"/>
  <c r="EJ48" i="12" s="1"/>
  <c r="EK48" i="11"/>
  <c r="EK48" i="12" s="1"/>
  <c r="EL48" i="11"/>
  <c r="EL48" i="12" s="1"/>
  <c r="EM48" i="11"/>
  <c r="EM48" i="12" s="1"/>
  <c r="EN48" i="11"/>
  <c r="EN48" i="12" s="1"/>
  <c r="EO48" i="11"/>
  <c r="EO48" i="12" s="1"/>
  <c r="EP48" i="11"/>
  <c r="EP48" i="12" s="1"/>
  <c r="EQ48" i="11"/>
  <c r="EQ48" i="12" s="1"/>
  <c r="ER48" i="11"/>
  <c r="ER48" i="12" s="1"/>
  <c r="ES48" i="11"/>
  <c r="ES48" i="12" s="1"/>
  <c r="ET48" i="11"/>
  <c r="ET48" i="12" s="1"/>
  <c r="EU48" i="11"/>
  <c r="EU48" i="12" s="1"/>
  <c r="EV48" i="11"/>
  <c r="EV48" i="12" s="1"/>
  <c r="EW48" i="11"/>
  <c r="EW48" i="12" s="1"/>
  <c r="EX48" i="11"/>
  <c r="EX48" i="12" s="1"/>
  <c r="EY48" i="11"/>
  <c r="EY48" i="12" s="1"/>
  <c r="EZ48" i="11"/>
  <c r="EZ48" i="12" s="1"/>
  <c r="FA48" i="11"/>
  <c r="FA48" i="12" s="1"/>
  <c r="FB48" i="11"/>
  <c r="FB48" i="12" s="1"/>
  <c r="FC48" i="11"/>
  <c r="FC48" i="12" s="1"/>
  <c r="FD48" i="11"/>
  <c r="FD48" i="12" s="1"/>
  <c r="FE48" i="11"/>
  <c r="FE48" i="12" s="1"/>
  <c r="FF48" i="11"/>
  <c r="FF48" i="12" s="1"/>
  <c r="FG48" i="11"/>
  <c r="FG48" i="12" s="1"/>
  <c r="FH48" i="11"/>
  <c r="FH48" i="12" s="1"/>
  <c r="FI48" i="11"/>
  <c r="FI48" i="12" s="1"/>
  <c r="FJ48" i="11"/>
  <c r="FJ48" i="12" s="1"/>
  <c r="FK48" i="11"/>
  <c r="FK48" i="12" s="1"/>
  <c r="FL48" i="11"/>
  <c r="FL48" i="12" s="1"/>
  <c r="F49" i="11"/>
  <c r="F49" i="12" s="1"/>
  <c r="G49" i="11"/>
  <c r="G49" i="12" s="1"/>
  <c r="H49" i="11"/>
  <c r="H49" i="12" s="1"/>
  <c r="I49" i="11"/>
  <c r="I49" i="12" s="1"/>
  <c r="J49" i="11"/>
  <c r="J49" i="12" s="1"/>
  <c r="K49" i="11"/>
  <c r="K49" i="12" s="1"/>
  <c r="L49" i="11"/>
  <c r="L49" i="12" s="1"/>
  <c r="M49" i="11"/>
  <c r="M49" i="12" s="1"/>
  <c r="N49" i="11"/>
  <c r="N49" i="12" s="1"/>
  <c r="O49" i="11"/>
  <c r="O49" i="12" s="1"/>
  <c r="P49" i="11"/>
  <c r="P49" i="12" s="1"/>
  <c r="Q49" i="11"/>
  <c r="Q49" i="12" s="1"/>
  <c r="R49" i="11"/>
  <c r="R49" i="12" s="1"/>
  <c r="S49" i="11"/>
  <c r="S49" i="12" s="1"/>
  <c r="T49" i="11"/>
  <c r="T49" i="12" s="1"/>
  <c r="U49" i="11"/>
  <c r="U49" i="12" s="1"/>
  <c r="V49" i="11"/>
  <c r="V49" i="12" s="1"/>
  <c r="W49" i="11"/>
  <c r="W49" i="12" s="1"/>
  <c r="X49" i="11"/>
  <c r="X49" i="12" s="1"/>
  <c r="Y49" i="11"/>
  <c r="Y49" i="12" s="1"/>
  <c r="Z49" i="11"/>
  <c r="Z49" i="12" s="1"/>
  <c r="AA49" i="11"/>
  <c r="AA49" i="12" s="1"/>
  <c r="AB49" i="11"/>
  <c r="AB49" i="12" s="1"/>
  <c r="AC49" i="11"/>
  <c r="AC49" i="12" s="1"/>
  <c r="AD49" i="11"/>
  <c r="AD49" i="12" s="1"/>
  <c r="AE49" i="11"/>
  <c r="AE49" i="12" s="1"/>
  <c r="AF49" i="11"/>
  <c r="AF49" i="12" s="1"/>
  <c r="AG49" i="11"/>
  <c r="AG49" i="12" s="1"/>
  <c r="AH49" i="11"/>
  <c r="AH49" i="12" s="1"/>
  <c r="AI49" i="11"/>
  <c r="AI49" i="12" s="1"/>
  <c r="AJ49" i="11"/>
  <c r="AJ49" i="12" s="1"/>
  <c r="AK49" i="11"/>
  <c r="AK49" i="12" s="1"/>
  <c r="AL49" i="11"/>
  <c r="AL49" i="12" s="1"/>
  <c r="AM49" i="11"/>
  <c r="AM49" i="12" s="1"/>
  <c r="AN49" i="11"/>
  <c r="AN49" i="12" s="1"/>
  <c r="AO49" i="11"/>
  <c r="AO49" i="12" s="1"/>
  <c r="AP49" i="11"/>
  <c r="AP49" i="12" s="1"/>
  <c r="AQ49" i="11"/>
  <c r="AQ49" i="12" s="1"/>
  <c r="AR49" i="11"/>
  <c r="AR49" i="12" s="1"/>
  <c r="AS49" i="11"/>
  <c r="AS49" i="12" s="1"/>
  <c r="AT49" i="11"/>
  <c r="AT49" i="12" s="1"/>
  <c r="AU49" i="11"/>
  <c r="AU49" i="12" s="1"/>
  <c r="AV49" i="11"/>
  <c r="AV49" i="12" s="1"/>
  <c r="AW49" i="11"/>
  <c r="AW49" i="12" s="1"/>
  <c r="AX49" i="11"/>
  <c r="AX49" i="12" s="1"/>
  <c r="AY49" i="11"/>
  <c r="AY49" i="12" s="1"/>
  <c r="AZ49" i="11"/>
  <c r="AZ49" i="12" s="1"/>
  <c r="BA49" i="11"/>
  <c r="BA49" i="12" s="1"/>
  <c r="BB49" i="11"/>
  <c r="BB49" i="12" s="1"/>
  <c r="BC49" i="11"/>
  <c r="BC49" i="12" s="1"/>
  <c r="BD49" i="11"/>
  <c r="BD49" i="12" s="1"/>
  <c r="BE49" i="11"/>
  <c r="BE49" i="12" s="1"/>
  <c r="BF49" i="11"/>
  <c r="BF49" i="12" s="1"/>
  <c r="BG49" i="11"/>
  <c r="BG49" i="12" s="1"/>
  <c r="BH49" i="11"/>
  <c r="BH49" i="12" s="1"/>
  <c r="BI49" i="11"/>
  <c r="BI49" i="12" s="1"/>
  <c r="BJ49" i="11"/>
  <c r="BJ49" i="12" s="1"/>
  <c r="BK49" i="11"/>
  <c r="BK49" i="12" s="1"/>
  <c r="BL49" i="11"/>
  <c r="BL49" i="12" s="1"/>
  <c r="BM49" i="11"/>
  <c r="BM49" i="12" s="1"/>
  <c r="BN49" i="11"/>
  <c r="BN49" i="12" s="1"/>
  <c r="BO49" i="11"/>
  <c r="BO49" i="12" s="1"/>
  <c r="BP49" i="11"/>
  <c r="BP49" i="12" s="1"/>
  <c r="BQ49" i="11"/>
  <c r="BQ49" i="12" s="1"/>
  <c r="BR49" i="11"/>
  <c r="BR49" i="12" s="1"/>
  <c r="BS49" i="11"/>
  <c r="BS49" i="12" s="1"/>
  <c r="BT49" i="11"/>
  <c r="BT49" i="12" s="1"/>
  <c r="BU49" i="11"/>
  <c r="BU49" i="12" s="1"/>
  <c r="BV49" i="11"/>
  <c r="BV49" i="12" s="1"/>
  <c r="BW49" i="11"/>
  <c r="BW49" i="12" s="1"/>
  <c r="BX49" i="11"/>
  <c r="BX49" i="12" s="1"/>
  <c r="BY49" i="11"/>
  <c r="BY49" i="12" s="1"/>
  <c r="BZ49" i="11"/>
  <c r="BZ49" i="12" s="1"/>
  <c r="CA49" i="11"/>
  <c r="CA49" i="12" s="1"/>
  <c r="CB49" i="11"/>
  <c r="CB49" i="12" s="1"/>
  <c r="CC49" i="11"/>
  <c r="CC49" i="12" s="1"/>
  <c r="CD49" i="11"/>
  <c r="CD49" i="12" s="1"/>
  <c r="CE49" i="11"/>
  <c r="CE49" i="12" s="1"/>
  <c r="CF49" i="11"/>
  <c r="CF49" i="12" s="1"/>
  <c r="CG49" i="11"/>
  <c r="CG49" i="12" s="1"/>
  <c r="CH49" i="11"/>
  <c r="CH49" i="12" s="1"/>
  <c r="CI49" i="11"/>
  <c r="CI49" i="12" s="1"/>
  <c r="CJ49" i="11"/>
  <c r="CJ49" i="12" s="1"/>
  <c r="CK49" i="11"/>
  <c r="CK49" i="12" s="1"/>
  <c r="CL49" i="11"/>
  <c r="CL49" i="12" s="1"/>
  <c r="CM49" i="11"/>
  <c r="CM49" i="12" s="1"/>
  <c r="CN49" i="11"/>
  <c r="CN49" i="12" s="1"/>
  <c r="CO49" i="11"/>
  <c r="CO49" i="12" s="1"/>
  <c r="CP49" i="11"/>
  <c r="CP49" i="12" s="1"/>
  <c r="CQ49" i="11"/>
  <c r="CQ49" i="12" s="1"/>
  <c r="CR49" i="11"/>
  <c r="CR49" i="12" s="1"/>
  <c r="CS49" i="11"/>
  <c r="CS49" i="12" s="1"/>
  <c r="CT49" i="11"/>
  <c r="CT49" i="12" s="1"/>
  <c r="CU49" i="11"/>
  <c r="CU49" i="12" s="1"/>
  <c r="CV49" i="11"/>
  <c r="CV49" i="12" s="1"/>
  <c r="CW49" i="11"/>
  <c r="CW49" i="12" s="1"/>
  <c r="CX49" i="11"/>
  <c r="CX49" i="12" s="1"/>
  <c r="CY49" i="11"/>
  <c r="CY49" i="12" s="1"/>
  <c r="CZ49" i="11"/>
  <c r="CZ49" i="12" s="1"/>
  <c r="DA49" i="11"/>
  <c r="DA49" i="12" s="1"/>
  <c r="DB49" i="11"/>
  <c r="DB49" i="12" s="1"/>
  <c r="DC49" i="11"/>
  <c r="DC49" i="12" s="1"/>
  <c r="DD49" i="11"/>
  <c r="DD49" i="12" s="1"/>
  <c r="DE49" i="11"/>
  <c r="DE49" i="12" s="1"/>
  <c r="DF49" i="11"/>
  <c r="DF49" i="12" s="1"/>
  <c r="DG49" i="11"/>
  <c r="DG49" i="12" s="1"/>
  <c r="DH49" i="11"/>
  <c r="DH49" i="12" s="1"/>
  <c r="DI49" i="11"/>
  <c r="DI49" i="12" s="1"/>
  <c r="DJ49" i="11"/>
  <c r="DJ49" i="12" s="1"/>
  <c r="DK49" i="11"/>
  <c r="DK49" i="12" s="1"/>
  <c r="DL49" i="11"/>
  <c r="DL49" i="12" s="1"/>
  <c r="DM49" i="11"/>
  <c r="DM49" i="12" s="1"/>
  <c r="DN49" i="11"/>
  <c r="DN49" i="12" s="1"/>
  <c r="DO49" i="11"/>
  <c r="DO49" i="12" s="1"/>
  <c r="DP49" i="11"/>
  <c r="DP49" i="12" s="1"/>
  <c r="DQ49" i="11"/>
  <c r="DQ49" i="12" s="1"/>
  <c r="DR49" i="11"/>
  <c r="DR49" i="12" s="1"/>
  <c r="DS49" i="11"/>
  <c r="DS49" i="12" s="1"/>
  <c r="DT49" i="11"/>
  <c r="DT49" i="12" s="1"/>
  <c r="DU49" i="11"/>
  <c r="DU49" i="12" s="1"/>
  <c r="DV49" i="11"/>
  <c r="DV49" i="12" s="1"/>
  <c r="DW49" i="11"/>
  <c r="DW49" i="12" s="1"/>
  <c r="DX49" i="11"/>
  <c r="DX49" i="12" s="1"/>
  <c r="DY49" i="11"/>
  <c r="DY49" i="12" s="1"/>
  <c r="DZ49" i="11"/>
  <c r="DZ49" i="12" s="1"/>
  <c r="EA49" i="11"/>
  <c r="EA49" i="12" s="1"/>
  <c r="EB49" i="11"/>
  <c r="EB49" i="12" s="1"/>
  <c r="EC49" i="11"/>
  <c r="EC49" i="12" s="1"/>
  <c r="ED49" i="11"/>
  <c r="ED49" i="12" s="1"/>
  <c r="EE49" i="11"/>
  <c r="EE49" i="12" s="1"/>
  <c r="EF49" i="11"/>
  <c r="EF49" i="12" s="1"/>
  <c r="EG49" i="11"/>
  <c r="EG49" i="12" s="1"/>
  <c r="EH49" i="11"/>
  <c r="EH49" i="12" s="1"/>
  <c r="EI49" i="11"/>
  <c r="EI49" i="12" s="1"/>
  <c r="EJ49" i="11"/>
  <c r="EJ49" i="12" s="1"/>
  <c r="EK49" i="11"/>
  <c r="EK49" i="12" s="1"/>
  <c r="EL49" i="11"/>
  <c r="EL49" i="12" s="1"/>
  <c r="EM49" i="11"/>
  <c r="EM49" i="12" s="1"/>
  <c r="EN49" i="11"/>
  <c r="EN49" i="12" s="1"/>
  <c r="EO49" i="11"/>
  <c r="EO49" i="12" s="1"/>
  <c r="EP49" i="11"/>
  <c r="EP49" i="12" s="1"/>
  <c r="EQ49" i="11"/>
  <c r="EQ49" i="12" s="1"/>
  <c r="ER49" i="11"/>
  <c r="ER49" i="12" s="1"/>
  <c r="ES49" i="11"/>
  <c r="ES49" i="12" s="1"/>
  <c r="ET49" i="11"/>
  <c r="ET49" i="12" s="1"/>
  <c r="EU49" i="11"/>
  <c r="EU49" i="12" s="1"/>
  <c r="EV49" i="11"/>
  <c r="EV49" i="12" s="1"/>
  <c r="EW49" i="11"/>
  <c r="EW49" i="12" s="1"/>
  <c r="EX49" i="11"/>
  <c r="EX49" i="12" s="1"/>
  <c r="EY49" i="11"/>
  <c r="EY49" i="12" s="1"/>
  <c r="EZ49" i="11"/>
  <c r="EZ49" i="12" s="1"/>
  <c r="FA49" i="11"/>
  <c r="FA49" i="12" s="1"/>
  <c r="FB49" i="11"/>
  <c r="FB49" i="12" s="1"/>
  <c r="FC49" i="11"/>
  <c r="FC49" i="12" s="1"/>
  <c r="FD49" i="11"/>
  <c r="FD49" i="12" s="1"/>
  <c r="FE49" i="11"/>
  <c r="FE49" i="12" s="1"/>
  <c r="FF49" i="11"/>
  <c r="FF49" i="12" s="1"/>
  <c r="FG49" i="11"/>
  <c r="FG49" i="12" s="1"/>
  <c r="FH49" i="11"/>
  <c r="FH49" i="12" s="1"/>
  <c r="FI49" i="11"/>
  <c r="FI49" i="12" s="1"/>
  <c r="FJ49" i="11"/>
  <c r="FJ49" i="12" s="1"/>
  <c r="FK49" i="11"/>
  <c r="FK49" i="12" s="1"/>
  <c r="FL49" i="11"/>
  <c r="FL49" i="12" s="1"/>
  <c r="F50" i="11"/>
  <c r="F50" i="12" s="1"/>
  <c r="G50" i="11"/>
  <c r="G50" i="12" s="1"/>
  <c r="H50" i="11"/>
  <c r="H50" i="12" s="1"/>
  <c r="I50" i="11"/>
  <c r="I50" i="12" s="1"/>
  <c r="J50" i="11"/>
  <c r="J50" i="12" s="1"/>
  <c r="K50" i="11"/>
  <c r="K50" i="12" s="1"/>
  <c r="L50" i="11"/>
  <c r="L50" i="12" s="1"/>
  <c r="M50" i="11"/>
  <c r="M50" i="12" s="1"/>
  <c r="N50" i="11"/>
  <c r="N50" i="12" s="1"/>
  <c r="O50" i="11"/>
  <c r="O50" i="12" s="1"/>
  <c r="P50" i="11"/>
  <c r="P50" i="12" s="1"/>
  <c r="Q50" i="11"/>
  <c r="Q50" i="12" s="1"/>
  <c r="R50" i="11"/>
  <c r="R50" i="12" s="1"/>
  <c r="S50" i="11"/>
  <c r="S50" i="12" s="1"/>
  <c r="T50" i="11"/>
  <c r="T50" i="12" s="1"/>
  <c r="U50" i="11"/>
  <c r="U50" i="12" s="1"/>
  <c r="V50" i="11"/>
  <c r="V50" i="12" s="1"/>
  <c r="W50" i="11"/>
  <c r="W50" i="12" s="1"/>
  <c r="X50" i="11"/>
  <c r="X50" i="12" s="1"/>
  <c r="Y50" i="11"/>
  <c r="Y50" i="12" s="1"/>
  <c r="Z50" i="11"/>
  <c r="Z50" i="12" s="1"/>
  <c r="AA50" i="11"/>
  <c r="AA50" i="12" s="1"/>
  <c r="AB50" i="11"/>
  <c r="AB50" i="12" s="1"/>
  <c r="AC50" i="11"/>
  <c r="AC50" i="12" s="1"/>
  <c r="AD50" i="11"/>
  <c r="AD50" i="12" s="1"/>
  <c r="AE50" i="11"/>
  <c r="AE50" i="12" s="1"/>
  <c r="AF50" i="11"/>
  <c r="AF50" i="12" s="1"/>
  <c r="AG50" i="11"/>
  <c r="AG50" i="12" s="1"/>
  <c r="AH50" i="11"/>
  <c r="AH50" i="12" s="1"/>
  <c r="AI50" i="11"/>
  <c r="AI50" i="12" s="1"/>
  <c r="AJ50" i="11"/>
  <c r="AJ50" i="12" s="1"/>
  <c r="AK50" i="11"/>
  <c r="AK50" i="12" s="1"/>
  <c r="AL50" i="11"/>
  <c r="AL50" i="12" s="1"/>
  <c r="AM50" i="11"/>
  <c r="AM50" i="12" s="1"/>
  <c r="AN50" i="11"/>
  <c r="AN50" i="12" s="1"/>
  <c r="AO50" i="11"/>
  <c r="AO50" i="12" s="1"/>
  <c r="AP50" i="11"/>
  <c r="AP50" i="12" s="1"/>
  <c r="AQ50" i="11"/>
  <c r="AQ50" i="12" s="1"/>
  <c r="AR50" i="11"/>
  <c r="AR50" i="12" s="1"/>
  <c r="AS50" i="11"/>
  <c r="AS50" i="12" s="1"/>
  <c r="AT50" i="11"/>
  <c r="AT50" i="12" s="1"/>
  <c r="AU50" i="11"/>
  <c r="AU50" i="12" s="1"/>
  <c r="AV50" i="11"/>
  <c r="AV50" i="12" s="1"/>
  <c r="AW50" i="11"/>
  <c r="AW50" i="12" s="1"/>
  <c r="AX50" i="11"/>
  <c r="AX50" i="12" s="1"/>
  <c r="AY50" i="11"/>
  <c r="AY50" i="12" s="1"/>
  <c r="AZ50" i="11"/>
  <c r="AZ50" i="12" s="1"/>
  <c r="BA50" i="11"/>
  <c r="BA50" i="12" s="1"/>
  <c r="BB50" i="11"/>
  <c r="BB50" i="12" s="1"/>
  <c r="BC50" i="11"/>
  <c r="BC50" i="12" s="1"/>
  <c r="BD50" i="11"/>
  <c r="BD50" i="12" s="1"/>
  <c r="BE50" i="11"/>
  <c r="BE50" i="12" s="1"/>
  <c r="BF50" i="11"/>
  <c r="BF50" i="12" s="1"/>
  <c r="BG50" i="11"/>
  <c r="BG50" i="12" s="1"/>
  <c r="BH50" i="11"/>
  <c r="BH50" i="12" s="1"/>
  <c r="BI50" i="11"/>
  <c r="BI50" i="12" s="1"/>
  <c r="BJ50" i="11"/>
  <c r="BJ50" i="12" s="1"/>
  <c r="BK50" i="11"/>
  <c r="BK50" i="12" s="1"/>
  <c r="BL50" i="11"/>
  <c r="BL50" i="12" s="1"/>
  <c r="BM50" i="11"/>
  <c r="BM50" i="12" s="1"/>
  <c r="BN50" i="11"/>
  <c r="BN50" i="12" s="1"/>
  <c r="BO50" i="11"/>
  <c r="BO50" i="12" s="1"/>
  <c r="BP50" i="11"/>
  <c r="BP50" i="12" s="1"/>
  <c r="BQ50" i="11"/>
  <c r="BQ50" i="12" s="1"/>
  <c r="BR50" i="11"/>
  <c r="BR50" i="12" s="1"/>
  <c r="BS50" i="11"/>
  <c r="BS50" i="12" s="1"/>
  <c r="BT50" i="11"/>
  <c r="BT50" i="12" s="1"/>
  <c r="BU50" i="11"/>
  <c r="BU50" i="12" s="1"/>
  <c r="BV50" i="11"/>
  <c r="BV50" i="12" s="1"/>
  <c r="BW50" i="11"/>
  <c r="BW50" i="12" s="1"/>
  <c r="BX50" i="11"/>
  <c r="BX50" i="12" s="1"/>
  <c r="BY50" i="11"/>
  <c r="BY50" i="12" s="1"/>
  <c r="BZ50" i="11"/>
  <c r="BZ50" i="12" s="1"/>
  <c r="CA50" i="11"/>
  <c r="CA50" i="12" s="1"/>
  <c r="CB50" i="11"/>
  <c r="CB50" i="12" s="1"/>
  <c r="CC50" i="11"/>
  <c r="CC50" i="12" s="1"/>
  <c r="CD50" i="11"/>
  <c r="CD50" i="12" s="1"/>
  <c r="CE50" i="11"/>
  <c r="CE50" i="12" s="1"/>
  <c r="CF50" i="11"/>
  <c r="CF50" i="12" s="1"/>
  <c r="CG50" i="11"/>
  <c r="CG50" i="12" s="1"/>
  <c r="CH50" i="11"/>
  <c r="CH50" i="12" s="1"/>
  <c r="CI50" i="11"/>
  <c r="CI50" i="12" s="1"/>
  <c r="CJ50" i="11"/>
  <c r="CJ50" i="12" s="1"/>
  <c r="CK50" i="11"/>
  <c r="CK50" i="12" s="1"/>
  <c r="CL50" i="11"/>
  <c r="CL50" i="12" s="1"/>
  <c r="CM50" i="11"/>
  <c r="CM50" i="12" s="1"/>
  <c r="CN50" i="11"/>
  <c r="CN50" i="12" s="1"/>
  <c r="CO50" i="11"/>
  <c r="CO50" i="12" s="1"/>
  <c r="CP50" i="11"/>
  <c r="CP50" i="12" s="1"/>
  <c r="CQ50" i="11"/>
  <c r="CQ50" i="12" s="1"/>
  <c r="CR50" i="11"/>
  <c r="CR50" i="12" s="1"/>
  <c r="CS50" i="11"/>
  <c r="CS50" i="12" s="1"/>
  <c r="CT50" i="11"/>
  <c r="CT50" i="12" s="1"/>
  <c r="CU50" i="11"/>
  <c r="CU50" i="12" s="1"/>
  <c r="CV50" i="11"/>
  <c r="CV50" i="12" s="1"/>
  <c r="CW50" i="11"/>
  <c r="CW50" i="12" s="1"/>
  <c r="CX50" i="11"/>
  <c r="CX50" i="12" s="1"/>
  <c r="CY50" i="11"/>
  <c r="CY50" i="12" s="1"/>
  <c r="CZ50" i="11"/>
  <c r="CZ50" i="12" s="1"/>
  <c r="DA50" i="11"/>
  <c r="DA50" i="12" s="1"/>
  <c r="DB50" i="11"/>
  <c r="DB50" i="12" s="1"/>
  <c r="DC50" i="11"/>
  <c r="DC50" i="12" s="1"/>
  <c r="DD50" i="11"/>
  <c r="DD50" i="12" s="1"/>
  <c r="DE50" i="11"/>
  <c r="DE50" i="12" s="1"/>
  <c r="DF50" i="11"/>
  <c r="DF50" i="12" s="1"/>
  <c r="DG50" i="11"/>
  <c r="DG50" i="12" s="1"/>
  <c r="DH50" i="11"/>
  <c r="DH50" i="12" s="1"/>
  <c r="DI50" i="11"/>
  <c r="DI50" i="12" s="1"/>
  <c r="DJ50" i="11"/>
  <c r="DJ50" i="12" s="1"/>
  <c r="DK50" i="11"/>
  <c r="DK50" i="12" s="1"/>
  <c r="DL50" i="11"/>
  <c r="DL50" i="12" s="1"/>
  <c r="DM50" i="11"/>
  <c r="DM50" i="12" s="1"/>
  <c r="DN50" i="11"/>
  <c r="DN50" i="12" s="1"/>
  <c r="DO50" i="11"/>
  <c r="DO50" i="12" s="1"/>
  <c r="DP50" i="11"/>
  <c r="DP50" i="12" s="1"/>
  <c r="DQ50" i="11"/>
  <c r="DQ50" i="12" s="1"/>
  <c r="DR50" i="11"/>
  <c r="DR50" i="12" s="1"/>
  <c r="DS50" i="11"/>
  <c r="DS50" i="12" s="1"/>
  <c r="DT50" i="11"/>
  <c r="DT50" i="12" s="1"/>
  <c r="DU50" i="11"/>
  <c r="DU50" i="12" s="1"/>
  <c r="DV50" i="11"/>
  <c r="DV50" i="12" s="1"/>
  <c r="DW50" i="11"/>
  <c r="DW50" i="12" s="1"/>
  <c r="DX50" i="11"/>
  <c r="DX50" i="12" s="1"/>
  <c r="DY50" i="11"/>
  <c r="DY50" i="12" s="1"/>
  <c r="DZ50" i="11"/>
  <c r="DZ50" i="12" s="1"/>
  <c r="EA50" i="11"/>
  <c r="EA50" i="12" s="1"/>
  <c r="EB50" i="11"/>
  <c r="EB50" i="12" s="1"/>
  <c r="EC50" i="11"/>
  <c r="EC50" i="12" s="1"/>
  <c r="ED50" i="11"/>
  <c r="ED50" i="12" s="1"/>
  <c r="EE50" i="11"/>
  <c r="EE50" i="12" s="1"/>
  <c r="EF50" i="11"/>
  <c r="EF50" i="12" s="1"/>
  <c r="EG50" i="11"/>
  <c r="EG50" i="12" s="1"/>
  <c r="EH50" i="11"/>
  <c r="EH50" i="12" s="1"/>
  <c r="EI50" i="11"/>
  <c r="EI50" i="12" s="1"/>
  <c r="EJ50" i="11"/>
  <c r="EJ50" i="12" s="1"/>
  <c r="EK50" i="11"/>
  <c r="EK50" i="12" s="1"/>
  <c r="EL50" i="11"/>
  <c r="EL50" i="12" s="1"/>
  <c r="EM50" i="11"/>
  <c r="EM50" i="12" s="1"/>
  <c r="EN50" i="11"/>
  <c r="EN50" i="12" s="1"/>
  <c r="EO50" i="11"/>
  <c r="EO50" i="12" s="1"/>
  <c r="EP50" i="11"/>
  <c r="EP50" i="12" s="1"/>
  <c r="EQ50" i="11"/>
  <c r="EQ50" i="12" s="1"/>
  <c r="ER50" i="11"/>
  <c r="ER50" i="12" s="1"/>
  <c r="ES50" i="11"/>
  <c r="ES50" i="12" s="1"/>
  <c r="ET50" i="11"/>
  <c r="ET50" i="12" s="1"/>
  <c r="EU50" i="11"/>
  <c r="EU50" i="12" s="1"/>
  <c r="EV50" i="11"/>
  <c r="EV50" i="12" s="1"/>
  <c r="EW50" i="11"/>
  <c r="EW50" i="12" s="1"/>
  <c r="EX50" i="11"/>
  <c r="EX50" i="12" s="1"/>
  <c r="EY50" i="11"/>
  <c r="EY50" i="12" s="1"/>
  <c r="EZ50" i="11"/>
  <c r="EZ50" i="12" s="1"/>
  <c r="FA50" i="11"/>
  <c r="FA50" i="12" s="1"/>
  <c r="FB50" i="11"/>
  <c r="FB50" i="12" s="1"/>
  <c r="FC50" i="11"/>
  <c r="FC50" i="12" s="1"/>
  <c r="FD50" i="11"/>
  <c r="FD50" i="12" s="1"/>
  <c r="FE50" i="11"/>
  <c r="FE50" i="12" s="1"/>
  <c r="FF50" i="11"/>
  <c r="FF50" i="12" s="1"/>
  <c r="FG50" i="11"/>
  <c r="FG50" i="12" s="1"/>
  <c r="FH50" i="11"/>
  <c r="FH50" i="12" s="1"/>
  <c r="FI50" i="11"/>
  <c r="FI50" i="12" s="1"/>
  <c r="FJ50" i="11"/>
  <c r="FJ50" i="12" s="1"/>
  <c r="FK50" i="11"/>
  <c r="FK50" i="12" s="1"/>
  <c r="FL50" i="11"/>
  <c r="FL50" i="12" s="1"/>
  <c r="F51" i="11"/>
  <c r="F51" i="12" s="1"/>
  <c r="G51" i="11"/>
  <c r="G51" i="12" s="1"/>
  <c r="H51" i="11"/>
  <c r="H51" i="12" s="1"/>
  <c r="I51" i="11"/>
  <c r="I51" i="12" s="1"/>
  <c r="J51" i="11"/>
  <c r="J51" i="12" s="1"/>
  <c r="K51" i="11"/>
  <c r="K51" i="12" s="1"/>
  <c r="L51" i="11"/>
  <c r="L51" i="12" s="1"/>
  <c r="M51" i="11"/>
  <c r="M51" i="12" s="1"/>
  <c r="N51" i="11"/>
  <c r="N51" i="12" s="1"/>
  <c r="O51" i="11"/>
  <c r="O51" i="12" s="1"/>
  <c r="P51" i="11"/>
  <c r="P51" i="12" s="1"/>
  <c r="Q51" i="11"/>
  <c r="Q51" i="12" s="1"/>
  <c r="R51" i="11"/>
  <c r="R51" i="12" s="1"/>
  <c r="S51" i="11"/>
  <c r="S51" i="12" s="1"/>
  <c r="T51" i="11"/>
  <c r="T51" i="12" s="1"/>
  <c r="U51" i="11"/>
  <c r="U51" i="12" s="1"/>
  <c r="V51" i="11"/>
  <c r="V51" i="12" s="1"/>
  <c r="W51" i="11"/>
  <c r="W51" i="12" s="1"/>
  <c r="X51" i="11"/>
  <c r="X51" i="12" s="1"/>
  <c r="Y51" i="11"/>
  <c r="Y51" i="12" s="1"/>
  <c r="Z51" i="11"/>
  <c r="Z51" i="12" s="1"/>
  <c r="AA51" i="11"/>
  <c r="AA51" i="12" s="1"/>
  <c r="AB51" i="11"/>
  <c r="AB51" i="12" s="1"/>
  <c r="AC51" i="11"/>
  <c r="AC51" i="12" s="1"/>
  <c r="AD51" i="11"/>
  <c r="AD51" i="12" s="1"/>
  <c r="AE51" i="11"/>
  <c r="AE51" i="12" s="1"/>
  <c r="AF51" i="11"/>
  <c r="AF51" i="12" s="1"/>
  <c r="AG51" i="11"/>
  <c r="AG51" i="12" s="1"/>
  <c r="AH51" i="11"/>
  <c r="AH51" i="12" s="1"/>
  <c r="AI51" i="11"/>
  <c r="AI51" i="12" s="1"/>
  <c r="AJ51" i="11"/>
  <c r="AJ51" i="12" s="1"/>
  <c r="AK51" i="11"/>
  <c r="AK51" i="12" s="1"/>
  <c r="AL51" i="11"/>
  <c r="AL51" i="12" s="1"/>
  <c r="AM51" i="11"/>
  <c r="AM51" i="12" s="1"/>
  <c r="AN51" i="11"/>
  <c r="AN51" i="12" s="1"/>
  <c r="AO51" i="11"/>
  <c r="AO51" i="12" s="1"/>
  <c r="AP51" i="11"/>
  <c r="AP51" i="12" s="1"/>
  <c r="AQ51" i="11"/>
  <c r="AQ51" i="12" s="1"/>
  <c r="AR51" i="11"/>
  <c r="AR51" i="12" s="1"/>
  <c r="AS51" i="11"/>
  <c r="AS51" i="12" s="1"/>
  <c r="AT51" i="11"/>
  <c r="AT51" i="12" s="1"/>
  <c r="AU51" i="11"/>
  <c r="AU51" i="12" s="1"/>
  <c r="AV51" i="11"/>
  <c r="AV51" i="12" s="1"/>
  <c r="AW51" i="11"/>
  <c r="AW51" i="12" s="1"/>
  <c r="AX51" i="11"/>
  <c r="AX51" i="12" s="1"/>
  <c r="AY51" i="11"/>
  <c r="AY51" i="12" s="1"/>
  <c r="AZ51" i="11"/>
  <c r="AZ51" i="12" s="1"/>
  <c r="BA51" i="11"/>
  <c r="BA51" i="12" s="1"/>
  <c r="BB51" i="11"/>
  <c r="BB51" i="12" s="1"/>
  <c r="BC51" i="11"/>
  <c r="BC51" i="12" s="1"/>
  <c r="BD51" i="11"/>
  <c r="BD51" i="12" s="1"/>
  <c r="BE51" i="11"/>
  <c r="BE51" i="12" s="1"/>
  <c r="BF51" i="11"/>
  <c r="BF51" i="12" s="1"/>
  <c r="BG51" i="11"/>
  <c r="BG51" i="12" s="1"/>
  <c r="BH51" i="11"/>
  <c r="BH51" i="12" s="1"/>
  <c r="BI51" i="11"/>
  <c r="BI51" i="12" s="1"/>
  <c r="BJ51" i="11"/>
  <c r="BJ51" i="12" s="1"/>
  <c r="BK51" i="11"/>
  <c r="BK51" i="12" s="1"/>
  <c r="BL51" i="11"/>
  <c r="BL51" i="12" s="1"/>
  <c r="BM51" i="11"/>
  <c r="BM51" i="12" s="1"/>
  <c r="BN51" i="11"/>
  <c r="BN51" i="12" s="1"/>
  <c r="BO51" i="11"/>
  <c r="BO51" i="12" s="1"/>
  <c r="BP51" i="11"/>
  <c r="BP51" i="12" s="1"/>
  <c r="BQ51" i="11"/>
  <c r="BQ51" i="12" s="1"/>
  <c r="BR51" i="11"/>
  <c r="BR51" i="12" s="1"/>
  <c r="BS51" i="11"/>
  <c r="BS51" i="12" s="1"/>
  <c r="BT51" i="11"/>
  <c r="BT51" i="12" s="1"/>
  <c r="BU51" i="11"/>
  <c r="BU51" i="12" s="1"/>
  <c r="BV51" i="11"/>
  <c r="BV51" i="12" s="1"/>
  <c r="BW51" i="11"/>
  <c r="BW51" i="12" s="1"/>
  <c r="BX51" i="11"/>
  <c r="BX51" i="12" s="1"/>
  <c r="BY51" i="11"/>
  <c r="BY51" i="12" s="1"/>
  <c r="BZ51" i="11"/>
  <c r="BZ51" i="12" s="1"/>
  <c r="CA51" i="11"/>
  <c r="CA51" i="12" s="1"/>
  <c r="CB51" i="11"/>
  <c r="CB51" i="12" s="1"/>
  <c r="CC51" i="11"/>
  <c r="CC51" i="12" s="1"/>
  <c r="CD51" i="11"/>
  <c r="CD51" i="12" s="1"/>
  <c r="CE51" i="11"/>
  <c r="CE51" i="12" s="1"/>
  <c r="CF51" i="11"/>
  <c r="CF51" i="12" s="1"/>
  <c r="CG51" i="11"/>
  <c r="CG51" i="12" s="1"/>
  <c r="CH51" i="11"/>
  <c r="CH51" i="12" s="1"/>
  <c r="CI51" i="11"/>
  <c r="CI51" i="12" s="1"/>
  <c r="CJ51" i="11"/>
  <c r="CJ51" i="12" s="1"/>
  <c r="CK51" i="11"/>
  <c r="CK51" i="12" s="1"/>
  <c r="CL51" i="11"/>
  <c r="CL51" i="12" s="1"/>
  <c r="CM51" i="11"/>
  <c r="CM51" i="12" s="1"/>
  <c r="CN51" i="11"/>
  <c r="CN51" i="12" s="1"/>
  <c r="CO51" i="11"/>
  <c r="CO51" i="12" s="1"/>
  <c r="CP51" i="11"/>
  <c r="CP51" i="12" s="1"/>
  <c r="CQ51" i="11"/>
  <c r="CQ51" i="12" s="1"/>
  <c r="CR51" i="11"/>
  <c r="CR51" i="12" s="1"/>
  <c r="CS51" i="11"/>
  <c r="CS51" i="12" s="1"/>
  <c r="CT51" i="11"/>
  <c r="CT51" i="12" s="1"/>
  <c r="CU51" i="11"/>
  <c r="CU51" i="12" s="1"/>
  <c r="CV51" i="11"/>
  <c r="CV51" i="12" s="1"/>
  <c r="CW51" i="11"/>
  <c r="CW51" i="12" s="1"/>
  <c r="CX51" i="11"/>
  <c r="CX51" i="12" s="1"/>
  <c r="CY51" i="11"/>
  <c r="CY51" i="12" s="1"/>
  <c r="CZ51" i="11"/>
  <c r="CZ51" i="12" s="1"/>
  <c r="DA51" i="11"/>
  <c r="DA51" i="12" s="1"/>
  <c r="DB51" i="11"/>
  <c r="DB51" i="12" s="1"/>
  <c r="DC51" i="11"/>
  <c r="DC51" i="12" s="1"/>
  <c r="DD51" i="11"/>
  <c r="DD51" i="12" s="1"/>
  <c r="DE51" i="11"/>
  <c r="DE51" i="12" s="1"/>
  <c r="DF51" i="11"/>
  <c r="DF51" i="12" s="1"/>
  <c r="DG51" i="11"/>
  <c r="DG51" i="12" s="1"/>
  <c r="DH51" i="11"/>
  <c r="DH51" i="12" s="1"/>
  <c r="DI51" i="11"/>
  <c r="DI51" i="12" s="1"/>
  <c r="DJ51" i="11"/>
  <c r="DJ51" i="12" s="1"/>
  <c r="DK51" i="11"/>
  <c r="DK51" i="12" s="1"/>
  <c r="DL51" i="11"/>
  <c r="DL51" i="12" s="1"/>
  <c r="DM51" i="11"/>
  <c r="DM51" i="12" s="1"/>
  <c r="DN51" i="11"/>
  <c r="DN51" i="12" s="1"/>
  <c r="DO51" i="11"/>
  <c r="DO51" i="12" s="1"/>
  <c r="DP51" i="11"/>
  <c r="DP51" i="12" s="1"/>
  <c r="DQ51" i="11"/>
  <c r="DQ51" i="12" s="1"/>
  <c r="DR51" i="11"/>
  <c r="DR51" i="12" s="1"/>
  <c r="DS51" i="11"/>
  <c r="DS51" i="12" s="1"/>
  <c r="DT51" i="11"/>
  <c r="DT51" i="12" s="1"/>
  <c r="DU51" i="11"/>
  <c r="DU51" i="12" s="1"/>
  <c r="DV51" i="11"/>
  <c r="DV51" i="12" s="1"/>
  <c r="DW51" i="11"/>
  <c r="DW51" i="12" s="1"/>
  <c r="DX51" i="11"/>
  <c r="DX51" i="12" s="1"/>
  <c r="DY51" i="11"/>
  <c r="DY51" i="12" s="1"/>
  <c r="DZ51" i="11"/>
  <c r="DZ51" i="12" s="1"/>
  <c r="EA51" i="11"/>
  <c r="EA51" i="12" s="1"/>
  <c r="EB51" i="11"/>
  <c r="EB51" i="12" s="1"/>
  <c r="EC51" i="11"/>
  <c r="EC51" i="12" s="1"/>
  <c r="ED51" i="11"/>
  <c r="ED51" i="12" s="1"/>
  <c r="EE51" i="11"/>
  <c r="EE51" i="12" s="1"/>
  <c r="EF51" i="11"/>
  <c r="EF51" i="12" s="1"/>
  <c r="EG51" i="11"/>
  <c r="EG51" i="12" s="1"/>
  <c r="EH51" i="11"/>
  <c r="EH51" i="12" s="1"/>
  <c r="EI51" i="11"/>
  <c r="EI51" i="12" s="1"/>
  <c r="EJ51" i="11"/>
  <c r="EJ51" i="12" s="1"/>
  <c r="EK51" i="11"/>
  <c r="EK51" i="12" s="1"/>
  <c r="EL51" i="11"/>
  <c r="EL51" i="12" s="1"/>
  <c r="EM51" i="11"/>
  <c r="EM51" i="12" s="1"/>
  <c r="EN51" i="11"/>
  <c r="EN51" i="12" s="1"/>
  <c r="EO51" i="11"/>
  <c r="EO51" i="12" s="1"/>
  <c r="EP51" i="11"/>
  <c r="EP51" i="12" s="1"/>
  <c r="EQ51" i="11"/>
  <c r="EQ51" i="12" s="1"/>
  <c r="ER51" i="11"/>
  <c r="ER51" i="12" s="1"/>
  <c r="ES51" i="11"/>
  <c r="ES51" i="12" s="1"/>
  <c r="ET51" i="11"/>
  <c r="ET51" i="12" s="1"/>
  <c r="EU51" i="11"/>
  <c r="EU51" i="12" s="1"/>
  <c r="EV51" i="11"/>
  <c r="EV51" i="12" s="1"/>
  <c r="EW51" i="11"/>
  <c r="EW51" i="12" s="1"/>
  <c r="EX51" i="11"/>
  <c r="EX51" i="12" s="1"/>
  <c r="EY51" i="11"/>
  <c r="EY51" i="12" s="1"/>
  <c r="EZ51" i="11"/>
  <c r="EZ51" i="12" s="1"/>
  <c r="FA51" i="11"/>
  <c r="FA51" i="12" s="1"/>
  <c r="FB51" i="11"/>
  <c r="FB51" i="12" s="1"/>
  <c r="FC51" i="11"/>
  <c r="FC51" i="12" s="1"/>
  <c r="FD51" i="11"/>
  <c r="FD51" i="12" s="1"/>
  <c r="FE51" i="11"/>
  <c r="FE51" i="12" s="1"/>
  <c r="FF51" i="11"/>
  <c r="FF51" i="12" s="1"/>
  <c r="FG51" i="11"/>
  <c r="FG51" i="12" s="1"/>
  <c r="FH51" i="11"/>
  <c r="FH51" i="12" s="1"/>
  <c r="FI51" i="11"/>
  <c r="FI51" i="12" s="1"/>
  <c r="FJ51" i="11"/>
  <c r="FJ51" i="12" s="1"/>
  <c r="FK51" i="11"/>
  <c r="FK51" i="12" s="1"/>
  <c r="FL51" i="11"/>
  <c r="FL51" i="12" s="1"/>
  <c r="F52" i="11"/>
  <c r="F52" i="12" s="1"/>
  <c r="G52" i="11"/>
  <c r="G52" i="12" s="1"/>
  <c r="H52" i="11"/>
  <c r="H52" i="12" s="1"/>
  <c r="I52" i="11"/>
  <c r="I52" i="12" s="1"/>
  <c r="J52" i="11"/>
  <c r="J52" i="12" s="1"/>
  <c r="K52" i="11"/>
  <c r="K52" i="12" s="1"/>
  <c r="L52" i="11"/>
  <c r="L52" i="12" s="1"/>
  <c r="M52" i="11"/>
  <c r="M52" i="12" s="1"/>
  <c r="N52" i="11"/>
  <c r="N52" i="12" s="1"/>
  <c r="O52" i="11"/>
  <c r="O52" i="12" s="1"/>
  <c r="P52" i="11"/>
  <c r="P52" i="12" s="1"/>
  <c r="Q52" i="11"/>
  <c r="Q52" i="12" s="1"/>
  <c r="R52" i="11"/>
  <c r="R52" i="12" s="1"/>
  <c r="S52" i="11"/>
  <c r="S52" i="12" s="1"/>
  <c r="T52" i="11"/>
  <c r="T52" i="12" s="1"/>
  <c r="U52" i="11"/>
  <c r="U52" i="12" s="1"/>
  <c r="V52" i="11"/>
  <c r="V52" i="12" s="1"/>
  <c r="W52" i="11"/>
  <c r="W52" i="12" s="1"/>
  <c r="X52" i="11"/>
  <c r="X52" i="12" s="1"/>
  <c r="Y52" i="11"/>
  <c r="Y52" i="12" s="1"/>
  <c r="Z52" i="11"/>
  <c r="Z52" i="12" s="1"/>
  <c r="AA52" i="11"/>
  <c r="AA52" i="12" s="1"/>
  <c r="AB52" i="11"/>
  <c r="AB52" i="12" s="1"/>
  <c r="AC52" i="11"/>
  <c r="AC52" i="12" s="1"/>
  <c r="AD52" i="11"/>
  <c r="AD52" i="12" s="1"/>
  <c r="AE52" i="11"/>
  <c r="AE52" i="12" s="1"/>
  <c r="AF52" i="11"/>
  <c r="AF52" i="12" s="1"/>
  <c r="AG52" i="11"/>
  <c r="AG52" i="12" s="1"/>
  <c r="AH52" i="11"/>
  <c r="AH52" i="12" s="1"/>
  <c r="AI52" i="11"/>
  <c r="AI52" i="12" s="1"/>
  <c r="AJ52" i="11"/>
  <c r="AJ52" i="12" s="1"/>
  <c r="AK52" i="11"/>
  <c r="AK52" i="12" s="1"/>
  <c r="AL52" i="11"/>
  <c r="AL52" i="12" s="1"/>
  <c r="AM52" i="11"/>
  <c r="AM52" i="12" s="1"/>
  <c r="AN52" i="11"/>
  <c r="AN52" i="12" s="1"/>
  <c r="AO52" i="11"/>
  <c r="AO52" i="12" s="1"/>
  <c r="AP52" i="11"/>
  <c r="AP52" i="12" s="1"/>
  <c r="AQ52" i="11"/>
  <c r="AQ52" i="12" s="1"/>
  <c r="AR52" i="11"/>
  <c r="AR52" i="12" s="1"/>
  <c r="AS52" i="11"/>
  <c r="AS52" i="12" s="1"/>
  <c r="AT52" i="11"/>
  <c r="AT52" i="12" s="1"/>
  <c r="AU52" i="11"/>
  <c r="AU52" i="12" s="1"/>
  <c r="AV52" i="11"/>
  <c r="AV52" i="12" s="1"/>
  <c r="AW52" i="11"/>
  <c r="AW52" i="12" s="1"/>
  <c r="AX52" i="11"/>
  <c r="AX52" i="12" s="1"/>
  <c r="AY52" i="11"/>
  <c r="AY52" i="12" s="1"/>
  <c r="AZ52" i="11"/>
  <c r="AZ52" i="12" s="1"/>
  <c r="BA52" i="11"/>
  <c r="BA52" i="12" s="1"/>
  <c r="BB52" i="11"/>
  <c r="BB52" i="12" s="1"/>
  <c r="BC52" i="11"/>
  <c r="BC52" i="12" s="1"/>
  <c r="BD52" i="11"/>
  <c r="BD52" i="12" s="1"/>
  <c r="BE52" i="11"/>
  <c r="BE52" i="12" s="1"/>
  <c r="BF52" i="11"/>
  <c r="BF52" i="12" s="1"/>
  <c r="BG52" i="11"/>
  <c r="BG52" i="12" s="1"/>
  <c r="BH52" i="11"/>
  <c r="BH52" i="12" s="1"/>
  <c r="BI52" i="11"/>
  <c r="BI52" i="12" s="1"/>
  <c r="BJ52" i="11"/>
  <c r="BJ52" i="12" s="1"/>
  <c r="BK52" i="11"/>
  <c r="BK52" i="12" s="1"/>
  <c r="BL52" i="11"/>
  <c r="BL52" i="12" s="1"/>
  <c r="BM52" i="11"/>
  <c r="BM52" i="12" s="1"/>
  <c r="BN52" i="11"/>
  <c r="BN52" i="12" s="1"/>
  <c r="BO52" i="11"/>
  <c r="BO52" i="12" s="1"/>
  <c r="BP52" i="11"/>
  <c r="BP52" i="12" s="1"/>
  <c r="BQ52" i="11"/>
  <c r="BQ52" i="12" s="1"/>
  <c r="BR52" i="11"/>
  <c r="BR52" i="12" s="1"/>
  <c r="BS52" i="11"/>
  <c r="BS52" i="12" s="1"/>
  <c r="BT52" i="11"/>
  <c r="BT52" i="12" s="1"/>
  <c r="BU52" i="11"/>
  <c r="BU52" i="12" s="1"/>
  <c r="BV52" i="11"/>
  <c r="BV52" i="12" s="1"/>
  <c r="BW52" i="11"/>
  <c r="BW52" i="12" s="1"/>
  <c r="BX52" i="11"/>
  <c r="BX52" i="12" s="1"/>
  <c r="BY52" i="11"/>
  <c r="BY52" i="12" s="1"/>
  <c r="BZ52" i="11"/>
  <c r="BZ52" i="12" s="1"/>
  <c r="CA52" i="11"/>
  <c r="CA52" i="12" s="1"/>
  <c r="CB52" i="11"/>
  <c r="CB52" i="12" s="1"/>
  <c r="CC52" i="11"/>
  <c r="CC52" i="12" s="1"/>
  <c r="CD52" i="11"/>
  <c r="CD52" i="12" s="1"/>
  <c r="CE52" i="11"/>
  <c r="CE52" i="12" s="1"/>
  <c r="CF52" i="11"/>
  <c r="CF52" i="12" s="1"/>
  <c r="CG52" i="11"/>
  <c r="CG52" i="12" s="1"/>
  <c r="CH52" i="11"/>
  <c r="CH52" i="12" s="1"/>
  <c r="CI52" i="11"/>
  <c r="CI52" i="12" s="1"/>
  <c r="CJ52" i="11"/>
  <c r="CJ52" i="12" s="1"/>
  <c r="CK52" i="11"/>
  <c r="CK52" i="12" s="1"/>
  <c r="CL52" i="11"/>
  <c r="CL52" i="12" s="1"/>
  <c r="CM52" i="11"/>
  <c r="CM52" i="12" s="1"/>
  <c r="CN52" i="11"/>
  <c r="CN52" i="12" s="1"/>
  <c r="CO52" i="11"/>
  <c r="CO52" i="12" s="1"/>
  <c r="CP52" i="11"/>
  <c r="CP52" i="12" s="1"/>
  <c r="CQ52" i="11"/>
  <c r="CQ52" i="12" s="1"/>
  <c r="CR52" i="11"/>
  <c r="CR52" i="12" s="1"/>
  <c r="CS52" i="11"/>
  <c r="CS52" i="12" s="1"/>
  <c r="CT52" i="11"/>
  <c r="CT52" i="12" s="1"/>
  <c r="CU52" i="11"/>
  <c r="CU52" i="12" s="1"/>
  <c r="CV52" i="11"/>
  <c r="CV52" i="12" s="1"/>
  <c r="CW52" i="11"/>
  <c r="CW52" i="12" s="1"/>
  <c r="CX52" i="11"/>
  <c r="CX52" i="12" s="1"/>
  <c r="CY52" i="11"/>
  <c r="CY52" i="12" s="1"/>
  <c r="CZ52" i="11"/>
  <c r="CZ52" i="12" s="1"/>
  <c r="DA52" i="11"/>
  <c r="DA52" i="12" s="1"/>
  <c r="DB52" i="11"/>
  <c r="DB52" i="12" s="1"/>
  <c r="DC52" i="11"/>
  <c r="DC52" i="12" s="1"/>
  <c r="DD52" i="11"/>
  <c r="DD52" i="12" s="1"/>
  <c r="DE52" i="11"/>
  <c r="DE52" i="12" s="1"/>
  <c r="DF52" i="11"/>
  <c r="DF52" i="12" s="1"/>
  <c r="DG52" i="11"/>
  <c r="DG52" i="12" s="1"/>
  <c r="DH52" i="11"/>
  <c r="DH52" i="12" s="1"/>
  <c r="DI52" i="11"/>
  <c r="DI52" i="12" s="1"/>
  <c r="DJ52" i="11"/>
  <c r="DJ52" i="12" s="1"/>
  <c r="DK52" i="11"/>
  <c r="DK52" i="12" s="1"/>
  <c r="DL52" i="11"/>
  <c r="DL52" i="12" s="1"/>
  <c r="DM52" i="11"/>
  <c r="DM52" i="12" s="1"/>
  <c r="DN52" i="11"/>
  <c r="DN52" i="12" s="1"/>
  <c r="DO52" i="11"/>
  <c r="DO52" i="12" s="1"/>
  <c r="DP52" i="11"/>
  <c r="DP52" i="12" s="1"/>
  <c r="DQ52" i="11"/>
  <c r="DQ52" i="12" s="1"/>
  <c r="DR52" i="11"/>
  <c r="DR52" i="12" s="1"/>
  <c r="DS52" i="11"/>
  <c r="DS52" i="12" s="1"/>
  <c r="DT52" i="11"/>
  <c r="DT52" i="12" s="1"/>
  <c r="DU52" i="11"/>
  <c r="DU52" i="12" s="1"/>
  <c r="DV52" i="11"/>
  <c r="DV52" i="12" s="1"/>
  <c r="DW52" i="11"/>
  <c r="DW52" i="12" s="1"/>
  <c r="DX52" i="11"/>
  <c r="DX52" i="12" s="1"/>
  <c r="DY52" i="11"/>
  <c r="DY52" i="12" s="1"/>
  <c r="DZ52" i="11"/>
  <c r="DZ52" i="12" s="1"/>
  <c r="EA52" i="11"/>
  <c r="EA52" i="12" s="1"/>
  <c r="EB52" i="11"/>
  <c r="EB52" i="12" s="1"/>
  <c r="EC52" i="11"/>
  <c r="EC52" i="12" s="1"/>
  <c r="ED52" i="11"/>
  <c r="ED52" i="12" s="1"/>
  <c r="EE52" i="11"/>
  <c r="EE52" i="12" s="1"/>
  <c r="EF52" i="11"/>
  <c r="EF52" i="12" s="1"/>
  <c r="EG52" i="11"/>
  <c r="EG52" i="12" s="1"/>
  <c r="EH52" i="11"/>
  <c r="EH52" i="12" s="1"/>
  <c r="EI52" i="11"/>
  <c r="EI52" i="12" s="1"/>
  <c r="EJ52" i="11"/>
  <c r="EJ52" i="12" s="1"/>
  <c r="EK52" i="11"/>
  <c r="EK52" i="12" s="1"/>
  <c r="EL52" i="11"/>
  <c r="EL52" i="12" s="1"/>
  <c r="EM52" i="11"/>
  <c r="EM52" i="12" s="1"/>
  <c r="EN52" i="11"/>
  <c r="EN52" i="12" s="1"/>
  <c r="EO52" i="11"/>
  <c r="EO52" i="12" s="1"/>
  <c r="EP52" i="11"/>
  <c r="EP52" i="12" s="1"/>
  <c r="EQ52" i="11"/>
  <c r="EQ52" i="12" s="1"/>
  <c r="ER52" i="11"/>
  <c r="ER52" i="12" s="1"/>
  <c r="ES52" i="11"/>
  <c r="ES52" i="12" s="1"/>
  <c r="ET52" i="11"/>
  <c r="ET52" i="12" s="1"/>
  <c r="EU52" i="11"/>
  <c r="EU52" i="12" s="1"/>
  <c r="EV52" i="11"/>
  <c r="EV52" i="12" s="1"/>
  <c r="EW52" i="11"/>
  <c r="EW52" i="12" s="1"/>
  <c r="EX52" i="11"/>
  <c r="EX52" i="12" s="1"/>
  <c r="EY52" i="11"/>
  <c r="EY52" i="12" s="1"/>
  <c r="EZ52" i="11"/>
  <c r="EZ52" i="12" s="1"/>
  <c r="FA52" i="11"/>
  <c r="FA52" i="12" s="1"/>
  <c r="FB52" i="11"/>
  <c r="FB52" i="12" s="1"/>
  <c r="FC52" i="11"/>
  <c r="FC52" i="12" s="1"/>
  <c r="FD52" i="11"/>
  <c r="FD52" i="12" s="1"/>
  <c r="FE52" i="11"/>
  <c r="FE52" i="12" s="1"/>
  <c r="FF52" i="11"/>
  <c r="FF52" i="12" s="1"/>
  <c r="FG52" i="11"/>
  <c r="FG52" i="12" s="1"/>
  <c r="FH52" i="11"/>
  <c r="FH52" i="12" s="1"/>
  <c r="FI52" i="11"/>
  <c r="FI52" i="12" s="1"/>
  <c r="FJ52" i="11"/>
  <c r="FJ52" i="12" s="1"/>
  <c r="FK52" i="11"/>
  <c r="FK52" i="12" s="1"/>
  <c r="FL52" i="11"/>
  <c r="FL52" i="12" s="1"/>
  <c r="F53" i="11"/>
  <c r="F53" i="12" s="1"/>
  <c r="G53" i="11"/>
  <c r="G53" i="12" s="1"/>
  <c r="H53" i="11"/>
  <c r="H53" i="12" s="1"/>
  <c r="I53" i="11"/>
  <c r="I53" i="12" s="1"/>
  <c r="J53" i="11"/>
  <c r="J53" i="12" s="1"/>
  <c r="K53" i="11"/>
  <c r="K53" i="12" s="1"/>
  <c r="L53" i="11"/>
  <c r="L53" i="12" s="1"/>
  <c r="M53" i="11"/>
  <c r="M53" i="12" s="1"/>
  <c r="N53" i="11"/>
  <c r="N53" i="12" s="1"/>
  <c r="O53" i="11"/>
  <c r="O53" i="12" s="1"/>
  <c r="P53" i="11"/>
  <c r="P53" i="12" s="1"/>
  <c r="Q53" i="11"/>
  <c r="Q53" i="12" s="1"/>
  <c r="R53" i="11"/>
  <c r="R53" i="12" s="1"/>
  <c r="S53" i="11"/>
  <c r="S53" i="12" s="1"/>
  <c r="T53" i="11"/>
  <c r="T53" i="12" s="1"/>
  <c r="U53" i="11"/>
  <c r="U53" i="12" s="1"/>
  <c r="V53" i="11"/>
  <c r="V53" i="12" s="1"/>
  <c r="W53" i="11"/>
  <c r="W53" i="12" s="1"/>
  <c r="X53" i="11"/>
  <c r="X53" i="12" s="1"/>
  <c r="Y53" i="11"/>
  <c r="Y53" i="12" s="1"/>
  <c r="Z53" i="11"/>
  <c r="Z53" i="12" s="1"/>
  <c r="AA53" i="11"/>
  <c r="AA53" i="12" s="1"/>
  <c r="AB53" i="11"/>
  <c r="AB53" i="12" s="1"/>
  <c r="AC53" i="11"/>
  <c r="AC53" i="12" s="1"/>
  <c r="AD53" i="11"/>
  <c r="AD53" i="12" s="1"/>
  <c r="AE53" i="11"/>
  <c r="AE53" i="12" s="1"/>
  <c r="AF53" i="11"/>
  <c r="AF53" i="12" s="1"/>
  <c r="AG53" i="11"/>
  <c r="AG53" i="12" s="1"/>
  <c r="AH53" i="11"/>
  <c r="AH53" i="12" s="1"/>
  <c r="AI53" i="11"/>
  <c r="AI53" i="12" s="1"/>
  <c r="AJ53" i="11"/>
  <c r="AJ53" i="12" s="1"/>
  <c r="AK53" i="11"/>
  <c r="AK53" i="12" s="1"/>
  <c r="AL53" i="11"/>
  <c r="AL53" i="12" s="1"/>
  <c r="AM53" i="11"/>
  <c r="AM53" i="12" s="1"/>
  <c r="AN53" i="11"/>
  <c r="AN53" i="12" s="1"/>
  <c r="AO53" i="11"/>
  <c r="AO53" i="12" s="1"/>
  <c r="AP53" i="11"/>
  <c r="AP53" i="12" s="1"/>
  <c r="AQ53" i="11"/>
  <c r="AQ53" i="12" s="1"/>
  <c r="AR53" i="11"/>
  <c r="AR53" i="12" s="1"/>
  <c r="AS53" i="11"/>
  <c r="AS53" i="12" s="1"/>
  <c r="AT53" i="11"/>
  <c r="AT53" i="12" s="1"/>
  <c r="AU53" i="11"/>
  <c r="AU53" i="12" s="1"/>
  <c r="AV53" i="11"/>
  <c r="AV53" i="12" s="1"/>
  <c r="AW53" i="11"/>
  <c r="AW53" i="12" s="1"/>
  <c r="AX53" i="11"/>
  <c r="AX53" i="12" s="1"/>
  <c r="AY53" i="11"/>
  <c r="AY53" i="12" s="1"/>
  <c r="AZ53" i="11"/>
  <c r="AZ53" i="12" s="1"/>
  <c r="BA53" i="11"/>
  <c r="BA53" i="12" s="1"/>
  <c r="BB53" i="11"/>
  <c r="BB53" i="12" s="1"/>
  <c r="BC53" i="11"/>
  <c r="BC53" i="12" s="1"/>
  <c r="BD53" i="11"/>
  <c r="BD53" i="12" s="1"/>
  <c r="BE53" i="11"/>
  <c r="BE53" i="12" s="1"/>
  <c r="BF53" i="11"/>
  <c r="BF53" i="12" s="1"/>
  <c r="BG53" i="11"/>
  <c r="BG53" i="12" s="1"/>
  <c r="BH53" i="11"/>
  <c r="BH53" i="12" s="1"/>
  <c r="BI53" i="11"/>
  <c r="BI53" i="12" s="1"/>
  <c r="BJ53" i="11"/>
  <c r="BJ53" i="12" s="1"/>
  <c r="BK53" i="11"/>
  <c r="BK53" i="12" s="1"/>
  <c r="BL53" i="11"/>
  <c r="BL53" i="12" s="1"/>
  <c r="BM53" i="11"/>
  <c r="BM53" i="12" s="1"/>
  <c r="BN53" i="11"/>
  <c r="BN53" i="12" s="1"/>
  <c r="BO53" i="11"/>
  <c r="BO53" i="12" s="1"/>
  <c r="BP53" i="11"/>
  <c r="BP53" i="12" s="1"/>
  <c r="BQ53" i="11"/>
  <c r="BQ53" i="12" s="1"/>
  <c r="BR53" i="11"/>
  <c r="BR53" i="12" s="1"/>
  <c r="BS53" i="11"/>
  <c r="BS53" i="12" s="1"/>
  <c r="BT53" i="11"/>
  <c r="BT53" i="12" s="1"/>
  <c r="BU53" i="11"/>
  <c r="BU53" i="12" s="1"/>
  <c r="BV53" i="11"/>
  <c r="BV53" i="12" s="1"/>
  <c r="BW53" i="11"/>
  <c r="BW53" i="12" s="1"/>
  <c r="BX53" i="11"/>
  <c r="BX53" i="12" s="1"/>
  <c r="BY53" i="11"/>
  <c r="BY53" i="12" s="1"/>
  <c r="BZ53" i="11"/>
  <c r="BZ53" i="12" s="1"/>
  <c r="CA53" i="11"/>
  <c r="CA53" i="12" s="1"/>
  <c r="CB53" i="11"/>
  <c r="CB53" i="12" s="1"/>
  <c r="CC53" i="11"/>
  <c r="CC53" i="12" s="1"/>
  <c r="CD53" i="11"/>
  <c r="CD53" i="12" s="1"/>
  <c r="CE53" i="11"/>
  <c r="CE53" i="12" s="1"/>
  <c r="CF53" i="11"/>
  <c r="CF53" i="12" s="1"/>
  <c r="CG53" i="11"/>
  <c r="CG53" i="12" s="1"/>
  <c r="CH53" i="11"/>
  <c r="CH53" i="12" s="1"/>
  <c r="CI53" i="11"/>
  <c r="CI53" i="12" s="1"/>
  <c r="CJ53" i="11"/>
  <c r="CJ53" i="12" s="1"/>
  <c r="CK53" i="11"/>
  <c r="CK53" i="12" s="1"/>
  <c r="CL53" i="11"/>
  <c r="CL53" i="12" s="1"/>
  <c r="CM53" i="11"/>
  <c r="CM53" i="12" s="1"/>
  <c r="CN53" i="11"/>
  <c r="CN53" i="12" s="1"/>
  <c r="CO53" i="11"/>
  <c r="CO53" i="12" s="1"/>
  <c r="CP53" i="11"/>
  <c r="CP53" i="12" s="1"/>
  <c r="CQ53" i="11"/>
  <c r="CQ53" i="12" s="1"/>
  <c r="CR53" i="11"/>
  <c r="CR53" i="12" s="1"/>
  <c r="CS53" i="11"/>
  <c r="CS53" i="12" s="1"/>
  <c r="CT53" i="11"/>
  <c r="CT53" i="12" s="1"/>
  <c r="CU53" i="11"/>
  <c r="CU53" i="12" s="1"/>
  <c r="CV53" i="11"/>
  <c r="CV53" i="12" s="1"/>
  <c r="CW53" i="11"/>
  <c r="CW53" i="12" s="1"/>
  <c r="CX53" i="11"/>
  <c r="CX53" i="12" s="1"/>
  <c r="CY53" i="11"/>
  <c r="CY53" i="12" s="1"/>
  <c r="CZ53" i="11"/>
  <c r="CZ53" i="12" s="1"/>
  <c r="DA53" i="11"/>
  <c r="DA53" i="12" s="1"/>
  <c r="DB53" i="11"/>
  <c r="DB53" i="12" s="1"/>
  <c r="DC53" i="11"/>
  <c r="DC53" i="12" s="1"/>
  <c r="DD53" i="11"/>
  <c r="DD53" i="12" s="1"/>
  <c r="DE53" i="11"/>
  <c r="DE53" i="12" s="1"/>
  <c r="DF53" i="11"/>
  <c r="DF53" i="12" s="1"/>
  <c r="DG53" i="11"/>
  <c r="DG53" i="12" s="1"/>
  <c r="DH53" i="11"/>
  <c r="DH53" i="12" s="1"/>
  <c r="DI53" i="11"/>
  <c r="DI53" i="12" s="1"/>
  <c r="DJ53" i="11"/>
  <c r="DJ53" i="12" s="1"/>
  <c r="DK53" i="11"/>
  <c r="DK53" i="12" s="1"/>
  <c r="DL53" i="11"/>
  <c r="DL53" i="12" s="1"/>
  <c r="DM53" i="11"/>
  <c r="DM53" i="12" s="1"/>
  <c r="DN53" i="11"/>
  <c r="DN53" i="12" s="1"/>
  <c r="DO53" i="11"/>
  <c r="DO53" i="12" s="1"/>
  <c r="DP53" i="11"/>
  <c r="DP53" i="12" s="1"/>
  <c r="DQ53" i="11"/>
  <c r="DQ53" i="12" s="1"/>
  <c r="DR53" i="11"/>
  <c r="DR53" i="12" s="1"/>
  <c r="DS53" i="11"/>
  <c r="DS53" i="12" s="1"/>
  <c r="DT53" i="11"/>
  <c r="DT53" i="12" s="1"/>
  <c r="DU53" i="11"/>
  <c r="DU53" i="12" s="1"/>
  <c r="DV53" i="11"/>
  <c r="DV53" i="12" s="1"/>
  <c r="DW53" i="11"/>
  <c r="DW53" i="12" s="1"/>
  <c r="DX53" i="11"/>
  <c r="DX53" i="12" s="1"/>
  <c r="DY53" i="11"/>
  <c r="DY53" i="12" s="1"/>
  <c r="DZ53" i="11"/>
  <c r="DZ53" i="12" s="1"/>
  <c r="EA53" i="11"/>
  <c r="EA53" i="12" s="1"/>
  <c r="EB53" i="11"/>
  <c r="EB53" i="12" s="1"/>
  <c r="EC53" i="11"/>
  <c r="EC53" i="12" s="1"/>
  <c r="ED53" i="11"/>
  <c r="ED53" i="12" s="1"/>
  <c r="EE53" i="11"/>
  <c r="EE53" i="12" s="1"/>
  <c r="EF53" i="11"/>
  <c r="EF53" i="12" s="1"/>
  <c r="EG53" i="11"/>
  <c r="EG53" i="12" s="1"/>
  <c r="EH53" i="11"/>
  <c r="EH53" i="12" s="1"/>
  <c r="EI53" i="11"/>
  <c r="EI53" i="12" s="1"/>
  <c r="EJ53" i="11"/>
  <c r="EJ53" i="12" s="1"/>
  <c r="EK53" i="11"/>
  <c r="EK53" i="12" s="1"/>
  <c r="EL53" i="11"/>
  <c r="EL53" i="12" s="1"/>
  <c r="EM53" i="11"/>
  <c r="EM53" i="12" s="1"/>
  <c r="EN53" i="11"/>
  <c r="EN53" i="12" s="1"/>
  <c r="EO53" i="11"/>
  <c r="EO53" i="12" s="1"/>
  <c r="EP53" i="11"/>
  <c r="EP53" i="12" s="1"/>
  <c r="EQ53" i="11"/>
  <c r="EQ53" i="12" s="1"/>
  <c r="ER53" i="11"/>
  <c r="ER53" i="12" s="1"/>
  <c r="ES53" i="11"/>
  <c r="ES53" i="12" s="1"/>
  <c r="ET53" i="11"/>
  <c r="ET53" i="12" s="1"/>
  <c r="EU53" i="11"/>
  <c r="EU53" i="12" s="1"/>
  <c r="EV53" i="11"/>
  <c r="EV53" i="12" s="1"/>
  <c r="EW53" i="11"/>
  <c r="EW53" i="12" s="1"/>
  <c r="EX53" i="11"/>
  <c r="EX53" i="12" s="1"/>
  <c r="EY53" i="11"/>
  <c r="EY53" i="12" s="1"/>
  <c r="EZ53" i="11"/>
  <c r="EZ53" i="12" s="1"/>
  <c r="FA53" i="11"/>
  <c r="FA53" i="12" s="1"/>
  <c r="FB53" i="11"/>
  <c r="FB53" i="12" s="1"/>
  <c r="FC53" i="11"/>
  <c r="FC53" i="12" s="1"/>
  <c r="FD53" i="11"/>
  <c r="FD53" i="12" s="1"/>
  <c r="FE53" i="11"/>
  <c r="FE53" i="12" s="1"/>
  <c r="FF53" i="11"/>
  <c r="FF53" i="12" s="1"/>
  <c r="FG53" i="11"/>
  <c r="FG53" i="12" s="1"/>
  <c r="FH53" i="11"/>
  <c r="FH53" i="12" s="1"/>
  <c r="FI53" i="11"/>
  <c r="FI53" i="12" s="1"/>
  <c r="FJ53" i="11"/>
  <c r="FJ53" i="12" s="1"/>
  <c r="FK53" i="11"/>
  <c r="FK53" i="12" s="1"/>
  <c r="FL53" i="11"/>
  <c r="FL53" i="12" s="1"/>
  <c r="F54" i="11"/>
  <c r="F54" i="12" s="1"/>
  <c r="G54" i="11"/>
  <c r="G54" i="12" s="1"/>
  <c r="H54" i="11"/>
  <c r="H54" i="12" s="1"/>
  <c r="I54" i="11"/>
  <c r="I54" i="12" s="1"/>
  <c r="J54" i="11"/>
  <c r="J54" i="12" s="1"/>
  <c r="K54" i="11"/>
  <c r="K54" i="12" s="1"/>
  <c r="L54" i="11"/>
  <c r="L54" i="12" s="1"/>
  <c r="M54" i="11"/>
  <c r="M54" i="12" s="1"/>
  <c r="N54" i="11"/>
  <c r="N54" i="12" s="1"/>
  <c r="O54" i="11"/>
  <c r="O54" i="12" s="1"/>
  <c r="P54" i="11"/>
  <c r="P54" i="12" s="1"/>
  <c r="Q54" i="11"/>
  <c r="Q54" i="12" s="1"/>
  <c r="R54" i="11"/>
  <c r="R54" i="12" s="1"/>
  <c r="S54" i="11"/>
  <c r="S54" i="12" s="1"/>
  <c r="T54" i="11"/>
  <c r="T54" i="12" s="1"/>
  <c r="U54" i="11"/>
  <c r="U54" i="12" s="1"/>
  <c r="V54" i="11"/>
  <c r="V54" i="12" s="1"/>
  <c r="W54" i="11"/>
  <c r="W54" i="12" s="1"/>
  <c r="X54" i="11"/>
  <c r="X54" i="12" s="1"/>
  <c r="Y54" i="11"/>
  <c r="Y54" i="12" s="1"/>
  <c r="Z54" i="11"/>
  <c r="Z54" i="12" s="1"/>
  <c r="AA54" i="11"/>
  <c r="AA54" i="12" s="1"/>
  <c r="AB54" i="11"/>
  <c r="AB54" i="12" s="1"/>
  <c r="AC54" i="11"/>
  <c r="AC54" i="12" s="1"/>
  <c r="AD54" i="11"/>
  <c r="AD54" i="12" s="1"/>
  <c r="AE54" i="11"/>
  <c r="AE54" i="12" s="1"/>
  <c r="AF54" i="11"/>
  <c r="AF54" i="12" s="1"/>
  <c r="AG54" i="11"/>
  <c r="AG54" i="12" s="1"/>
  <c r="AH54" i="11"/>
  <c r="AH54" i="12" s="1"/>
  <c r="AI54" i="11"/>
  <c r="AI54" i="12" s="1"/>
  <c r="AJ54" i="11"/>
  <c r="AJ54" i="12" s="1"/>
  <c r="AK54" i="11"/>
  <c r="AK54" i="12" s="1"/>
  <c r="AL54" i="11"/>
  <c r="AL54" i="12" s="1"/>
  <c r="AM54" i="11"/>
  <c r="AM54" i="12" s="1"/>
  <c r="AN54" i="11"/>
  <c r="AN54" i="12" s="1"/>
  <c r="AO54" i="11"/>
  <c r="AO54" i="12" s="1"/>
  <c r="AP54" i="11"/>
  <c r="AP54" i="12" s="1"/>
  <c r="AQ54" i="11"/>
  <c r="AQ54" i="12" s="1"/>
  <c r="AR54" i="11"/>
  <c r="AR54" i="12" s="1"/>
  <c r="AS54" i="11"/>
  <c r="AS54" i="12" s="1"/>
  <c r="AT54" i="11"/>
  <c r="AT54" i="12" s="1"/>
  <c r="AU54" i="11"/>
  <c r="AU54" i="12" s="1"/>
  <c r="AV54" i="11"/>
  <c r="AV54" i="12" s="1"/>
  <c r="AW54" i="11"/>
  <c r="AW54" i="12" s="1"/>
  <c r="AX54" i="11"/>
  <c r="AX54" i="12" s="1"/>
  <c r="AY54" i="11"/>
  <c r="AY54" i="12" s="1"/>
  <c r="AZ54" i="11"/>
  <c r="AZ54" i="12" s="1"/>
  <c r="BA54" i="11"/>
  <c r="BA54" i="12" s="1"/>
  <c r="BB54" i="11"/>
  <c r="BB54" i="12" s="1"/>
  <c r="BC54" i="11"/>
  <c r="BC54" i="12" s="1"/>
  <c r="BD54" i="11"/>
  <c r="BD54" i="12" s="1"/>
  <c r="BE54" i="11"/>
  <c r="BE54" i="12" s="1"/>
  <c r="BF54" i="11"/>
  <c r="BF54" i="12" s="1"/>
  <c r="BG54" i="11"/>
  <c r="BG54" i="12" s="1"/>
  <c r="BH54" i="11"/>
  <c r="BH54" i="12" s="1"/>
  <c r="BI54" i="11"/>
  <c r="BI54" i="12" s="1"/>
  <c r="BJ54" i="11"/>
  <c r="BJ54" i="12" s="1"/>
  <c r="BK54" i="11"/>
  <c r="BK54" i="12" s="1"/>
  <c r="BL54" i="11"/>
  <c r="BL54" i="12" s="1"/>
  <c r="BM54" i="11"/>
  <c r="BM54" i="12" s="1"/>
  <c r="BN54" i="11"/>
  <c r="BN54" i="12" s="1"/>
  <c r="BO54" i="11"/>
  <c r="BO54" i="12" s="1"/>
  <c r="BP54" i="11"/>
  <c r="BP54" i="12" s="1"/>
  <c r="BQ54" i="11"/>
  <c r="BQ54" i="12" s="1"/>
  <c r="BR54" i="11"/>
  <c r="BR54" i="12" s="1"/>
  <c r="BS54" i="11"/>
  <c r="BS54" i="12" s="1"/>
  <c r="BT54" i="11"/>
  <c r="BT54" i="12" s="1"/>
  <c r="BU54" i="11"/>
  <c r="BU54" i="12" s="1"/>
  <c r="BV54" i="11"/>
  <c r="BV54" i="12" s="1"/>
  <c r="BW54" i="11"/>
  <c r="BW54" i="12" s="1"/>
  <c r="BX54" i="11"/>
  <c r="BX54" i="12" s="1"/>
  <c r="BY54" i="11"/>
  <c r="BY54" i="12" s="1"/>
  <c r="BZ54" i="11"/>
  <c r="BZ54" i="12" s="1"/>
  <c r="CA54" i="11"/>
  <c r="CA54" i="12" s="1"/>
  <c r="CB54" i="11"/>
  <c r="CB54" i="12" s="1"/>
  <c r="CC54" i="11"/>
  <c r="CC54" i="12" s="1"/>
  <c r="CD54" i="11"/>
  <c r="CD54" i="12" s="1"/>
  <c r="CE54" i="11"/>
  <c r="CE54" i="12" s="1"/>
  <c r="CF54" i="11"/>
  <c r="CF54" i="12" s="1"/>
  <c r="CG54" i="11"/>
  <c r="CG54" i="12" s="1"/>
  <c r="CH54" i="11"/>
  <c r="CH54" i="12" s="1"/>
  <c r="CI54" i="11"/>
  <c r="CI54" i="12" s="1"/>
  <c r="CJ54" i="11"/>
  <c r="CJ54" i="12" s="1"/>
  <c r="CK54" i="11"/>
  <c r="CK54" i="12" s="1"/>
  <c r="CL54" i="11"/>
  <c r="CL54" i="12" s="1"/>
  <c r="CM54" i="11"/>
  <c r="CM54" i="12" s="1"/>
  <c r="CN54" i="11"/>
  <c r="CN54" i="12" s="1"/>
  <c r="CO54" i="11"/>
  <c r="CO54" i="12" s="1"/>
  <c r="CP54" i="11"/>
  <c r="CP54" i="12" s="1"/>
  <c r="CQ54" i="11"/>
  <c r="CQ54" i="12" s="1"/>
  <c r="CR54" i="11"/>
  <c r="CR54" i="12" s="1"/>
  <c r="CS54" i="11"/>
  <c r="CS54" i="12" s="1"/>
  <c r="CT54" i="11"/>
  <c r="CT54" i="12" s="1"/>
  <c r="CU54" i="11"/>
  <c r="CU54" i="12" s="1"/>
  <c r="CV54" i="11"/>
  <c r="CV54" i="12" s="1"/>
  <c r="CW54" i="11"/>
  <c r="CW54" i="12" s="1"/>
  <c r="CX54" i="11"/>
  <c r="CX54" i="12" s="1"/>
  <c r="CY54" i="11"/>
  <c r="CY54" i="12" s="1"/>
  <c r="CZ54" i="11"/>
  <c r="CZ54" i="12" s="1"/>
  <c r="DA54" i="11"/>
  <c r="DA54" i="12" s="1"/>
  <c r="DB54" i="11"/>
  <c r="DB54" i="12" s="1"/>
  <c r="DC54" i="11"/>
  <c r="DC54" i="12" s="1"/>
  <c r="DD54" i="11"/>
  <c r="DD54" i="12" s="1"/>
  <c r="DE54" i="11"/>
  <c r="DE54" i="12" s="1"/>
  <c r="DF54" i="11"/>
  <c r="DF54" i="12" s="1"/>
  <c r="DG54" i="11"/>
  <c r="DG54" i="12" s="1"/>
  <c r="DH54" i="11"/>
  <c r="DH54" i="12" s="1"/>
  <c r="DI54" i="11"/>
  <c r="DI54" i="12" s="1"/>
  <c r="DJ54" i="11"/>
  <c r="DJ54" i="12" s="1"/>
  <c r="DK54" i="11"/>
  <c r="DK54" i="12" s="1"/>
  <c r="DL54" i="11"/>
  <c r="DL54" i="12" s="1"/>
  <c r="DM54" i="11"/>
  <c r="DM54" i="12" s="1"/>
  <c r="DN54" i="11"/>
  <c r="DN54" i="12" s="1"/>
  <c r="DO54" i="11"/>
  <c r="DO54" i="12" s="1"/>
  <c r="DP54" i="11"/>
  <c r="DP54" i="12" s="1"/>
  <c r="DQ54" i="11"/>
  <c r="DQ54" i="12" s="1"/>
  <c r="DR54" i="11"/>
  <c r="DR54" i="12" s="1"/>
  <c r="DS54" i="11"/>
  <c r="DS54" i="12" s="1"/>
  <c r="DT54" i="11"/>
  <c r="DT54" i="12" s="1"/>
  <c r="DU54" i="11"/>
  <c r="DU54" i="12" s="1"/>
  <c r="DV54" i="11"/>
  <c r="DV54" i="12" s="1"/>
  <c r="DW54" i="11"/>
  <c r="DW54" i="12" s="1"/>
  <c r="DX54" i="11"/>
  <c r="DX54" i="12" s="1"/>
  <c r="DY54" i="11"/>
  <c r="DY54" i="12" s="1"/>
  <c r="DZ54" i="11"/>
  <c r="DZ54" i="12" s="1"/>
  <c r="EA54" i="11"/>
  <c r="EA54" i="12" s="1"/>
  <c r="EB54" i="11"/>
  <c r="EB54" i="12" s="1"/>
  <c r="EC54" i="11"/>
  <c r="EC54" i="12" s="1"/>
  <c r="ED54" i="11"/>
  <c r="ED54" i="12" s="1"/>
  <c r="EE54" i="11"/>
  <c r="EE54" i="12" s="1"/>
  <c r="EF54" i="11"/>
  <c r="EF54" i="12" s="1"/>
  <c r="EG54" i="11"/>
  <c r="EG54" i="12" s="1"/>
  <c r="EH54" i="11"/>
  <c r="EH54" i="12" s="1"/>
  <c r="EI54" i="11"/>
  <c r="EI54" i="12" s="1"/>
  <c r="EJ54" i="11"/>
  <c r="EJ54" i="12" s="1"/>
  <c r="EK54" i="11"/>
  <c r="EK54" i="12" s="1"/>
  <c r="EL54" i="11"/>
  <c r="EL54" i="12" s="1"/>
  <c r="EM54" i="11"/>
  <c r="EM54" i="12" s="1"/>
  <c r="EN54" i="11"/>
  <c r="EN54" i="12" s="1"/>
  <c r="EO54" i="11"/>
  <c r="EO54" i="12" s="1"/>
  <c r="EP54" i="11"/>
  <c r="EP54" i="12" s="1"/>
  <c r="EQ54" i="11"/>
  <c r="EQ54" i="12" s="1"/>
  <c r="ER54" i="11"/>
  <c r="ER54" i="12" s="1"/>
  <c r="ES54" i="11"/>
  <c r="ES54" i="12" s="1"/>
  <c r="ET54" i="11"/>
  <c r="ET54" i="12" s="1"/>
  <c r="EU54" i="11"/>
  <c r="EU54" i="12" s="1"/>
  <c r="EV54" i="11"/>
  <c r="EV54" i="12" s="1"/>
  <c r="EW54" i="11"/>
  <c r="EW54" i="12" s="1"/>
  <c r="EX54" i="11"/>
  <c r="EX54" i="12" s="1"/>
  <c r="EY54" i="11"/>
  <c r="EY54" i="12" s="1"/>
  <c r="EZ54" i="11"/>
  <c r="EZ54" i="12" s="1"/>
  <c r="FA54" i="11"/>
  <c r="FA54" i="12" s="1"/>
  <c r="FB54" i="11"/>
  <c r="FB54" i="12" s="1"/>
  <c r="FC54" i="11"/>
  <c r="FC54" i="12" s="1"/>
  <c r="FD54" i="11"/>
  <c r="FD54" i="12" s="1"/>
  <c r="FE54" i="11"/>
  <c r="FE54" i="12" s="1"/>
  <c r="FF54" i="11"/>
  <c r="FF54" i="12" s="1"/>
  <c r="FG54" i="11"/>
  <c r="FG54" i="12" s="1"/>
  <c r="FH54" i="11"/>
  <c r="FH54" i="12" s="1"/>
  <c r="FI54" i="11"/>
  <c r="FI54" i="12" s="1"/>
  <c r="FJ54" i="11"/>
  <c r="FJ54" i="12" s="1"/>
  <c r="FK54" i="11"/>
  <c r="FK54" i="12" s="1"/>
  <c r="FL54" i="11"/>
  <c r="FL54" i="12" s="1"/>
  <c r="F55" i="11"/>
  <c r="F55" i="12" s="1"/>
  <c r="G55" i="11"/>
  <c r="G55" i="12" s="1"/>
  <c r="H55" i="11"/>
  <c r="H55" i="12" s="1"/>
  <c r="I55" i="11"/>
  <c r="I55" i="12" s="1"/>
  <c r="J55" i="11"/>
  <c r="J55" i="12" s="1"/>
  <c r="K55" i="11"/>
  <c r="K55" i="12" s="1"/>
  <c r="L55" i="11"/>
  <c r="L55" i="12" s="1"/>
  <c r="M55" i="11"/>
  <c r="M55" i="12" s="1"/>
  <c r="N55" i="11"/>
  <c r="N55" i="12" s="1"/>
  <c r="O55" i="11"/>
  <c r="O55" i="12" s="1"/>
  <c r="P55" i="11"/>
  <c r="P55" i="12" s="1"/>
  <c r="Q55" i="11"/>
  <c r="Q55" i="12" s="1"/>
  <c r="R55" i="11"/>
  <c r="R55" i="12" s="1"/>
  <c r="S55" i="11"/>
  <c r="S55" i="12" s="1"/>
  <c r="T55" i="11"/>
  <c r="T55" i="12" s="1"/>
  <c r="U55" i="11"/>
  <c r="U55" i="12" s="1"/>
  <c r="V55" i="11"/>
  <c r="V55" i="12" s="1"/>
  <c r="W55" i="11"/>
  <c r="W55" i="12" s="1"/>
  <c r="X55" i="11"/>
  <c r="X55" i="12" s="1"/>
  <c r="Y55" i="11"/>
  <c r="Y55" i="12" s="1"/>
  <c r="Z55" i="11"/>
  <c r="Z55" i="12" s="1"/>
  <c r="AA55" i="11"/>
  <c r="AA55" i="12" s="1"/>
  <c r="AB55" i="11"/>
  <c r="AB55" i="12" s="1"/>
  <c r="AC55" i="11"/>
  <c r="AC55" i="12" s="1"/>
  <c r="AD55" i="11"/>
  <c r="AD55" i="12" s="1"/>
  <c r="AE55" i="11"/>
  <c r="AE55" i="12" s="1"/>
  <c r="AF55" i="11"/>
  <c r="AF55" i="12" s="1"/>
  <c r="AG55" i="11"/>
  <c r="AG55" i="12" s="1"/>
  <c r="AH55" i="11"/>
  <c r="AH55" i="12" s="1"/>
  <c r="AI55" i="11"/>
  <c r="AI55" i="12" s="1"/>
  <c r="AJ55" i="11"/>
  <c r="AJ55" i="12" s="1"/>
  <c r="AK55" i="11"/>
  <c r="AK55" i="12" s="1"/>
  <c r="AL55" i="11"/>
  <c r="AL55" i="12" s="1"/>
  <c r="AM55" i="11"/>
  <c r="AM55" i="12" s="1"/>
  <c r="AN55" i="11"/>
  <c r="AN55" i="12" s="1"/>
  <c r="AO55" i="11"/>
  <c r="AO55" i="12" s="1"/>
  <c r="AP55" i="11"/>
  <c r="AP55" i="12" s="1"/>
  <c r="AQ55" i="11"/>
  <c r="AQ55" i="12" s="1"/>
  <c r="AR55" i="11"/>
  <c r="AR55" i="12" s="1"/>
  <c r="AS55" i="11"/>
  <c r="AS55" i="12" s="1"/>
  <c r="AT55" i="11"/>
  <c r="AT55" i="12" s="1"/>
  <c r="AU55" i="11"/>
  <c r="AU55" i="12" s="1"/>
  <c r="AV55" i="11"/>
  <c r="AV55" i="12" s="1"/>
  <c r="AW55" i="11"/>
  <c r="AW55" i="12" s="1"/>
  <c r="AX55" i="11"/>
  <c r="AX55" i="12" s="1"/>
  <c r="AY55" i="11"/>
  <c r="AY55" i="12" s="1"/>
  <c r="AZ55" i="11"/>
  <c r="AZ55" i="12" s="1"/>
  <c r="BA55" i="11"/>
  <c r="BA55" i="12" s="1"/>
  <c r="BB55" i="11"/>
  <c r="BB55" i="12" s="1"/>
  <c r="BC55" i="11"/>
  <c r="BC55" i="12" s="1"/>
  <c r="BD55" i="11"/>
  <c r="BD55" i="12" s="1"/>
  <c r="BE55" i="11"/>
  <c r="BE55" i="12" s="1"/>
  <c r="BF55" i="11"/>
  <c r="BF55" i="12" s="1"/>
  <c r="BG55" i="11"/>
  <c r="BG55" i="12" s="1"/>
  <c r="BH55" i="11"/>
  <c r="BH55" i="12" s="1"/>
  <c r="BI55" i="11"/>
  <c r="BI55" i="12" s="1"/>
  <c r="BJ55" i="11"/>
  <c r="BJ55" i="12" s="1"/>
  <c r="BK55" i="11"/>
  <c r="BK55" i="12" s="1"/>
  <c r="BL55" i="11"/>
  <c r="BL55" i="12" s="1"/>
  <c r="BM55" i="11"/>
  <c r="BM55" i="12" s="1"/>
  <c r="BN55" i="11"/>
  <c r="BN55" i="12" s="1"/>
  <c r="BO55" i="11"/>
  <c r="BO55" i="12" s="1"/>
  <c r="BP55" i="11"/>
  <c r="BP55" i="12" s="1"/>
  <c r="BQ55" i="11"/>
  <c r="BQ55" i="12" s="1"/>
  <c r="BR55" i="11"/>
  <c r="BR55" i="12" s="1"/>
  <c r="BS55" i="11"/>
  <c r="BS55" i="12" s="1"/>
  <c r="BT55" i="11"/>
  <c r="BT55" i="12" s="1"/>
  <c r="BU55" i="11"/>
  <c r="BU55" i="12" s="1"/>
  <c r="BV55" i="11"/>
  <c r="BV55" i="12" s="1"/>
  <c r="BW55" i="11"/>
  <c r="BW55" i="12" s="1"/>
  <c r="BX55" i="11"/>
  <c r="BX55" i="12" s="1"/>
  <c r="BY55" i="11"/>
  <c r="BY55" i="12" s="1"/>
  <c r="BZ55" i="11"/>
  <c r="BZ55" i="12" s="1"/>
  <c r="CA55" i="11"/>
  <c r="CA55" i="12" s="1"/>
  <c r="CB55" i="11"/>
  <c r="CB55" i="12" s="1"/>
  <c r="CC55" i="11"/>
  <c r="CC55" i="12" s="1"/>
  <c r="CD55" i="11"/>
  <c r="CD55" i="12" s="1"/>
  <c r="CE55" i="11"/>
  <c r="CE55" i="12" s="1"/>
  <c r="CF55" i="11"/>
  <c r="CF55" i="12" s="1"/>
  <c r="CG55" i="11"/>
  <c r="CG55" i="12" s="1"/>
  <c r="CH55" i="11"/>
  <c r="CH55" i="12" s="1"/>
  <c r="CI55" i="11"/>
  <c r="CI55" i="12" s="1"/>
  <c r="CJ55" i="11"/>
  <c r="CJ55" i="12" s="1"/>
  <c r="CK55" i="11"/>
  <c r="CK55" i="12" s="1"/>
  <c r="CL55" i="11"/>
  <c r="CL55" i="12" s="1"/>
  <c r="CM55" i="11"/>
  <c r="CM55" i="12" s="1"/>
  <c r="CN55" i="11"/>
  <c r="CN55" i="12" s="1"/>
  <c r="CO55" i="11"/>
  <c r="CO55" i="12" s="1"/>
  <c r="CP55" i="11"/>
  <c r="CP55" i="12" s="1"/>
  <c r="CQ55" i="11"/>
  <c r="CQ55" i="12" s="1"/>
  <c r="CR55" i="11"/>
  <c r="CR55" i="12" s="1"/>
  <c r="CS55" i="11"/>
  <c r="CS55" i="12" s="1"/>
  <c r="CT55" i="11"/>
  <c r="CT55" i="12" s="1"/>
  <c r="CU55" i="11"/>
  <c r="CU55" i="12" s="1"/>
  <c r="CV55" i="11"/>
  <c r="CV55" i="12" s="1"/>
  <c r="CW55" i="11"/>
  <c r="CW55" i="12" s="1"/>
  <c r="CX55" i="11"/>
  <c r="CX55" i="12" s="1"/>
  <c r="CY55" i="11"/>
  <c r="CY55" i="12" s="1"/>
  <c r="CZ55" i="11"/>
  <c r="CZ55" i="12" s="1"/>
  <c r="DA55" i="11"/>
  <c r="DA55" i="12" s="1"/>
  <c r="DB55" i="11"/>
  <c r="DB55" i="12" s="1"/>
  <c r="DC55" i="11"/>
  <c r="DC55" i="12" s="1"/>
  <c r="DD55" i="11"/>
  <c r="DD55" i="12" s="1"/>
  <c r="DE55" i="11"/>
  <c r="DE55" i="12" s="1"/>
  <c r="DF55" i="11"/>
  <c r="DF55" i="12" s="1"/>
  <c r="DG55" i="11"/>
  <c r="DG55" i="12" s="1"/>
  <c r="DH55" i="11"/>
  <c r="DH55" i="12" s="1"/>
  <c r="DI55" i="11"/>
  <c r="DI55" i="12" s="1"/>
  <c r="DJ55" i="11"/>
  <c r="DJ55" i="12" s="1"/>
  <c r="DK55" i="11"/>
  <c r="DK55" i="12" s="1"/>
  <c r="DL55" i="11"/>
  <c r="DL55" i="12" s="1"/>
  <c r="DM55" i="11"/>
  <c r="DM55" i="12" s="1"/>
  <c r="DN55" i="11"/>
  <c r="DN55" i="12" s="1"/>
  <c r="DO55" i="11"/>
  <c r="DO55" i="12" s="1"/>
  <c r="DP55" i="11"/>
  <c r="DP55" i="12" s="1"/>
  <c r="DQ55" i="11"/>
  <c r="DQ55" i="12" s="1"/>
  <c r="DR55" i="11"/>
  <c r="DR55" i="12" s="1"/>
  <c r="DS55" i="11"/>
  <c r="DS55" i="12" s="1"/>
  <c r="DT55" i="11"/>
  <c r="DT55" i="12" s="1"/>
  <c r="DU55" i="11"/>
  <c r="DU55" i="12" s="1"/>
  <c r="DV55" i="11"/>
  <c r="DV55" i="12" s="1"/>
  <c r="DW55" i="11"/>
  <c r="DW55" i="12" s="1"/>
  <c r="DX55" i="11"/>
  <c r="DX55" i="12" s="1"/>
  <c r="DY55" i="11"/>
  <c r="DY55" i="12" s="1"/>
  <c r="DZ55" i="11"/>
  <c r="DZ55" i="12" s="1"/>
  <c r="EA55" i="11"/>
  <c r="EA55" i="12" s="1"/>
  <c r="EB55" i="11"/>
  <c r="EB55" i="12" s="1"/>
  <c r="EC55" i="11"/>
  <c r="EC55" i="12" s="1"/>
  <c r="ED55" i="11"/>
  <c r="ED55" i="12" s="1"/>
  <c r="EE55" i="11"/>
  <c r="EE55" i="12" s="1"/>
  <c r="EF55" i="11"/>
  <c r="EF55" i="12" s="1"/>
  <c r="EG55" i="11"/>
  <c r="EG55" i="12" s="1"/>
  <c r="EH55" i="11"/>
  <c r="EH55" i="12" s="1"/>
  <c r="EI55" i="11"/>
  <c r="EI55" i="12" s="1"/>
  <c r="EJ55" i="11"/>
  <c r="EJ55" i="12" s="1"/>
  <c r="EK55" i="11"/>
  <c r="EK55" i="12" s="1"/>
  <c r="EL55" i="11"/>
  <c r="EL55" i="12" s="1"/>
  <c r="EM55" i="11"/>
  <c r="EM55" i="12" s="1"/>
  <c r="EN55" i="11"/>
  <c r="EN55" i="12" s="1"/>
  <c r="EO55" i="11"/>
  <c r="EO55" i="12" s="1"/>
  <c r="EP55" i="11"/>
  <c r="EP55" i="12" s="1"/>
  <c r="EQ55" i="11"/>
  <c r="EQ55" i="12" s="1"/>
  <c r="ER55" i="11"/>
  <c r="ER55" i="12" s="1"/>
  <c r="ES55" i="11"/>
  <c r="ES55" i="12" s="1"/>
  <c r="ET55" i="11"/>
  <c r="ET55" i="12" s="1"/>
  <c r="EU55" i="11"/>
  <c r="EU55" i="12" s="1"/>
  <c r="EV55" i="11"/>
  <c r="EV55" i="12" s="1"/>
  <c r="EW55" i="11"/>
  <c r="EW55" i="12" s="1"/>
  <c r="EX55" i="11"/>
  <c r="EX55" i="12" s="1"/>
  <c r="EY55" i="11"/>
  <c r="EY55" i="12" s="1"/>
  <c r="EZ55" i="11"/>
  <c r="EZ55" i="12" s="1"/>
  <c r="FA55" i="11"/>
  <c r="FA55" i="12" s="1"/>
  <c r="FB55" i="11"/>
  <c r="FB55" i="12" s="1"/>
  <c r="FC55" i="11"/>
  <c r="FC55" i="12" s="1"/>
  <c r="FD55" i="11"/>
  <c r="FD55" i="12" s="1"/>
  <c r="FE55" i="11"/>
  <c r="FE55" i="12" s="1"/>
  <c r="FF55" i="11"/>
  <c r="FF55" i="12" s="1"/>
  <c r="FG55" i="11"/>
  <c r="FG55" i="12" s="1"/>
  <c r="FH55" i="11"/>
  <c r="FH55" i="12" s="1"/>
  <c r="FI55" i="11"/>
  <c r="FI55" i="12" s="1"/>
  <c r="FJ55" i="11"/>
  <c r="FJ55" i="12" s="1"/>
  <c r="FK55" i="11"/>
  <c r="FK55" i="12" s="1"/>
  <c r="FL55" i="11"/>
  <c r="FL55" i="12" s="1"/>
  <c r="F56" i="11"/>
  <c r="F56" i="12" s="1"/>
  <c r="G56" i="11"/>
  <c r="G56" i="12" s="1"/>
  <c r="H56" i="11"/>
  <c r="H56" i="12" s="1"/>
  <c r="I56" i="11"/>
  <c r="I56" i="12" s="1"/>
  <c r="J56" i="11"/>
  <c r="J56" i="12" s="1"/>
  <c r="K56" i="11"/>
  <c r="K56" i="12" s="1"/>
  <c r="L56" i="11"/>
  <c r="L56" i="12" s="1"/>
  <c r="M56" i="11"/>
  <c r="M56" i="12" s="1"/>
  <c r="N56" i="11"/>
  <c r="N56" i="12" s="1"/>
  <c r="O56" i="11"/>
  <c r="O56" i="12" s="1"/>
  <c r="P56" i="11"/>
  <c r="P56" i="12" s="1"/>
  <c r="Q56" i="11"/>
  <c r="Q56" i="12" s="1"/>
  <c r="R56" i="11"/>
  <c r="R56" i="12" s="1"/>
  <c r="S56" i="11"/>
  <c r="S56" i="12" s="1"/>
  <c r="T56" i="11"/>
  <c r="T56" i="12" s="1"/>
  <c r="U56" i="11"/>
  <c r="U56" i="12" s="1"/>
  <c r="V56" i="11"/>
  <c r="V56" i="12" s="1"/>
  <c r="W56" i="11"/>
  <c r="W56" i="12" s="1"/>
  <c r="X56" i="11"/>
  <c r="X56" i="12" s="1"/>
  <c r="Y56" i="11"/>
  <c r="Y56" i="12" s="1"/>
  <c r="Z56" i="11"/>
  <c r="Z56" i="12" s="1"/>
  <c r="AA56" i="11"/>
  <c r="AA56" i="12" s="1"/>
  <c r="AB56" i="11"/>
  <c r="AB56" i="12" s="1"/>
  <c r="AC56" i="11"/>
  <c r="AC56" i="12" s="1"/>
  <c r="AD56" i="11"/>
  <c r="AD56" i="12" s="1"/>
  <c r="AE56" i="11"/>
  <c r="AE56" i="12" s="1"/>
  <c r="AF56" i="11"/>
  <c r="AF56" i="12" s="1"/>
  <c r="AG56" i="11"/>
  <c r="AG56" i="12" s="1"/>
  <c r="AH56" i="11"/>
  <c r="AH56" i="12" s="1"/>
  <c r="AI56" i="11"/>
  <c r="AI56" i="12" s="1"/>
  <c r="AJ56" i="11"/>
  <c r="AJ56" i="12" s="1"/>
  <c r="AK56" i="11"/>
  <c r="AK56" i="12" s="1"/>
  <c r="AL56" i="11"/>
  <c r="AL56" i="12" s="1"/>
  <c r="AM56" i="11"/>
  <c r="AM56" i="12" s="1"/>
  <c r="AN56" i="11"/>
  <c r="AN56" i="12" s="1"/>
  <c r="AO56" i="11"/>
  <c r="AO56" i="12" s="1"/>
  <c r="AP56" i="11"/>
  <c r="AP56" i="12" s="1"/>
  <c r="AQ56" i="11"/>
  <c r="AQ56" i="12" s="1"/>
  <c r="AR56" i="11"/>
  <c r="AR56" i="12" s="1"/>
  <c r="AS56" i="11"/>
  <c r="AS56" i="12" s="1"/>
  <c r="AT56" i="11"/>
  <c r="AT56" i="12" s="1"/>
  <c r="AU56" i="11"/>
  <c r="AU56" i="12" s="1"/>
  <c r="AV56" i="11"/>
  <c r="AV56" i="12" s="1"/>
  <c r="AW56" i="11"/>
  <c r="AW56" i="12" s="1"/>
  <c r="AX56" i="11"/>
  <c r="AX56" i="12" s="1"/>
  <c r="AY56" i="11"/>
  <c r="AY56" i="12" s="1"/>
  <c r="AZ56" i="11"/>
  <c r="AZ56" i="12" s="1"/>
  <c r="BA56" i="11"/>
  <c r="BA56" i="12" s="1"/>
  <c r="BB56" i="11"/>
  <c r="BB56" i="12" s="1"/>
  <c r="BC56" i="11"/>
  <c r="BC56" i="12" s="1"/>
  <c r="BD56" i="11"/>
  <c r="BD56" i="12" s="1"/>
  <c r="BE56" i="11"/>
  <c r="BE56" i="12" s="1"/>
  <c r="BF56" i="11"/>
  <c r="BF56" i="12" s="1"/>
  <c r="BG56" i="11"/>
  <c r="BG56" i="12" s="1"/>
  <c r="BH56" i="11"/>
  <c r="BH56" i="12" s="1"/>
  <c r="BI56" i="11"/>
  <c r="BI56" i="12" s="1"/>
  <c r="BJ56" i="11"/>
  <c r="BJ56" i="12" s="1"/>
  <c r="BK56" i="11"/>
  <c r="BK56" i="12" s="1"/>
  <c r="BL56" i="11"/>
  <c r="BL56" i="12" s="1"/>
  <c r="BM56" i="11"/>
  <c r="BM56" i="12" s="1"/>
  <c r="BN56" i="11"/>
  <c r="BN56" i="12" s="1"/>
  <c r="BO56" i="11"/>
  <c r="BO56" i="12" s="1"/>
  <c r="BP56" i="11"/>
  <c r="BP56" i="12" s="1"/>
  <c r="BQ56" i="11"/>
  <c r="BQ56" i="12" s="1"/>
  <c r="BR56" i="11"/>
  <c r="BR56" i="12" s="1"/>
  <c r="BS56" i="11"/>
  <c r="BS56" i="12" s="1"/>
  <c r="BT56" i="11"/>
  <c r="BT56" i="12" s="1"/>
  <c r="BU56" i="11"/>
  <c r="BU56" i="12" s="1"/>
  <c r="BV56" i="11"/>
  <c r="BV56" i="12" s="1"/>
  <c r="BW56" i="11"/>
  <c r="BW56" i="12" s="1"/>
  <c r="BX56" i="11"/>
  <c r="BX56" i="12" s="1"/>
  <c r="BY56" i="11"/>
  <c r="BY56" i="12" s="1"/>
  <c r="BZ56" i="11"/>
  <c r="BZ56" i="12" s="1"/>
  <c r="CA56" i="11"/>
  <c r="CA56" i="12" s="1"/>
  <c r="CB56" i="11"/>
  <c r="CB56" i="12" s="1"/>
  <c r="CC56" i="11"/>
  <c r="CC56" i="12" s="1"/>
  <c r="CD56" i="11"/>
  <c r="CD56" i="12" s="1"/>
  <c r="CE56" i="11"/>
  <c r="CE56" i="12" s="1"/>
  <c r="CF56" i="11"/>
  <c r="CF56" i="12" s="1"/>
  <c r="CG56" i="11"/>
  <c r="CG56" i="12" s="1"/>
  <c r="CH56" i="11"/>
  <c r="CH56" i="12" s="1"/>
  <c r="CI56" i="11"/>
  <c r="CI56" i="12" s="1"/>
  <c r="CJ56" i="11"/>
  <c r="CJ56" i="12" s="1"/>
  <c r="CK56" i="11"/>
  <c r="CK56" i="12" s="1"/>
  <c r="CL56" i="11"/>
  <c r="CL56" i="12" s="1"/>
  <c r="CM56" i="11"/>
  <c r="CM56" i="12" s="1"/>
  <c r="CN56" i="11"/>
  <c r="CN56" i="12" s="1"/>
  <c r="CO56" i="11"/>
  <c r="CO56" i="12" s="1"/>
  <c r="CP56" i="11"/>
  <c r="CP56" i="12" s="1"/>
  <c r="CQ56" i="11"/>
  <c r="CQ56" i="12" s="1"/>
  <c r="CR56" i="11"/>
  <c r="CR56" i="12" s="1"/>
  <c r="CS56" i="11"/>
  <c r="CS56" i="12" s="1"/>
  <c r="CT56" i="11"/>
  <c r="CT56" i="12" s="1"/>
  <c r="CU56" i="11"/>
  <c r="CU56" i="12" s="1"/>
  <c r="CV56" i="11"/>
  <c r="CV56" i="12" s="1"/>
  <c r="CW56" i="11"/>
  <c r="CW56" i="12" s="1"/>
  <c r="CX56" i="11"/>
  <c r="CX56" i="12" s="1"/>
  <c r="CY56" i="11"/>
  <c r="CY56" i="12" s="1"/>
  <c r="CZ56" i="11"/>
  <c r="CZ56" i="12" s="1"/>
  <c r="DA56" i="11"/>
  <c r="DA56" i="12" s="1"/>
  <c r="DB56" i="11"/>
  <c r="DB56" i="12" s="1"/>
  <c r="DC56" i="11"/>
  <c r="DC56" i="12" s="1"/>
  <c r="DD56" i="11"/>
  <c r="DD56" i="12" s="1"/>
  <c r="DE56" i="11"/>
  <c r="DE56" i="12" s="1"/>
  <c r="DF56" i="11"/>
  <c r="DF56" i="12" s="1"/>
  <c r="DG56" i="11"/>
  <c r="DG56" i="12" s="1"/>
  <c r="DH56" i="11"/>
  <c r="DH56" i="12" s="1"/>
  <c r="DI56" i="11"/>
  <c r="DI56" i="12" s="1"/>
  <c r="DJ56" i="11"/>
  <c r="DJ56" i="12" s="1"/>
  <c r="DK56" i="11"/>
  <c r="DK56" i="12" s="1"/>
  <c r="DL56" i="11"/>
  <c r="DL56" i="12" s="1"/>
  <c r="DM56" i="11"/>
  <c r="DM56" i="12" s="1"/>
  <c r="DN56" i="11"/>
  <c r="DN56" i="12" s="1"/>
  <c r="DO56" i="11"/>
  <c r="DO56" i="12" s="1"/>
  <c r="DP56" i="11"/>
  <c r="DP56" i="12" s="1"/>
  <c r="DQ56" i="11"/>
  <c r="DQ56" i="12" s="1"/>
  <c r="DR56" i="11"/>
  <c r="DR56" i="12" s="1"/>
  <c r="DS56" i="11"/>
  <c r="DS56" i="12" s="1"/>
  <c r="DT56" i="11"/>
  <c r="DT56" i="12" s="1"/>
  <c r="DU56" i="11"/>
  <c r="DU56" i="12" s="1"/>
  <c r="DV56" i="11"/>
  <c r="DV56" i="12" s="1"/>
  <c r="DW56" i="11"/>
  <c r="DW56" i="12" s="1"/>
  <c r="DX56" i="11"/>
  <c r="DX56" i="12" s="1"/>
  <c r="DY56" i="11"/>
  <c r="DY56" i="12" s="1"/>
  <c r="DZ56" i="11"/>
  <c r="DZ56" i="12" s="1"/>
  <c r="EA56" i="11"/>
  <c r="EA56" i="12" s="1"/>
  <c r="EB56" i="11"/>
  <c r="EB56" i="12" s="1"/>
  <c r="EC56" i="11"/>
  <c r="EC56" i="12" s="1"/>
  <c r="ED56" i="11"/>
  <c r="ED56" i="12" s="1"/>
  <c r="EE56" i="11"/>
  <c r="EE56" i="12" s="1"/>
  <c r="EF56" i="11"/>
  <c r="EF56" i="12" s="1"/>
  <c r="EG56" i="11"/>
  <c r="EG56" i="12" s="1"/>
  <c r="EH56" i="11"/>
  <c r="EH56" i="12" s="1"/>
  <c r="EI56" i="11"/>
  <c r="EI56" i="12" s="1"/>
  <c r="EJ56" i="11"/>
  <c r="EJ56" i="12" s="1"/>
  <c r="EK56" i="11"/>
  <c r="EK56" i="12" s="1"/>
  <c r="EL56" i="11"/>
  <c r="EL56" i="12" s="1"/>
  <c r="EM56" i="11"/>
  <c r="EM56" i="12" s="1"/>
  <c r="EN56" i="11"/>
  <c r="EN56" i="12" s="1"/>
  <c r="EO56" i="11"/>
  <c r="EO56" i="12" s="1"/>
  <c r="EP56" i="11"/>
  <c r="EP56" i="12" s="1"/>
  <c r="EQ56" i="11"/>
  <c r="EQ56" i="12" s="1"/>
  <c r="ER56" i="11"/>
  <c r="ER56" i="12" s="1"/>
  <c r="ES56" i="11"/>
  <c r="ES56" i="12" s="1"/>
  <c r="ET56" i="11"/>
  <c r="ET56" i="12" s="1"/>
  <c r="EU56" i="11"/>
  <c r="EU56" i="12" s="1"/>
  <c r="EV56" i="11"/>
  <c r="EV56" i="12" s="1"/>
  <c r="EW56" i="11"/>
  <c r="EW56" i="12" s="1"/>
  <c r="EX56" i="11"/>
  <c r="EX56" i="12" s="1"/>
  <c r="EY56" i="11"/>
  <c r="EY56" i="12" s="1"/>
  <c r="EZ56" i="11"/>
  <c r="EZ56" i="12" s="1"/>
  <c r="FA56" i="11"/>
  <c r="FA56" i="12" s="1"/>
  <c r="FB56" i="11"/>
  <c r="FB56" i="12" s="1"/>
  <c r="FC56" i="11"/>
  <c r="FC56" i="12" s="1"/>
  <c r="FD56" i="11"/>
  <c r="FD56" i="12" s="1"/>
  <c r="FE56" i="11"/>
  <c r="FE56" i="12" s="1"/>
  <c r="FF56" i="11"/>
  <c r="FF56" i="12" s="1"/>
  <c r="FG56" i="11"/>
  <c r="FG56" i="12" s="1"/>
  <c r="FH56" i="11"/>
  <c r="FH56" i="12" s="1"/>
  <c r="FI56" i="11"/>
  <c r="FI56" i="12" s="1"/>
  <c r="FJ56" i="11"/>
  <c r="FJ56" i="12" s="1"/>
  <c r="FK56" i="11"/>
  <c r="FK56" i="12" s="1"/>
  <c r="FL56" i="11"/>
  <c r="FL56" i="12" s="1"/>
  <c r="F57" i="11"/>
  <c r="F57" i="12" s="1"/>
  <c r="G57" i="11"/>
  <c r="G57" i="12" s="1"/>
  <c r="H57" i="11"/>
  <c r="H57" i="12" s="1"/>
  <c r="I57" i="11"/>
  <c r="I57" i="12" s="1"/>
  <c r="J57" i="11"/>
  <c r="J57" i="12" s="1"/>
  <c r="K57" i="11"/>
  <c r="K57" i="12" s="1"/>
  <c r="L57" i="11"/>
  <c r="L57" i="12" s="1"/>
  <c r="M57" i="11"/>
  <c r="M57" i="12" s="1"/>
  <c r="N57" i="11"/>
  <c r="N57" i="12" s="1"/>
  <c r="O57" i="11"/>
  <c r="O57" i="12" s="1"/>
  <c r="P57" i="11"/>
  <c r="P57" i="12" s="1"/>
  <c r="Q57" i="11"/>
  <c r="Q57" i="12" s="1"/>
  <c r="R57" i="11"/>
  <c r="R57" i="12" s="1"/>
  <c r="S57" i="11"/>
  <c r="S57" i="12" s="1"/>
  <c r="T57" i="11"/>
  <c r="T57" i="12" s="1"/>
  <c r="U57" i="11"/>
  <c r="U57" i="12" s="1"/>
  <c r="V57" i="11"/>
  <c r="V57" i="12" s="1"/>
  <c r="W57" i="11"/>
  <c r="W57" i="12" s="1"/>
  <c r="X57" i="11"/>
  <c r="X57" i="12" s="1"/>
  <c r="Y57" i="11"/>
  <c r="Y57" i="12" s="1"/>
  <c r="Z57" i="11"/>
  <c r="Z57" i="12" s="1"/>
  <c r="AA57" i="11"/>
  <c r="AA57" i="12" s="1"/>
  <c r="AB57" i="11"/>
  <c r="AB57" i="12" s="1"/>
  <c r="AC57" i="11"/>
  <c r="AC57" i="12" s="1"/>
  <c r="AD57" i="11"/>
  <c r="AD57" i="12" s="1"/>
  <c r="AE57" i="11"/>
  <c r="AE57" i="12" s="1"/>
  <c r="AF57" i="11"/>
  <c r="AF57" i="12" s="1"/>
  <c r="AG57" i="11"/>
  <c r="AG57" i="12" s="1"/>
  <c r="AH57" i="11"/>
  <c r="AH57" i="12" s="1"/>
  <c r="AI57" i="11"/>
  <c r="AI57" i="12" s="1"/>
  <c r="AJ57" i="11"/>
  <c r="AJ57" i="12" s="1"/>
  <c r="AK57" i="11"/>
  <c r="AK57" i="12" s="1"/>
  <c r="AL57" i="11"/>
  <c r="AL57" i="12" s="1"/>
  <c r="AM57" i="11"/>
  <c r="AM57" i="12" s="1"/>
  <c r="AN57" i="11"/>
  <c r="AN57" i="12" s="1"/>
  <c r="AO57" i="11"/>
  <c r="AO57" i="12" s="1"/>
  <c r="AP57" i="11"/>
  <c r="AP57" i="12" s="1"/>
  <c r="AQ57" i="11"/>
  <c r="AQ57" i="12" s="1"/>
  <c r="AR57" i="11"/>
  <c r="AR57" i="12" s="1"/>
  <c r="AS57" i="11"/>
  <c r="AS57" i="12" s="1"/>
  <c r="AT57" i="11"/>
  <c r="AT57" i="12" s="1"/>
  <c r="AU57" i="11"/>
  <c r="AU57" i="12" s="1"/>
  <c r="AV57" i="11"/>
  <c r="AV57" i="12" s="1"/>
  <c r="AW57" i="11"/>
  <c r="AW57" i="12" s="1"/>
  <c r="AX57" i="11"/>
  <c r="AX57" i="12" s="1"/>
  <c r="AY57" i="11"/>
  <c r="AY57" i="12" s="1"/>
  <c r="AZ57" i="11"/>
  <c r="AZ57" i="12" s="1"/>
  <c r="BA57" i="11"/>
  <c r="BA57" i="12" s="1"/>
  <c r="BB57" i="11"/>
  <c r="BB57" i="12" s="1"/>
  <c r="BC57" i="11"/>
  <c r="BC57" i="12" s="1"/>
  <c r="BD57" i="11"/>
  <c r="BD57" i="12" s="1"/>
  <c r="BE57" i="11"/>
  <c r="BE57" i="12" s="1"/>
  <c r="BF57" i="11"/>
  <c r="BF57" i="12" s="1"/>
  <c r="BG57" i="11"/>
  <c r="BG57" i="12" s="1"/>
  <c r="BH57" i="11"/>
  <c r="BH57" i="12" s="1"/>
  <c r="BI57" i="11"/>
  <c r="BI57" i="12" s="1"/>
  <c r="BJ57" i="11"/>
  <c r="BJ57" i="12" s="1"/>
  <c r="BK57" i="11"/>
  <c r="BK57" i="12" s="1"/>
  <c r="BL57" i="11"/>
  <c r="BL57" i="12" s="1"/>
  <c r="BM57" i="11"/>
  <c r="BM57" i="12" s="1"/>
  <c r="BN57" i="11"/>
  <c r="BN57" i="12" s="1"/>
  <c r="BO57" i="11"/>
  <c r="BO57" i="12" s="1"/>
  <c r="BP57" i="11"/>
  <c r="BP57" i="12" s="1"/>
  <c r="BQ57" i="11"/>
  <c r="BQ57" i="12" s="1"/>
  <c r="BR57" i="11"/>
  <c r="BR57" i="12" s="1"/>
  <c r="BS57" i="11"/>
  <c r="BS57" i="12" s="1"/>
  <c r="BT57" i="11"/>
  <c r="BT57" i="12" s="1"/>
  <c r="BU57" i="11"/>
  <c r="BU57" i="12" s="1"/>
  <c r="BV57" i="11"/>
  <c r="BV57" i="12" s="1"/>
  <c r="BW57" i="11"/>
  <c r="BW57" i="12" s="1"/>
  <c r="BX57" i="11"/>
  <c r="BX57" i="12" s="1"/>
  <c r="BY57" i="11"/>
  <c r="BY57" i="12" s="1"/>
  <c r="BZ57" i="11"/>
  <c r="BZ57" i="12" s="1"/>
  <c r="CA57" i="11"/>
  <c r="CA57" i="12" s="1"/>
  <c r="CB57" i="11"/>
  <c r="CB57" i="12" s="1"/>
  <c r="CC57" i="11"/>
  <c r="CC57" i="12" s="1"/>
  <c r="CD57" i="11"/>
  <c r="CD57" i="12" s="1"/>
  <c r="CE57" i="11"/>
  <c r="CE57" i="12" s="1"/>
  <c r="CF57" i="11"/>
  <c r="CF57" i="12" s="1"/>
  <c r="CG57" i="11"/>
  <c r="CG57" i="12" s="1"/>
  <c r="CH57" i="11"/>
  <c r="CH57" i="12" s="1"/>
  <c r="CI57" i="11"/>
  <c r="CI57" i="12" s="1"/>
  <c r="CJ57" i="11"/>
  <c r="CJ57" i="12" s="1"/>
  <c r="CK57" i="11"/>
  <c r="CK57" i="12" s="1"/>
  <c r="CL57" i="11"/>
  <c r="CL57" i="12" s="1"/>
  <c r="CM57" i="11"/>
  <c r="CM57" i="12" s="1"/>
  <c r="CN57" i="11"/>
  <c r="CN57" i="12" s="1"/>
  <c r="CO57" i="11"/>
  <c r="CO57" i="12" s="1"/>
  <c r="CP57" i="11"/>
  <c r="CP57" i="12" s="1"/>
  <c r="CQ57" i="11"/>
  <c r="CQ57" i="12" s="1"/>
  <c r="CR57" i="11"/>
  <c r="CR57" i="12" s="1"/>
  <c r="CS57" i="11"/>
  <c r="CS57" i="12" s="1"/>
  <c r="CT57" i="11"/>
  <c r="CT57" i="12" s="1"/>
  <c r="CU57" i="11"/>
  <c r="CU57" i="12" s="1"/>
  <c r="CV57" i="11"/>
  <c r="CV57" i="12" s="1"/>
  <c r="CW57" i="11"/>
  <c r="CW57" i="12" s="1"/>
  <c r="CX57" i="11"/>
  <c r="CX57" i="12" s="1"/>
  <c r="CY57" i="11"/>
  <c r="CY57" i="12" s="1"/>
  <c r="CZ57" i="11"/>
  <c r="CZ57" i="12" s="1"/>
  <c r="DA57" i="11"/>
  <c r="DA57" i="12" s="1"/>
  <c r="DB57" i="11"/>
  <c r="DB57" i="12" s="1"/>
  <c r="DC57" i="11"/>
  <c r="DC57" i="12" s="1"/>
  <c r="DD57" i="11"/>
  <c r="DD57" i="12" s="1"/>
  <c r="DE57" i="11"/>
  <c r="DE57" i="12" s="1"/>
  <c r="DF57" i="11"/>
  <c r="DF57" i="12" s="1"/>
  <c r="DG57" i="11"/>
  <c r="DG57" i="12" s="1"/>
  <c r="DH57" i="11"/>
  <c r="DH57" i="12" s="1"/>
  <c r="DI57" i="11"/>
  <c r="DI57" i="12" s="1"/>
  <c r="DJ57" i="11"/>
  <c r="DJ57" i="12" s="1"/>
  <c r="DK57" i="11"/>
  <c r="DK57" i="12" s="1"/>
  <c r="DL57" i="11"/>
  <c r="DL57" i="12" s="1"/>
  <c r="DM57" i="11"/>
  <c r="DM57" i="12" s="1"/>
  <c r="DN57" i="11"/>
  <c r="DN57" i="12" s="1"/>
  <c r="DO57" i="11"/>
  <c r="DO57" i="12" s="1"/>
  <c r="DP57" i="11"/>
  <c r="DP57" i="12" s="1"/>
  <c r="DQ57" i="11"/>
  <c r="DQ57" i="12" s="1"/>
  <c r="DR57" i="11"/>
  <c r="DR57" i="12" s="1"/>
  <c r="DS57" i="11"/>
  <c r="DS57" i="12" s="1"/>
  <c r="DT57" i="11"/>
  <c r="DT57" i="12" s="1"/>
  <c r="DU57" i="11"/>
  <c r="DU57" i="12" s="1"/>
  <c r="DV57" i="11"/>
  <c r="DV57" i="12" s="1"/>
  <c r="DW57" i="11"/>
  <c r="DW57" i="12" s="1"/>
  <c r="DX57" i="11"/>
  <c r="DX57" i="12" s="1"/>
  <c r="DY57" i="11"/>
  <c r="DY57" i="12" s="1"/>
  <c r="DZ57" i="11"/>
  <c r="DZ57" i="12" s="1"/>
  <c r="EA57" i="11"/>
  <c r="EA57" i="12" s="1"/>
  <c r="EB57" i="11"/>
  <c r="EB57" i="12" s="1"/>
  <c r="EC57" i="11"/>
  <c r="EC57" i="12" s="1"/>
  <c r="ED57" i="11"/>
  <c r="ED57" i="12" s="1"/>
  <c r="EE57" i="11"/>
  <c r="EE57" i="12" s="1"/>
  <c r="EF57" i="11"/>
  <c r="EF57" i="12" s="1"/>
  <c r="EG57" i="11"/>
  <c r="EG57" i="12" s="1"/>
  <c r="EH57" i="11"/>
  <c r="EH57" i="12" s="1"/>
  <c r="EI57" i="11"/>
  <c r="EI57" i="12" s="1"/>
  <c r="EJ57" i="11"/>
  <c r="EJ57" i="12" s="1"/>
  <c r="EK57" i="11"/>
  <c r="EK57" i="12" s="1"/>
  <c r="EL57" i="11"/>
  <c r="EL57" i="12" s="1"/>
  <c r="EM57" i="11"/>
  <c r="EM57" i="12" s="1"/>
  <c r="EN57" i="11"/>
  <c r="EN57" i="12" s="1"/>
  <c r="EO57" i="11"/>
  <c r="EO57" i="12" s="1"/>
  <c r="EP57" i="11"/>
  <c r="EP57" i="12" s="1"/>
  <c r="EQ57" i="11"/>
  <c r="EQ57" i="12" s="1"/>
  <c r="ER57" i="11"/>
  <c r="ER57" i="12" s="1"/>
  <c r="ES57" i="11"/>
  <c r="ES57" i="12" s="1"/>
  <c r="ET57" i="11"/>
  <c r="ET57" i="12" s="1"/>
  <c r="EU57" i="11"/>
  <c r="EU57" i="12" s="1"/>
  <c r="EV57" i="11"/>
  <c r="EV57" i="12" s="1"/>
  <c r="EW57" i="11"/>
  <c r="EW57" i="12" s="1"/>
  <c r="EX57" i="11"/>
  <c r="EX57" i="12" s="1"/>
  <c r="EY57" i="11"/>
  <c r="EY57" i="12" s="1"/>
  <c r="EZ57" i="11"/>
  <c r="EZ57" i="12" s="1"/>
  <c r="FA57" i="11"/>
  <c r="FA57" i="12" s="1"/>
  <c r="FB57" i="11"/>
  <c r="FB57" i="12" s="1"/>
  <c r="FC57" i="11"/>
  <c r="FC57" i="12" s="1"/>
  <c r="FD57" i="11"/>
  <c r="FD57" i="12" s="1"/>
  <c r="FE57" i="11"/>
  <c r="FE57" i="12" s="1"/>
  <c r="FF57" i="11"/>
  <c r="FF57" i="12" s="1"/>
  <c r="FG57" i="11"/>
  <c r="FG57" i="12" s="1"/>
  <c r="FH57" i="11"/>
  <c r="FH57" i="12" s="1"/>
  <c r="FI57" i="11"/>
  <c r="FI57" i="12" s="1"/>
  <c r="FJ57" i="11"/>
  <c r="FJ57" i="12" s="1"/>
  <c r="FK57" i="11"/>
  <c r="FK57" i="12" s="1"/>
  <c r="FL57" i="11"/>
  <c r="FL57" i="12" s="1"/>
  <c r="F58" i="11"/>
  <c r="F58" i="12" s="1"/>
  <c r="G58" i="11"/>
  <c r="G58" i="12" s="1"/>
  <c r="H58" i="11"/>
  <c r="H58" i="12" s="1"/>
  <c r="I58" i="11"/>
  <c r="I58" i="12" s="1"/>
  <c r="J58" i="11"/>
  <c r="J58" i="12" s="1"/>
  <c r="K58" i="11"/>
  <c r="K58" i="12" s="1"/>
  <c r="L58" i="11"/>
  <c r="L58" i="12" s="1"/>
  <c r="M58" i="11"/>
  <c r="M58" i="12" s="1"/>
  <c r="N58" i="11"/>
  <c r="N58" i="12" s="1"/>
  <c r="O58" i="11"/>
  <c r="O58" i="12" s="1"/>
  <c r="P58" i="11"/>
  <c r="P58" i="12" s="1"/>
  <c r="Q58" i="11"/>
  <c r="Q58" i="12" s="1"/>
  <c r="R58" i="11"/>
  <c r="R58" i="12" s="1"/>
  <c r="S58" i="11"/>
  <c r="S58" i="12" s="1"/>
  <c r="T58" i="11"/>
  <c r="T58" i="12" s="1"/>
  <c r="U58" i="11"/>
  <c r="U58" i="12" s="1"/>
  <c r="V58" i="11"/>
  <c r="V58" i="12" s="1"/>
  <c r="W58" i="11"/>
  <c r="W58" i="12" s="1"/>
  <c r="X58" i="11"/>
  <c r="X58" i="12" s="1"/>
  <c r="Y58" i="11"/>
  <c r="Y58" i="12" s="1"/>
  <c r="Z58" i="11"/>
  <c r="Z58" i="12" s="1"/>
  <c r="AA58" i="11"/>
  <c r="AA58" i="12" s="1"/>
  <c r="AB58" i="11"/>
  <c r="AB58" i="12" s="1"/>
  <c r="AC58" i="11"/>
  <c r="AC58" i="12" s="1"/>
  <c r="AD58" i="11"/>
  <c r="AD58" i="12" s="1"/>
  <c r="AE58" i="11"/>
  <c r="AE58" i="12" s="1"/>
  <c r="AF58" i="11"/>
  <c r="AF58" i="12" s="1"/>
  <c r="AG58" i="11"/>
  <c r="AG58" i="12" s="1"/>
  <c r="AH58" i="11"/>
  <c r="AH58" i="12" s="1"/>
  <c r="AI58" i="11"/>
  <c r="AI58" i="12" s="1"/>
  <c r="AJ58" i="11"/>
  <c r="AJ58" i="12" s="1"/>
  <c r="AK58" i="11"/>
  <c r="AK58" i="12" s="1"/>
  <c r="AL58" i="11"/>
  <c r="AL58" i="12" s="1"/>
  <c r="AM58" i="11"/>
  <c r="AM58" i="12" s="1"/>
  <c r="AN58" i="11"/>
  <c r="AN58" i="12" s="1"/>
  <c r="AO58" i="11"/>
  <c r="AO58" i="12" s="1"/>
  <c r="AP58" i="11"/>
  <c r="AP58" i="12" s="1"/>
  <c r="AQ58" i="11"/>
  <c r="AQ58" i="12" s="1"/>
  <c r="AR58" i="11"/>
  <c r="AR58" i="12" s="1"/>
  <c r="AS58" i="11"/>
  <c r="AS58" i="12" s="1"/>
  <c r="AT58" i="11"/>
  <c r="AT58" i="12" s="1"/>
  <c r="AU58" i="11"/>
  <c r="AU58" i="12" s="1"/>
  <c r="AV58" i="11"/>
  <c r="AV58" i="12" s="1"/>
  <c r="AW58" i="11"/>
  <c r="AW58" i="12" s="1"/>
  <c r="AX58" i="11"/>
  <c r="AX58" i="12" s="1"/>
  <c r="AY58" i="11"/>
  <c r="AY58" i="12" s="1"/>
  <c r="AZ58" i="11"/>
  <c r="AZ58" i="12" s="1"/>
  <c r="BA58" i="11"/>
  <c r="BA58" i="12" s="1"/>
  <c r="BB58" i="11"/>
  <c r="BB58" i="12" s="1"/>
  <c r="BC58" i="11"/>
  <c r="BC58" i="12" s="1"/>
  <c r="BD58" i="11"/>
  <c r="BD58" i="12" s="1"/>
  <c r="BE58" i="11"/>
  <c r="BE58" i="12" s="1"/>
  <c r="BF58" i="11"/>
  <c r="BF58" i="12" s="1"/>
  <c r="BG58" i="11"/>
  <c r="BG58" i="12" s="1"/>
  <c r="BH58" i="11"/>
  <c r="BH58" i="12" s="1"/>
  <c r="BI58" i="11"/>
  <c r="BI58" i="12" s="1"/>
  <c r="BJ58" i="11"/>
  <c r="BJ58" i="12" s="1"/>
  <c r="BK58" i="11"/>
  <c r="BK58" i="12" s="1"/>
  <c r="BL58" i="11"/>
  <c r="BL58" i="12" s="1"/>
  <c r="BM58" i="11"/>
  <c r="BM58" i="12" s="1"/>
  <c r="BN58" i="11"/>
  <c r="BN58" i="12" s="1"/>
  <c r="BO58" i="11"/>
  <c r="BO58" i="12" s="1"/>
  <c r="BP58" i="11"/>
  <c r="BP58" i="12" s="1"/>
  <c r="BQ58" i="11"/>
  <c r="BQ58" i="12" s="1"/>
  <c r="BR58" i="11"/>
  <c r="BR58" i="12" s="1"/>
  <c r="BS58" i="11"/>
  <c r="BS58" i="12" s="1"/>
  <c r="BT58" i="11"/>
  <c r="BT58" i="12" s="1"/>
  <c r="BU58" i="11"/>
  <c r="BU58" i="12" s="1"/>
  <c r="BV58" i="11"/>
  <c r="BV58" i="12" s="1"/>
  <c r="BW58" i="11"/>
  <c r="BW58" i="12" s="1"/>
  <c r="BX58" i="11"/>
  <c r="BX58" i="12" s="1"/>
  <c r="BY58" i="11"/>
  <c r="BY58" i="12" s="1"/>
  <c r="BZ58" i="11"/>
  <c r="BZ58" i="12" s="1"/>
  <c r="CA58" i="11"/>
  <c r="CA58" i="12" s="1"/>
  <c r="CB58" i="11"/>
  <c r="CB58" i="12" s="1"/>
  <c r="CC58" i="11"/>
  <c r="CC58" i="12" s="1"/>
  <c r="CD58" i="11"/>
  <c r="CD58" i="12" s="1"/>
  <c r="CE58" i="11"/>
  <c r="CE58" i="12" s="1"/>
  <c r="CF58" i="11"/>
  <c r="CF58" i="12" s="1"/>
  <c r="CG58" i="11"/>
  <c r="CG58" i="12" s="1"/>
  <c r="CH58" i="11"/>
  <c r="CH58" i="12" s="1"/>
  <c r="CI58" i="11"/>
  <c r="CI58" i="12" s="1"/>
  <c r="CJ58" i="11"/>
  <c r="CJ58" i="12" s="1"/>
  <c r="CK58" i="11"/>
  <c r="CK58" i="12" s="1"/>
  <c r="CL58" i="11"/>
  <c r="CL58" i="12" s="1"/>
  <c r="CM58" i="11"/>
  <c r="CM58" i="12" s="1"/>
  <c r="CN58" i="11"/>
  <c r="CN58" i="12" s="1"/>
  <c r="CO58" i="11"/>
  <c r="CO58" i="12" s="1"/>
  <c r="CP58" i="11"/>
  <c r="CP58" i="12" s="1"/>
  <c r="CQ58" i="11"/>
  <c r="CQ58" i="12" s="1"/>
  <c r="CR58" i="11"/>
  <c r="CR58" i="12" s="1"/>
  <c r="CS58" i="11"/>
  <c r="CS58" i="12" s="1"/>
  <c r="CT58" i="11"/>
  <c r="CT58" i="12" s="1"/>
  <c r="CU58" i="11"/>
  <c r="CU58" i="12" s="1"/>
  <c r="CV58" i="11"/>
  <c r="CV58" i="12" s="1"/>
  <c r="CW58" i="11"/>
  <c r="CW58" i="12" s="1"/>
  <c r="CX58" i="11"/>
  <c r="CX58" i="12" s="1"/>
  <c r="CY58" i="11"/>
  <c r="CY58" i="12" s="1"/>
  <c r="CZ58" i="11"/>
  <c r="CZ58" i="12" s="1"/>
  <c r="DA58" i="11"/>
  <c r="DA58" i="12" s="1"/>
  <c r="DB58" i="11"/>
  <c r="DB58" i="12" s="1"/>
  <c r="DC58" i="11"/>
  <c r="DC58" i="12" s="1"/>
  <c r="DD58" i="11"/>
  <c r="DD58" i="12" s="1"/>
  <c r="DE58" i="11"/>
  <c r="DE58" i="12" s="1"/>
  <c r="DF58" i="11"/>
  <c r="DF58" i="12" s="1"/>
  <c r="DG58" i="11"/>
  <c r="DG58" i="12" s="1"/>
  <c r="DH58" i="11"/>
  <c r="DH58" i="12" s="1"/>
  <c r="DI58" i="11"/>
  <c r="DI58" i="12" s="1"/>
  <c r="DJ58" i="11"/>
  <c r="DJ58" i="12" s="1"/>
  <c r="DK58" i="11"/>
  <c r="DK58" i="12" s="1"/>
  <c r="DL58" i="11"/>
  <c r="DL58" i="12" s="1"/>
  <c r="DM58" i="11"/>
  <c r="DM58" i="12" s="1"/>
  <c r="DN58" i="11"/>
  <c r="DN58" i="12" s="1"/>
  <c r="DO58" i="11"/>
  <c r="DO58" i="12" s="1"/>
  <c r="DP58" i="11"/>
  <c r="DP58" i="12" s="1"/>
  <c r="DQ58" i="11"/>
  <c r="DQ58" i="12" s="1"/>
  <c r="DR58" i="11"/>
  <c r="DR58" i="12" s="1"/>
  <c r="DS58" i="11"/>
  <c r="DS58" i="12" s="1"/>
  <c r="DT58" i="11"/>
  <c r="DT58" i="12" s="1"/>
  <c r="DU58" i="11"/>
  <c r="DU58" i="12" s="1"/>
  <c r="DV58" i="11"/>
  <c r="DV58" i="12" s="1"/>
  <c r="DW58" i="11"/>
  <c r="DW58" i="12" s="1"/>
  <c r="DX58" i="11"/>
  <c r="DX58" i="12" s="1"/>
  <c r="DY58" i="11"/>
  <c r="DY58" i="12" s="1"/>
  <c r="DZ58" i="11"/>
  <c r="DZ58" i="12" s="1"/>
  <c r="EA58" i="11"/>
  <c r="EA58" i="12" s="1"/>
  <c r="EB58" i="11"/>
  <c r="EB58" i="12" s="1"/>
  <c r="EC58" i="11"/>
  <c r="EC58" i="12" s="1"/>
  <c r="ED58" i="11"/>
  <c r="ED58" i="12" s="1"/>
  <c r="EE58" i="11"/>
  <c r="EE58" i="12" s="1"/>
  <c r="EF58" i="11"/>
  <c r="EF58" i="12" s="1"/>
  <c r="EG58" i="11"/>
  <c r="EG58" i="12" s="1"/>
  <c r="EH58" i="11"/>
  <c r="EH58" i="12" s="1"/>
  <c r="EI58" i="11"/>
  <c r="EI58" i="12" s="1"/>
  <c r="EJ58" i="11"/>
  <c r="EJ58" i="12" s="1"/>
  <c r="EK58" i="11"/>
  <c r="EK58" i="12" s="1"/>
  <c r="EL58" i="11"/>
  <c r="EL58" i="12" s="1"/>
  <c r="EM58" i="11"/>
  <c r="EM58" i="12" s="1"/>
  <c r="EN58" i="11"/>
  <c r="EN58" i="12" s="1"/>
  <c r="EO58" i="11"/>
  <c r="EO58" i="12" s="1"/>
  <c r="EP58" i="11"/>
  <c r="EP58" i="12" s="1"/>
  <c r="EQ58" i="11"/>
  <c r="EQ58" i="12" s="1"/>
  <c r="ER58" i="11"/>
  <c r="ER58" i="12" s="1"/>
  <c r="ES58" i="11"/>
  <c r="ES58" i="12" s="1"/>
  <c r="ET58" i="11"/>
  <c r="ET58" i="12" s="1"/>
  <c r="EU58" i="11"/>
  <c r="EU58" i="12" s="1"/>
  <c r="EV58" i="11"/>
  <c r="EV58" i="12" s="1"/>
  <c r="EW58" i="11"/>
  <c r="EW58" i="12" s="1"/>
  <c r="EX58" i="11"/>
  <c r="EX58" i="12" s="1"/>
  <c r="EY58" i="11"/>
  <c r="EY58" i="12" s="1"/>
  <c r="EZ58" i="11"/>
  <c r="EZ58" i="12" s="1"/>
  <c r="FA58" i="11"/>
  <c r="FA58" i="12" s="1"/>
  <c r="FB58" i="11"/>
  <c r="FB58" i="12" s="1"/>
  <c r="FC58" i="11"/>
  <c r="FC58" i="12" s="1"/>
  <c r="FD58" i="11"/>
  <c r="FD58" i="12" s="1"/>
  <c r="FE58" i="11"/>
  <c r="FE58" i="12" s="1"/>
  <c r="FF58" i="11"/>
  <c r="FF58" i="12" s="1"/>
  <c r="FG58" i="11"/>
  <c r="FG58" i="12" s="1"/>
  <c r="FH58" i="11"/>
  <c r="FH58" i="12" s="1"/>
  <c r="FI58" i="11"/>
  <c r="FI58" i="12" s="1"/>
  <c r="FJ58" i="11"/>
  <c r="FJ58" i="12" s="1"/>
  <c r="FK58" i="11"/>
  <c r="FK58" i="12" s="1"/>
  <c r="FL58" i="11"/>
  <c r="FL58" i="12" s="1"/>
  <c r="F59" i="11"/>
  <c r="F59" i="12" s="1"/>
  <c r="G59" i="11"/>
  <c r="G59" i="12" s="1"/>
  <c r="H59" i="11"/>
  <c r="H59" i="12" s="1"/>
  <c r="I59" i="11"/>
  <c r="I59" i="12" s="1"/>
  <c r="J59" i="11"/>
  <c r="J59" i="12" s="1"/>
  <c r="K59" i="11"/>
  <c r="K59" i="12" s="1"/>
  <c r="L59" i="11"/>
  <c r="L59" i="12" s="1"/>
  <c r="M59" i="11"/>
  <c r="M59" i="12" s="1"/>
  <c r="N59" i="11"/>
  <c r="N59" i="12" s="1"/>
  <c r="O59" i="11"/>
  <c r="O59" i="12" s="1"/>
  <c r="P59" i="11"/>
  <c r="P59" i="12" s="1"/>
  <c r="Q59" i="11"/>
  <c r="Q59" i="12" s="1"/>
  <c r="R59" i="11"/>
  <c r="R59" i="12" s="1"/>
  <c r="S59" i="11"/>
  <c r="S59" i="12" s="1"/>
  <c r="T59" i="11"/>
  <c r="T59" i="12" s="1"/>
  <c r="U59" i="11"/>
  <c r="U59" i="12" s="1"/>
  <c r="V59" i="11"/>
  <c r="V59" i="12" s="1"/>
  <c r="W59" i="11"/>
  <c r="W59" i="12" s="1"/>
  <c r="X59" i="11"/>
  <c r="X59" i="12" s="1"/>
  <c r="Y59" i="11"/>
  <c r="Y59" i="12" s="1"/>
  <c r="Z59" i="11"/>
  <c r="Z59" i="12" s="1"/>
  <c r="AA59" i="11"/>
  <c r="AA59" i="12" s="1"/>
  <c r="AB59" i="11"/>
  <c r="AB59" i="12" s="1"/>
  <c r="AC59" i="11"/>
  <c r="AC59" i="12" s="1"/>
  <c r="AD59" i="11"/>
  <c r="AD59" i="12" s="1"/>
  <c r="AE59" i="11"/>
  <c r="AE59" i="12" s="1"/>
  <c r="AF59" i="11"/>
  <c r="AF59" i="12" s="1"/>
  <c r="AG59" i="11"/>
  <c r="AG59" i="12" s="1"/>
  <c r="AH59" i="11"/>
  <c r="AH59" i="12" s="1"/>
  <c r="AI59" i="11"/>
  <c r="AI59" i="12" s="1"/>
  <c r="AJ59" i="11"/>
  <c r="AJ59" i="12" s="1"/>
  <c r="AK59" i="11"/>
  <c r="AK59" i="12" s="1"/>
  <c r="AL59" i="11"/>
  <c r="AL59" i="12" s="1"/>
  <c r="AM59" i="11"/>
  <c r="AM59" i="12" s="1"/>
  <c r="AN59" i="11"/>
  <c r="AN59" i="12" s="1"/>
  <c r="AO59" i="11"/>
  <c r="AO59" i="12" s="1"/>
  <c r="AP59" i="11"/>
  <c r="AP59" i="12" s="1"/>
  <c r="AQ59" i="11"/>
  <c r="AQ59" i="12" s="1"/>
  <c r="AR59" i="11"/>
  <c r="AR59" i="12" s="1"/>
  <c r="AS59" i="11"/>
  <c r="AS59" i="12" s="1"/>
  <c r="AT59" i="11"/>
  <c r="AT59" i="12" s="1"/>
  <c r="AU59" i="11"/>
  <c r="AU59" i="12" s="1"/>
  <c r="AV59" i="11"/>
  <c r="AV59" i="12" s="1"/>
  <c r="AW59" i="11"/>
  <c r="AW59" i="12" s="1"/>
  <c r="AX59" i="11"/>
  <c r="AX59" i="12" s="1"/>
  <c r="AY59" i="11"/>
  <c r="AY59" i="12" s="1"/>
  <c r="AZ59" i="11"/>
  <c r="AZ59" i="12" s="1"/>
  <c r="BA59" i="11"/>
  <c r="BA59" i="12" s="1"/>
  <c r="BB59" i="11"/>
  <c r="BB59" i="12" s="1"/>
  <c r="BC59" i="11"/>
  <c r="BC59" i="12" s="1"/>
  <c r="BD59" i="11"/>
  <c r="BD59" i="12" s="1"/>
  <c r="BE59" i="11"/>
  <c r="BE59" i="12" s="1"/>
  <c r="BF59" i="11"/>
  <c r="BF59" i="12" s="1"/>
  <c r="BG59" i="11"/>
  <c r="BG59" i="12" s="1"/>
  <c r="BH59" i="11"/>
  <c r="BH59" i="12" s="1"/>
  <c r="BI59" i="11"/>
  <c r="BI59" i="12" s="1"/>
  <c r="BJ59" i="11"/>
  <c r="BJ59" i="12" s="1"/>
  <c r="BK59" i="11"/>
  <c r="BK59" i="12" s="1"/>
  <c r="BL59" i="11"/>
  <c r="BL59" i="12" s="1"/>
  <c r="BM59" i="11"/>
  <c r="BM59" i="12" s="1"/>
  <c r="BN59" i="11"/>
  <c r="BN59" i="12" s="1"/>
  <c r="BO59" i="11"/>
  <c r="BO59" i="12" s="1"/>
  <c r="BP59" i="11"/>
  <c r="BP59" i="12" s="1"/>
  <c r="BQ59" i="11"/>
  <c r="BQ59" i="12" s="1"/>
  <c r="BR59" i="11"/>
  <c r="BR59" i="12" s="1"/>
  <c r="BS59" i="11"/>
  <c r="BS59" i="12" s="1"/>
  <c r="BT59" i="11"/>
  <c r="BT59" i="12" s="1"/>
  <c r="BU59" i="11"/>
  <c r="BU59" i="12" s="1"/>
  <c r="BV59" i="11"/>
  <c r="BV59" i="12" s="1"/>
  <c r="BW59" i="11"/>
  <c r="BW59" i="12" s="1"/>
  <c r="BX59" i="11"/>
  <c r="BX59" i="12" s="1"/>
  <c r="BY59" i="11"/>
  <c r="BY59" i="12" s="1"/>
  <c r="BZ59" i="11"/>
  <c r="BZ59" i="12" s="1"/>
  <c r="CA59" i="11"/>
  <c r="CA59" i="12" s="1"/>
  <c r="CB59" i="11"/>
  <c r="CB59" i="12" s="1"/>
  <c r="CC59" i="11"/>
  <c r="CC59" i="12" s="1"/>
  <c r="CD59" i="11"/>
  <c r="CD59" i="12" s="1"/>
  <c r="CE59" i="11"/>
  <c r="CE59" i="12" s="1"/>
  <c r="CF59" i="11"/>
  <c r="CF59" i="12" s="1"/>
  <c r="CG59" i="11"/>
  <c r="CG59" i="12" s="1"/>
  <c r="CH59" i="11"/>
  <c r="CH59" i="12" s="1"/>
  <c r="CI59" i="11"/>
  <c r="CI59" i="12" s="1"/>
  <c r="CJ59" i="11"/>
  <c r="CJ59" i="12" s="1"/>
  <c r="CK59" i="11"/>
  <c r="CK59" i="12" s="1"/>
  <c r="CL59" i="11"/>
  <c r="CL59" i="12" s="1"/>
  <c r="CM59" i="11"/>
  <c r="CM59" i="12" s="1"/>
  <c r="CN59" i="11"/>
  <c r="CN59" i="12" s="1"/>
  <c r="CO59" i="11"/>
  <c r="CO59" i="12" s="1"/>
  <c r="CP59" i="11"/>
  <c r="CP59" i="12" s="1"/>
  <c r="CQ59" i="11"/>
  <c r="CQ59" i="12" s="1"/>
  <c r="CR59" i="11"/>
  <c r="CR59" i="12" s="1"/>
  <c r="CS59" i="11"/>
  <c r="CS59" i="12" s="1"/>
  <c r="CT59" i="11"/>
  <c r="CT59" i="12" s="1"/>
  <c r="CU59" i="11"/>
  <c r="CU59" i="12" s="1"/>
  <c r="CV59" i="11"/>
  <c r="CV59" i="12" s="1"/>
  <c r="CW59" i="11"/>
  <c r="CW59" i="12" s="1"/>
  <c r="CX59" i="11"/>
  <c r="CX59" i="12" s="1"/>
  <c r="CY59" i="11"/>
  <c r="CY59" i="12" s="1"/>
  <c r="CZ59" i="11"/>
  <c r="CZ59" i="12" s="1"/>
  <c r="DA59" i="11"/>
  <c r="DA59" i="12" s="1"/>
  <c r="DB59" i="11"/>
  <c r="DB59" i="12" s="1"/>
  <c r="DC59" i="11"/>
  <c r="DC59" i="12" s="1"/>
  <c r="DD59" i="11"/>
  <c r="DD59" i="12" s="1"/>
  <c r="DE59" i="11"/>
  <c r="DE59" i="12" s="1"/>
  <c r="DF59" i="11"/>
  <c r="DF59" i="12" s="1"/>
  <c r="DG59" i="11"/>
  <c r="DG59" i="12" s="1"/>
  <c r="DH59" i="11"/>
  <c r="DH59" i="12" s="1"/>
  <c r="DI59" i="11"/>
  <c r="DI59" i="12" s="1"/>
  <c r="DJ59" i="11"/>
  <c r="DJ59" i="12" s="1"/>
  <c r="DK59" i="11"/>
  <c r="DK59" i="12" s="1"/>
  <c r="DL59" i="11"/>
  <c r="DL59" i="12" s="1"/>
  <c r="DM59" i="11"/>
  <c r="DM59" i="12" s="1"/>
  <c r="DN59" i="11"/>
  <c r="DN59" i="12" s="1"/>
  <c r="DO59" i="11"/>
  <c r="DO59" i="12" s="1"/>
  <c r="DP59" i="11"/>
  <c r="DP59" i="12" s="1"/>
  <c r="DQ59" i="11"/>
  <c r="DQ59" i="12" s="1"/>
  <c r="DR59" i="11"/>
  <c r="DR59" i="12" s="1"/>
  <c r="DS59" i="11"/>
  <c r="DS59" i="12" s="1"/>
  <c r="DT59" i="11"/>
  <c r="DT59" i="12" s="1"/>
  <c r="DU59" i="11"/>
  <c r="DU59" i="12" s="1"/>
  <c r="DV59" i="11"/>
  <c r="DV59" i="12" s="1"/>
  <c r="DW59" i="11"/>
  <c r="DW59" i="12" s="1"/>
  <c r="DX59" i="11"/>
  <c r="DX59" i="12" s="1"/>
  <c r="DY59" i="11"/>
  <c r="DY59" i="12" s="1"/>
  <c r="DZ59" i="11"/>
  <c r="DZ59" i="12" s="1"/>
  <c r="EA59" i="11"/>
  <c r="EA59" i="12" s="1"/>
  <c r="EB59" i="11"/>
  <c r="EB59" i="12" s="1"/>
  <c r="EC59" i="11"/>
  <c r="EC59" i="12" s="1"/>
  <c r="ED59" i="11"/>
  <c r="ED59" i="12" s="1"/>
  <c r="EE59" i="11"/>
  <c r="EE59" i="12" s="1"/>
  <c r="EF59" i="11"/>
  <c r="EF59" i="12" s="1"/>
  <c r="EG59" i="11"/>
  <c r="EG59" i="12" s="1"/>
  <c r="EH59" i="11"/>
  <c r="EH59" i="12" s="1"/>
  <c r="EI59" i="11"/>
  <c r="EI59" i="12" s="1"/>
  <c r="EJ59" i="11"/>
  <c r="EJ59" i="12" s="1"/>
  <c r="EK59" i="11"/>
  <c r="EK59" i="12" s="1"/>
  <c r="EL59" i="11"/>
  <c r="EL59" i="12" s="1"/>
  <c r="EM59" i="11"/>
  <c r="EM59" i="12" s="1"/>
  <c r="EN59" i="11"/>
  <c r="EN59" i="12" s="1"/>
  <c r="EO59" i="11"/>
  <c r="EO59" i="12" s="1"/>
  <c r="EP59" i="11"/>
  <c r="EP59" i="12" s="1"/>
  <c r="EQ59" i="11"/>
  <c r="EQ59" i="12" s="1"/>
  <c r="ER59" i="11"/>
  <c r="ER59" i="12" s="1"/>
  <c r="ES59" i="11"/>
  <c r="ES59" i="12" s="1"/>
  <c r="ET59" i="11"/>
  <c r="ET59" i="12" s="1"/>
  <c r="EU59" i="11"/>
  <c r="EU59" i="12" s="1"/>
  <c r="EV59" i="11"/>
  <c r="EV59" i="12" s="1"/>
  <c r="EW59" i="11"/>
  <c r="EW59" i="12" s="1"/>
  <c r="EX59" i="11"/>
  <c r="EX59" i="12" s="1"/>
  <c r="EY59" i="11"/>
  <c r="EY59" i="12" s="1"/>
  <c r="EZ59" i="11"/>
  <c r="EZ59" i="12" s="1"/>
  <c r="FA59" i="11"/>
  <c r="FA59" i="12" s="1"/>
  <c r="FB59" i="11"/>
  <c r="FB59" i="12" s="1"/>
  <c r="FC59" i="11"/>
  <c r="FC59" i="12" s="1"/>
  <c r="FD59" i="11"/>
  <c r="FD59" i="12" s="1"/>
  <c r="FE59" i="11"/>
  <c r="FE59" i="12" s="1"/>
  <c r="FF59" i="11"/>
  <c r="FF59" i="12" s="1"/>
  <c r="FG59" i="11"/>
  <c r="FG59" i="12" s="1"/>
  <c r="FH59" i="11"/>
  <c r="FH59" i="12" s="1"/>
  <c r="FI59" i="11"/>
  <c r="FI59" i="12" s="1"/>
  <c r="FJ59" i="11"/>
  <c r="FJ59" i="12" s="1"/>
  <c r="FK59" i="11"/>
  <c r="FK59" i="12" s="1"/>
  <c r="FL59" i="11"/>
  <c r="FL59" i="12" s="1"/>
  <c r="F60" i="11"/>
  <c r="F60" i="12" s="1"/>
  <c r="G60" i="11"/>
  <c r="G60" i="12" s="1"/>
  <c r="H60" i="11"/>
  <c r="H60" i="12" s="1"/>
  <c r="I60" i="11"/>
  <c r="I60" i="12" s="1"/>
  <c r="J60" i="11"/>
  <c r="J60" i="12" s="1"/>
  <c r="K60" i="11"/>
  <c r="K60" i="12" s="1"/>
  <c r="L60" i="11"/>
  <c r="L60" i="12" s="1"/>
  <c r="M60" i="11"/>
  <c r="M60" i="12" s="1"/>
  <c r="N60" i="11"/>
  <c r="N60" i="12" s="1"/>
  <c r="O60" i="11"/>
  <c r="O60" i="12" s="1"/>
  <c r="P60" i="11"/>
  <c r="P60" i="12" s="1"/>
  <c r="Q60" i="11"/>
  <c r="Q60" i="12" s="1"/>
  <c r="R60" i="11"/>
  <c r="R60" i="12" s="1"/>
  <c r="S60" i="11"/>
  <c r="S60" i="12" s="1"/>
  <c r="T60" i="11"/>
  <c r="T60" i="12" s="1"/>
  <c r="U60" i="11"/>
  <c r="U60" i="12" s="1"/>
  <c r="V60" i="11"/>
  <c r="V60" i="12" s="1"/>
  <c r="W60" i="11"/>
  <c r="W60" i="12" s="1"/>
  <c r="X60" i="11"/>
  <c r="X60" i="12" s="1"/>
  <c r="Y60" i="11"/>
  <c r="Y60" i="12" s="1"/>
  <c r="Z60" i="11"/>
  <c r="Z60" i="12" s="1"/>
  <c r="AA60" i="11"/>
  <c r="AA60" i="12" s="1"/>
  <c r="AB60" i="11"/>
  <c r="AB60" i="12" s="1"/>
  <c r="AC60" i="11"/>
  <c r="AC60" i="12" s="1"/>
  <c r="AD60" i="11"/>
  <c r="AD60" i="12" s="1"/>
  <c r="AE60" i="11"/>
  <c r="AE60" i="12" s="1"/>
  <c r="AF60" i="11"/>
  <c r="AF60" i="12" s="1"/>
  <c r="AG60" i="11"/>
  <c r="AG60" i="12" s="1"/>
  <c r="AH60" i="11"/>
  <c r="AH60" i="12" s="1"/>
  <c r="AI60" i="11"/>
  <c r="AI60" i="12" s="1"/>
  <c r="AJ60" i="11"/>
  <c r="AJ60" i="12" s="1"/>
  <c r="AK60" i="11"/>
  <c r="AK60" i="12" s="1"/>
  <c r="AL60" i="11"/>
  <c r="AL60" i="12" s="1"/>
  <c r="AM60" i="11"/>
  <c r="AM60" i="12" s="1"/>
  <c r="AN60" i="11"/>
  <c r="AN60" i="12" s="1"/>
  <c r="AO60" i="11"/>
  <c r="AO60" i="12" s="1"/>
  <c r="AP60" i="11"/>
  <c r="AP60" i="12" s="1"/>
  <c r="AQ60" i="11"/>
  <c r="AQ60" i="12" s="1"/>
  <c r="AR60" i="11"/>
  <c r="AR60" i="12" s="1"/>
  <c r="AS60" i="11"/>
  <c r="AS60" i="12" s="1"/>
  <c r="AT60" i="11"/>
  <c r="AT60" i="12" s="1"/>
  <c r="AU60" i="11"/>
  <c r="AU60" i="12" s="1"/>
  <c r="AV60" i="11"/>
  <c r="AV60" i="12" s="1"/>
  <c r="AW60" i="11"/>
  <c r="AW60" i="12" s="1"/>
  <c r="AX60" i="11"/>
  <c r="AX60" i="12" s="1"/>
  <c r="AY60" i="11"/>
  <c r="AY60" i="12" s="1"/>
  <c r="AZ60" i="11"/>
  <c r="AZ60" i="12" s="1"/>
  <c r="BA60" i="11"/>
  <c r="BA60" i="12" s="1"/>
  <c r="BB60" i="11"/>
  <c r="BB60" i="12" s="1"/>
  <c r="BC60" i="11"/>
  <c r="BC60" i="12" s="1"/>
  <c r="BD60" i="11"/>
  <c r="BD60" i="12" s="1"/>
  <c r="BE60" i="11"/>
  <c r="BE60" i="12" s="1"/>
  <c r="BF60" i="11"/>
  <c r="BF60" i="12" s="1"/>
  <c r="BG60" i="11"/>
  <c r="BG60" i="12" s="1"/>
  <c r="BH60" i="11"/>
  <c r="BH60" i="12" s="1"/>
  <c r="BI60" i="11"/>
  <c r="BI60" i="12" s="1"/>
  <c r="BJ60" i="11"/>
  <c r="BJ60" i="12" s="1"/>
  <c r="BK60" i="11"/>
  <c r="BK60" i="12" s="1"/>
  <c r="BL60" i="11"/>
  <c r="BL60" i="12" s="1"/>
  <c r="BM60" i="11"/>
  <c r="BM60" i="12" s="1"/>
  <c r="BN60" i="11"/>
  <c r="BN60" i="12" s="1"/>
  <c r="BO60" i="11"/>
  <c r="BO60" i="12" s="1"/>
  <c r="BP60" i="11"/>
  <c r="BP60" i="12" s="1"/>
  <c r="BQ60" i="11"/>
  <c r="BQ60" i="12" s="1"/>
  <c r="BR60" i="11"/>
  <c r="BR60" i="12" s="1"/>
  <c r="BS60" i="11"/>
  <c r="BS60" i="12" s="1"/>
  <c r="BT60" i="11"/>
  <c r="BT60" i="12" s="1"/>
  <c r="BU60" i="11"/>
  <c r="BU60" i="12" s="1"/>
  <c r="BV60" i="11"/>
  <c r="BV60" i="12" s="1"/>
  <c r="BW60" i="11"/>
  <c r="BW60" i="12" s="1"/>
  <c r="BX60" i="11"/>
  <c r="BX60" i="12" s="1"/>
  <c r="BY60" i="11"/>
  <c r="BY60" i="12" s="1"/>
  <c r="BZ60" i="11"/>
  <c r="BZ60" i="12" s="1"/>
  <c r="CA60" i="11"/>
  <c r="CA60" i="12" s="1"/>
  <c r="CB60" i="11"/>
  <c r="CB60" i="12" s="1"/>
  <c r="CC60" i="11"/>
  <c r="CC60" i="12" s="1"/>
  <c r="CD60" i="11"/>
  <c r="CD60" i="12" s="1"/>
  <c r="CE60" i="11"/>
  <c r="CE60" i="12" s="1"/>
  <c r="CF60" i="11"/>
  <c r="CF60" i="12" s="1"/>
  <c r="CG60" i="11"/>
  <c r="CG60" i="12" s="1"/>
  <c r="CH60" i="11"/>
  <c r="CH60" i="12" s="1"/>
  <c r="CI60" i="11"/>
  <c r="CI60" i="12" s="1"/>
  <c r="CJ60" i="11"/>
  <c r="CJ60" i="12" s="1"/>
  <c r="CK60" i="11"/>
  <c r="CK60" i="12" s="1"/>
  <c r="CL60" i="11"/>
  <c r="CL60" i="12" s="1"/>
  <c r="CM60" i="11"/>
  <c r="CM60" i="12" s="1"/>
  <c r="CN60" i="11"/>
  <c r="CN60" i="12" s="1"/>
  <c r="CO60" i="11"/>
  <c r="CO60" i="12" s="1"/>
  <c r="CP60" i="11"/>
  <c r="CP60" i="12" s="1"/>
  <c r="CQ60" i="11"/>
  <c r="CQ60" i="12" s="1"/>
  <c r="CR60" i="11"/>
  <c r="CR60" i="12" s="1"/>
  <c r="CS60" i="11"/>
  <c r="CS60" i="12" s="1"/>
  <c r="CT60" i="11"/>
  <c r="CT60" i="12" s="1"/>
  <c r="CU60" i="11"/>
  <c r="CU60" i="12" s="1"/>
  <c r="CV60" i="11"/>
  <c r="CV60" i="12" s="1"/>
  <c r="CW60" i="11"/>
  <c r="CW60" i="12" s="1"/>
  <c r="CX60" i="11"/>
  <c r="CX60" i="12" s="1"/>
  <c r="CY60" i="11"/>
  <c r="CY60" i="12" s="1"/>
  <c r="CZ60" i="11"/>
  <c r="CZ60" i="12" s="1"/>
  <c r="DA60" i="11"/>
  <c r="DA60" i="12" s="1"/>
  <c r="DB60" i="11"/>
  <c r="DB60" i="12" s="1"/>
  <c r="DC60" i="11"/>
  <c r="DC60" i="12" s="1"/>
  <c r="DD60" i="11"/>
  <c r="DD60" i="12" s="1"/>
  <c r="DE60" i="11"/>
  <c r="DE60" i="12" s="1"/>
  <c r="DF60" i="11"/>
  <c r="DF60" i="12" s="1"/>
  <c r="DG60" i="11"/>
  <c r="DG60" i="12" s="1"/>
  <c r="DH60" i="11"/>
  <c r="DH60" i="12" s="1"/>
  <c r="DI60" i="11"/>
  <c r="DI60" i="12" s="1"/>
  <c r="DJ60" i="11"/>
  <c r="DJ60" i="12" s="1"/>
  <c r="DK60" i="11"/>
  <c r="DK60" i="12" s="1"/>
  <c r="DL60" i="11"/>
  <c r="DL60" i="12" s="1"/>
  <c r="DM60" i="11"/>
  <c r="DM60" i="12" s="1"/>
  <c r="DN60" i="11"/>
  <c r="DN60" i="12" s="1"/>
  <c r="DO60" i="11"/>
  <c r="DO60" i="12" s="1"/>
  <c r="DP60" i="11"/>
  <c r="DP60" i="12" s="1"/>
  <c r="DQ60" i="11"/>
  <c r="DQ60" i="12" s="1"/>
  <c r="DR60" i="11"/>
  <c r="DR60" i="12" s="1"/>
  <c r="DS60" i="11"/>
  <c r="DS60" i="12" s="1"/>
  <c r="DT60" i="11"/>
  <c r="DT60" i="12" s="1"/>
  <c r="DU60" i="11"/>
  <c r="DU60" i="12" s="1"/>
  <c r="DV60" i="11"/>
  <c r="DV60" i="12" s="1"/>
  <c r="DW60" i="11"/>
  <c r="DW60" i="12" s="1"/>
  <c r="DX60" i="11"/>
  <c r="DX60" i="12" s="1"/>
  <c r="DY60" i="11"/>
  <c r="DY60" i="12" s="1"/>
  <c r="DZ60" i="11"/>
  <c r="DZ60" i="12" s="1"/>
  <c r="EA60" i="11"/>
  <c r="EA60" i="12" s="1"/>
  <c r="EB60" i="11"/>
  <c r="EB60" i="12" s="1"/>
  <c r="EC60" i="11"/>
  <c r="EC60" i="12" s="1"/>
  <c r="ED60" i="11"/>
  <c r="ED60" i="12" s="1"/>
  <c r="EE60" i="11"/>
  <c r="EE60" i="12" s="1"/>
  <c r="EF60" i="11"/>
  <c r="EF60" i="12" s="1"/>
  <c r="EG60" i="11"/>
  <c r="EG60" i="12" s="1"/>
  <c r="EH60" i="11"/>
  <c r="EH60" i="12" s="1"/>
  <c r="EI60" i="11"/>
  <c r="EI60" i="12" s="1"/>
  <c r="EJ60" i="11"/>
  <c r="EJ60" i="12" s="1"/>
  <c r="EK60" i="11"/>
  <c r="EK60" i="12" s="1"/>
  <c r="EL60" i="11"/>
  <c r="EL60" i="12" s="1"/>
  <c r="EM60" i="11"/>
  <c r="EM60" i="12" s="1"/>
  <c r="EN60" i="11"/>
  <c r="EN60" i="12" s="1"/>
  <c r="EO60" i="11"/>
  <c r="EO60" i="12" s="1"/>
  <c r="EP60" i="11"/>
  <c r="EP60" i="12" s="1"/>
  <c r="EQ60" i="11"/>
  <c r="EQ60" i="12" s="1"/>
  <c r="ER60" i="11"/>
  <c r="ER60" i="12" s="1"/>
  <c r="ES60" i="11"/>
  <c r="ES60" i="12" s="1"/>
  <c r="ET60" i="11"/>
  <c r="ET60" i="12" s="1"/>
  <c r="EU60" i="11"/>
  <c r="EU60" i="12" s="1"/>
  <c r="EV60" i="11"/>
  <c r="EV60" i="12" s="1"/>
  <c r="EW60" i="11"/>
  <c r="EW60" i="12" s="1"/>
  <c r="EX60" i="11"/>
  <c r="EX60" i="12" s="1"/>
  <c r="EY60" i="11"/>
  <c r="EY60" i="12" s="1"/>
  <c r="EZ60" i="11"/>
  <c r="EZ60" i="12" s="1"/>
  <c r="FA60" i="11"/>
  <c r="FA60" i="12" s="1"/>
  <c r="FB60" i="11"/>
  <c r="FB60" i="12" s="1"/>
  <c r="FC60" i="11"/>
  <c r="FC60" i="12" s="1"/>
  <c r="FD60" i="11"/>
  <c r="FD60" i="12" s="1"/>
  <c r="FE60" i="11"/>
  <c r="FE60" i="12" s="1"/>
  <c r="FF60" i="11"/>
  <c r="FF60" i="12" s="1"/>
  <c r="FG60" i="11"/>
  <c r="FG60" i="12" s="1"/>
  <c r="FH60" i="11"/>
  <c r="FH60" i="12" s="1"/>
  <c r="FI60" i="11"/>
  <c r="FI60" i="12" s="1"/>
  <c r="FJ60" i="11"/>
  <c r="FJ60" i="12" s="1"/>
  <c r="FK60" i="11"/>
  <c r="FK60" i="12" s="1"/>
  <c r="FL60" i="11"/>
  <c r="FL60" i="12" s="1"/>
  <c r="F61" i="11"/>
  <c r="F61" i="12" s="1"/>
  <c r="G61" i="11"/>
  <c r="G61" i="12" s="1"/>
  <c r="H61" i="11"/>
  <c r="H61" i="12" s="1"/>
  <c r="I61" i="11"/>
  <c r="I61" i="12" s="1"/>
  <c r="J61" i="11"/>
  <c r="J61" i="12" s="1"/>
  <c r="K61" i="11"/>
  <c r="K61" i="12" s="1"/>
  <c r="L61" i="11"/>
  <c r="L61" i="12" s="1"/>
  <c r="M61" i="11"/>
  <c r="M61" i="12" s="1"/>
  <c r="N61" i="11"/>
  <c r="N61" i="12" s="1"/>
  <c r="O61" i="11"/>
  <c r="O61" i="12" s="1"/>
  <c r="P61" i="11"/>
  <c r="P61" i="12" s="1"/>
  <c r="Q61" i="11"/>
  <c r="Q61" i="12" s="1"/>
  <c r="R61" i="11"/>
  <c r="R61" i="12" s="1"/>
  <c r="S61" i="11"/>
  <c r="S61" i="12" s="1"/>
  <c r="T61" i="11"/>
  <c r="T61" i="12" s="1"/>
  <c r="U61" i="11"/>
  <c r="U61" i="12" s="1"/>
  <c r="V61" i="11"/>
  <c r="V61" i="12" s="1"/>
  <c r="W61" i="11"/>
  <c r="W61" i="12" s="1"/>
  <c r="X61" i="11"/>
  <c r="X61" i="12" s="1"/>
  <c r="Y61" i="11"/>
  <c r="Y61" i="12" s="1"/>
  <c r="Z61" i="11"/>
  <c r="Z61" i="12" s="1"/>
  <c r="AA61" i="11"/>
  <c r="AA61" i="12" s="1"/>
  <c r="AB61" i="11"/>
  <c r="AB61" i="12" s="1"/>
  <c r="AC61" i="11"/>
  <c r="AC61" i="12" s="1"/>
  <c r="AD61" i="11"/>
  <c r="AD61" i="12" s="1"/>
  <c r="AE61" i="11"/>
  <c r="AE61" i="12" s="1"/>
  <c r="AF61" i="11"/>
  <c r="AF61" i="12" s="1"/>
  <c r="AG61" i="11"/>
  <c r="AG61" i="12" s="1"/>
  <c r="AH61" i="11"/>
  <c r="AH61" i="12" s="1"/>
  <c r="AI61" i="11"/>
  <c r="AI61" i="12" s="1"/>
  <c r="AJ61" i="11"/>
  <c r="AJ61" i="12" s="1"/>
  <c r="AK61" i="11"/>
  <c r="AK61" i="12" s="1"/>
  <c r="AL61" i="11"/>
  <c r="AL61" i="12" s="1"/>
  <c r="AM61" i="11"/>
  <c r="AM61" i="12" s="1"/>
  <c r="AN61" i="11"/>
  <c r="AN61" i="12" s="1"/>
  <c r="AO61" i="11"/>
  <c r="AO61" i="12" s="1"/>
  <c r="AP61" i="11"/>
  <c r="AP61" i="12" s="1"/>
  <c r="AQ61" i="11"/>
  <c r="AQ61" i="12" s="1"/>
  <c r="AR61" i="11"/>
  <c r="AR61" i="12" s="1"/>
  <c r="AS61" i="11"/>
  <c r="AS61" i="12" s="1"/>
  <c r="AT61" i="11"/>
  <c r="AT61" i="12" s="1"/>
  <c r="AU61" i="11"/>
  <c r="AU61" i="12" s="1"/>
  <c r="AV61" i="11"/>
  <c r="AV61" i="12" s="1"/>
  <c r="AW61" i="11"/>
  <c r="AW61" i="12" s="1"/>
  <c r="AX61" i="11"/>
  <c r="AX61" i="12" s="1"/>
  <c r="AY61" i="11"/>
  <c r="AY61" i="12" s="1"/>
  <c r="AZ61" i="11"/>
  <c r="AZ61" i="12" s="1"/>
  <c r="BA61" i="11"/>
  <c r="BA61" i="12" s="1"/>
  <c r="BB61" i="11"/>
  <c r="BB61" i="12" s="1"/>
  <c r="BC61" i="11"/>
  <c r="BC61" i="12" s="1"/>
  <c r="BD61" i="11"/>
  <c r="BD61" i="12" s="1"/>
  <c r="BE61" i="11"/>
  <c r="BE61" i="12" s="1"/>
  <c r="BF61" i="11"/>
  <c r="BF61" i="12" s="1"/>
  <c r="BG61" i="11"/>
  <c r="BG61" i="12" s="1"/>
  <c r="BH61" i="11"/>
  <c r="BH61" i="12" s="1"/>
  <c r="BI61" i="11"/>
  <c r="BI61" i="12" s="1"/>
  <c r="BJ61" i="11"/>
  <c r="BJ61" i="12" s="1"/>
  <c r="BK61" i="11"/>
  <c r="BK61" i="12" s="1"/>
  <c r="BL61" i="11"/>
  <c r="BL61" i="12" s="1"/>
  <c r="BM61" i="11"/>
  <c r="BM61" i="12" s="1"/>
  <c r="BN61" i="11"/>
  <c r="BN61" i="12" s="1"/>
  <c r="BO61" i="11"/>
  <c r="BO61" i="12" s="1"/>
  <c r="BP61" i="11"/>
  <c r="BP61" i="12" s="1"/>
  <c r="BQ61" i="11"/>
  <c r="BQ61" i="12" s="1"/>
  <c r="BR61" i="11"/>
  <c r="BR61" i="12" s="1"/>
  <c r="BS61" i="11"/>
  <c r="BS61" i="12" s="1"/>
  <c r="BT61" i="11"/>
  <c r="BT61" i="12" s="1"/>
  <c r="BU61" i="11"/>
  <c r="BU61" i="12" s="1"/>
  <c r="BV61" i="11"/>
  <c r="BV61" i="12" s="1"/>
  <c r="BW61" i="11"/>
  <c r="BW61" i="12" s="1"/>
  <c r="BX61" i="11"/>
  <c r="BX61" i="12" s="1"/>
  <c r="BY61" i="11"/>
  <c r="BY61" i="12" s="1"/>
  <c r="BZ61" i="11"/>
  <c r="BZ61" i="12" s="1"/>
  <c r="CA61" i="11"/>
  <c r="CA61" i="12" s="1"/>
  <c r="CB61" i="11"/>
  <c r="CB61" i="12" s="1"/>
  <c r="CC61" i="11"/>
  <c r="CC61" i="12" s="1"/>
  <c r="CD61" i="11"/>
  <c r="CD61" i="12" s="1"/>
  <c r="CE61" i="11"/>
  <c r="CE61" i="12" s="1"/>
  <c r="CF61" i="11"/>
  <c r="CF61" i="12" s="1"/>
  <c r="CG61" i="11"/>
  <c r="CG61" i="12" s="1"/>
  <c r="CH61" i="11"/>
  <c r="CH61" i="12" s="1"/>
  <c r="CI61" i="11"/>
  <c r="CI61" i="12" s="1"/>
  <c r="CJ61" i="11"/>
  <c r="CJ61" i="12" s="1"/>
  <c r="CK61" i="11"/>
  <c r="CK61" i="12" s="1"/>
  <c r="CL61" i="11"/>
  <c r="CL61" i="12" s="1"/>
  <c r="CM61" i="11"/>
  <c r="CM61" i="12" s="1"/>
  <c r="CN61" i="11"/>
  <c r="CN61" i="12" s="1"/>
  <c r="CO61" i="11"/>
  <c r="CO61" i="12" s="1"/>
  <c r="CP61" i="11"/>
  <c r="CP61" i="12" s="1"/>
  <c r="CQ61" i="11"/>
  <c r="CQ61" i="12" s="1"/>
  <c r="CR61" i="11"/>
  <c r="CR61" i="12" s="1"/>
  <c r="CS61" i="11"/>
  <c r="CS61" i="12" s="1"/>
  <c r="CT61" i="11"/>
  <c r="CT61" i="12" s="1"/>
  <c r="CU61" i="11"/>
  <c r="CU61" i="12" s="1"/>
  <c r="CV61" i="11"/>
  <c r="CV61" i="12" s="1"/>
  <c r="CW61" i="11"/>
  <c r="CW61" i="12" s="1"/>
  <c r="CX61" i="11"/>
  <c r="CX61" i="12" s="1"/>
  <c r="CY61" i="11"/>
  <c r="CY61" i="12" s="1"/>
  <c r="CZ61" i="11"/>
  <c r="CZ61" i="12" s="1"/>
  <c r="DA61" i="11"/>
  <c r="DA61" i="12" s="1"/>
  <c r="DB61" i="11"/>
  <c r="DB61" i="12" s="1"/>
  <c r="DC61" i="11"/>
  <c r="DC61" i="12" s="1"/>
  <c r="DD61" i="11"/>
  <c r="DD61" i="12" s="1"/>
  <c r="DE61" i="11"/>
  <c r="DE61" i="12" s="1"/>
  <c r="DF61" i="11"/>
  <c r="DF61" i="12" s="1"/>
  <c r="DG61" i="11"/>
  <c r="DG61" i="12" s="1"/>
  <c r="DH61" i="11"/>
  <c r="DH61" i="12" s="1"/>
  <c r="DI61" i="11"/>
  <c r="DI61" i="12" s="1"/>
  <c r="DJ61" i="11"/>
  <c r="DJ61" i="12" s="1"/>
  <c r="DK61" i="11"/>
  <c r="DK61" i="12" s="1"/>
  <c r="DL61" i="11"/>
  <c r="DL61" i="12" s="1"/>
  <c r="DM61" i="11"/>
  <c r="DM61" i="12" s="1"/>
  <c r="DN61" i="11"/>
  <c r="DN61" i="12" s="1"/>
  <c r="DO61" i="11"/>
  <c r="DO61" i="12" s="1"/>
  <c r="DP61" i="11"/>
  <c r="DP61" i="12" s="1"/>
  <c r="DQ61" i="11"/>
  <c r="DQ61" i="12" s="1"/>
  <c r="DR61" i="11"/>
  <c r="DR61" i="12" s="1"/>
  <c r="DS61" i="11"/>
  <c r="DS61" i="12" s="1"/>
  <c r="DT61" i="11"/>
  <c r="DT61" i="12" s="1"/>
  <c r="DU61" i="11"/>
  <c r="DU61" i="12" s="1"/>
  <c r="DV61" i="11"/>
  <c r="DV61" i="12" s="1"/>
  <c r="DW61" i="11"/>
  <c r="DW61" i="12" s="1"/>
  <c r="DX61" i="11"/>
  <c r="DX61" i="12" s="1"/>
  <c r="DY61" i="11"/>
  <c r="DY61" i="12" s="1"/>
  <c r="DZ61" i="11"/>
  <c r="DZ61" i="12" s="1"/>
  <c r="EA61" i="11"/>
  <c r="EA61" i="12" s="1"/>
  <c r="EB61" i="11"/>
  <c r="EB61" i="12" s="1"/>
  <c r="EC61" i="11"/>
  <c r="EC61" i="12" s="1"/>
  <c r="ED61" i="11"/>
  <c r="ED61" i="12" s="1"/>
  <c r="EE61" i="11"/>
  <c r="EE61" i="12" s="1"/>
  <c r="EF61" i="11"/>
  <c r="EF61" i="12" s="1"/>
  <c r="EG61" i="11"/>
  <c r="EG61" i="12" s="1"/>
  <c r="EH61" i="11"/>
  <c r="EH61" i="12" s="1"/>
  <c r="EI61" i="11"/>
  <c r="EI61" i="12" s="1"/>
  <c r="EJ61" i="11"/>
  <c r="EJ61" i="12" s="1"/>
  <c r="EK61" i="11"/>
  <c r="EK61" i="12" s="1"/>
  <c r="EL61" i="11"/>
  <c r="EL61" i="12" s="1"/>
  <c r="EM61" i="11"/>
  <c r="EM61" i="12" s="1"/>
  <c r="EN61" i="11"/>
  <c r="EN61" i="12" s="1"/>
  <c r="EO61" i="11"/>
  <c r="EO61" i="12" s="1"/>
  <c r="EP61" i="11"/>
  <c r="EP61" i="12" s="1"/>
  <c r="EQ61" i="11"/>
  <c r="EQ61" i="12" s="1"/>
  <c r="ER61" i="11"/>
  <c r="ER61" i="12" s="1"/>
  <c r="ES61" i="11"/>
  <c r="ES61" i="12" s="1"/>
  <c r="ET61" i="11"/>
  <c r="ET61" i="12" s="1"/>
  <c r="EU61" i="11"/>
  <c r="EU61" i="12" s="1"/>
  <c r="EV61" i="11"/>
  <c r="EV61" i="12" s="1"/>
  <c r="EW61" i="11"/>
  <c r="EW61" i="12" s="1"/>
  <c r="EX61" i="11"/>
  <c r="EX61" i="12" s="1"/>
  <c r="EY61" i="11"/>
  <c r="EY61" i="12" s="1"/>
  <c r="EZ61" i="11"/>
  <c r="EZ61" i="12" s="1"/>
  <c r="FA61" i="11"/>
  <c r="FA61" i="12" s="1"/>
  <c r="FB61" i="11"/>
  <c r="FB61" i="12" s="1"/>
  <c r="FC61" i="11"/>
  <c r="FC61" i="12" s="1"/>
  <c r="FD61" i="11"/>
  <c r="FD61" i="12" s="1"/>
  <c r="FE61" i="11"/>
  <c r="FE61" i="12" s="1"/>
  <c r="FF61" i="11"/>
  <c r="FF61" i="12" s="1"/>
  <c r="FG61" i="11"/>
  <c r="FG61" i="12" s="1"/>
  <c r="FH61" i="11"/>
  <c r="FH61" i="12" s="1"/>
  <c r="FI61" i="11"/>
  <c r="FI61" i="12" s="1"/>
  <c r="FJ61" i="11"/>
  <c r="FJ61" i="12" s="1"/>
  <c r="FK61" i="11"/>
  <c r="FK61" i="12" s="1"/>
  <c r="FL61" i="11"/>
  <c r="FL61" i="12" s="1"/>
  <c r="F62" i="11"/>
  <c r="F62" i="12" s="1"/>
  <c r="G62" i="11"/>
  <c r="G62" i="12" s="1"/>
  <c r="H62" i="11"/>
  <c r="H62" i="12" s="1"/>
  <c r="I62" i="11"/>
  <c r="I62" i="12" s="1"/>
  <c r="J62" i="11"/>
  <c r="J62" i="12" s="1"/>
  <c r="K62" i="11"/>
  <c r="K62" i="12" s="1"/>
  <c r="L62" i="11"/>
  <c r="L62" i="12" s="1"/>
  <c r="M62" i="11"/>
  <c r="M62" i="12" s="1"/>
  <c r="N62" i="11"/>
  <c r="N62" i="12" s="1"/>
  <c r="O62" i="11"/>
  <c r="O62" i="12" s="1"/>
  <c r="P62" i="11"/>
  <c r="P62" i="12" s="1"/>
  <c r="Q62" i="11"/>
  <c r="Q62" i="12" s="1"/>
  <c r="R62" i="11"/>
  <c r="R62" i="12" s="1"/>
  <c r="S62" i="11"/>
  <c r="S62" i="12" s="1"/>
  <c r="T62" i="11"/>
  <c r="T62" i="12" s="1"/>
  <c r="U62" i="11"/>
  <c r="U62" i="12" s="1"/>
  <c r="V62" i="11"/>
  <c r="V62" i="12" s="1"/>
  <c r="W62" i="11"/>
  <c r="W62" i="12" s="1"/>
  <c r="X62" i="11"/>
  <c r="X62" i="12" s="1"/>
  <c r="Y62" i="11"/>
  <c r="Y62" i="12" s="1"/>
  <c r="Z62" i="11"/>
  <c r="Z62" i="12" s="1"/>
  <c r="AA62" i="11"/>
  <c r="AA62" i="12" s="1"/>
  <c r="AB62" i="11"/>
  <c r="AB62" i="12" s="1"/>
  <c r="AC62" i="11"/>
  <c r="AC62" i="12" s="1"/>
  <c r="AD62" i="11"/>
  <c r="AD62" i="12" s="1"/>
  <c r="AE62" i="11"/>
  <c r="AE62" i="12" s="1"/>
  <c r="AF62" i="11"/>
  <c r="AF62" i="12" s="1"/>
  <c r="AG62" i="11"/>
  <c r="AG62" i="12" s="1"/>
  <c r="AH62" i="11"/>
  <c r="AH62" i="12" s="1"/>
  <c r="AI62" i="11"/>
  <c r="AI62" i="12" s="1"/>
  <c r="AJ62" i="11"/>
  <c r="AJ62" i="12" s="1"/>
  <c r="AK62" i="11"/>
  <c r="AK62" i="12" s="1"/>
  <c r="AL62" i="11"/>
  <c r="AL62" i="12" s="1"/>
  <c r="AM62" i="11"/>
  <c r="AM62" i="12" s="1"/>
  <c r="AN62" i="11"/>
  <c r="AN62" i="12" s="1"/>
  <c r="AO62" i="11"/>
  <c r="AO62" i="12" s="1"/>
  <c r="AP62" i="11"/>
  <c r="AP62" i="12" s="1"/>
  <c r="AQ62" i="11"/>
  <c r="AQ62" i="12" s="1"/>
  <c r="AR62" i="11"/>
  <c r="AR62" i="12" s="1"/>
  <c r="AS62" i="11"/>
  <c r="AS62" i="12" s="1"/>
  <c r="AT62" i="11"/>
  <c r="AT62" i="12" s="1"/>
  <c r="AU62" i="11"/>
  <c r="AU62" i="12" s="1"/>
  <c r="AV62" i="11"/>
  <c r="AV62" i="12" s="1"/>
  <c r="AW62" i="11"/>
  <c r="AW62" i="12" s="1"/>
  <c r="AX62" i="11"/>
  <c r="AX62" i="12" s="1"/>
  <c r="AY62" i="11"/>
  <c r="AY62" i="12" s="1"/>
  <c r="AZ62" i="11"/>
  <c r="AZ62" i="12" s="1"/>
  <c r="BA62" i="11"/>
  <c r="BA62" i="12" s="1"/>
  <c r="BB62" i="11"/>
  <c r="BB62" i="12" s="1"/>
  <c r="BC62" i="11"/>
  <c r="BC62" i="12" s="1"/>
  <c r="BD62" i="11"/>
  <c r="BD62" i="12" s="1"/>
  <c r="BE62" i="11"/>
  <c r="BE62" i="12" s="1"/>
  <c r="BF62" i="11"/>
  <c r="BF62" i="12" s="1"/>
  <c r="BG62" i="11"/>
  <c r="BG62" i="12" s="1"/>
  <c r="BH62" i="11"/>
  <c r="BH62" i="12" s="1"/>
  <c r="BI62" i="11"/>
  <c r="BI62" i="12" s="1"/>
  <c r="BJ62" i="11"/>
  <c r="BJ62" i="12" s="1"/>
  <c r="BK62" i="11"/>
  <c r="BK62" i="12" s="1"/>
  <c r="BL62" i="11"/>
  <c r="BL62" i="12" s="1"/>
  <c r="BM62" i="11"/>
  <c r="BM62" i="12" s="1"/>
  <c r="BN62" i="11"/>
  <c r="BN62" i="12" s="1"/>
  <c r="BO62" i="11"/>
  <c r="BO62" i="12" s="1"/>
  <c r="BP62" i="11"/>
  <c r="BP62" i="12" s="1"/>
  <c r="BQ62" i="11"/>
  <c r="BQ62" i="12" s="1"/>
  <c r="BR62" i="11"/>
  <c r="BR62" i="12" s="1"/>
  <c r="BS62" i="11"/>
  <c r="BS62" i="12" s="1"/>
  <c r="BT62" i="11"/>
  <c r="BT62" i="12" s="1"/>
  <c r="BU62" i="11"/>
  <c r="BU62" i="12" s="1"/>
  <c r="BV62" i="11"/>
  <c r="BV62" i="12" s="1"/>
  <c r="BW62" i="11"/>
  <c r="BW62" i="12" s="1"/>
  <c r="BX62" i="11"/>
  <c r="BX62" i="12" s="1"/>
  <c r="BY62" i="11"/>
  <c r="BY62" i="12" s="1"/>
  <c r="BZ62" i="11"/>
  <c r="BZ62" i="12" s="1"/>
  <c r="CA62" i="11"/>
  <c r="CA62" i="12" s="1"/>
  <c r="CB62" i="11"/>
  <c r="CB62" i="12" s="1"/>
  <c r="CC62" i="11"/>
  <c r="CC62" i="12" s="1"/>
  <c r="CD62" i="11"/>
  <c r="CD62" i="12" s="1"/>
  <c r="CE62" i="11"/>
  <c r="CE62" i="12" s="1"/>
  <c r="CF62" i="11"/>
  <c r="CF62" i="12" s="1"/>
  <c r="CG62" i="11"/>
  <c r="CG62" i="12" s="1"/>
  <c r="CH62" i="11"/>
  <c r="CH62" i="12" s="1"/>
  <c r="CI62" i="11"/>
  <c r="CI62" i="12" s="1"/>
  <c r="CJ62" i="11"/>
  <c r="CJ62" i="12" s="1"/>
  <c r="CK62" i="11"/>
  <c r="CK62" i="12" s="1"/>
  <c r="CL62" i="11"/>
  <c r="CL62" i="12" s="1"/>
  <c r="CM62" i="11"/>
  <c r="CM62" i="12" s="1"/>
  <c r="CN62" i="11"/>
  <c r="CN62" i="12" s="1"/>
  <c r="CO62" i="11"/>
  <c r="CO62" i="12" s="1"/>
  <c r="CP62" i="11"/>
  <c r="CP62" i="12" s="1"/>
  <c r="CQ62" i="11"/>
  <c r="CQ62" i="12" s="1"/>
  <c r="CR62" i="11"/>
  <c r="CR62" i="12" s="1"/>
  <c r="CS62" i="11"/>
  <c r="CS62" i="12" s="1"/>
  <c r="CT62" i="11"/>
  <c r="CT62" i="12" s="1"/>
  <c r="CU62" i="11"/>
  <c r="CU62" i="12" s="1"/>
  <c r="CV62" i="11"/>
  <c r="CV62" i="12" s="1"/>
  <c r="CW62" i="11"/>
  <c r="CW62" i="12" s="1"/>
  <c r="CX62" i="11"/>
  <c r="CX62" i="12" s="1"/>
  <c r="CY62" i="11"/>
  <c r="CY62" i="12" s="1"/>
  <c r="CZ62" i="11"/>
  <c r="CZ62" i="12" s="1"/>
  <c r="DA62" i="11"/>
  <c r="DA62" i="12" s="1"/>
  <c r="DB62" i="11"/>
  <c r="DB62" i="12" s="1"/>
  <c r="DC62" i="11"/>
  <c r="DC62" i="12" s="1"/>
  <c r="DD62" i="11"/>
  <c r="DD62" i="12" s="1"/>
  <c r="DE62" i="11"/>
  <c r="DE62" i="12" s="1"/>
  <c r="DF62" i="11"/>
  <c r="DF62" i="12" s="1"/>
  <c r="DG62" i="11"/>
  <c r="DG62" i="12" s="1"/>
  <c r="DH62" i="11"/>
  <c r="DH62" i="12" s="1"/>
  <c r="DI62" i="11"/>
  <c r="DI62" i="12" s="1"/>
  <c r="DJ62" i="11"/>
  <c r="DJ62" i="12" s="1"/>
  <c r="DK62" i="11"/>
  <c r="DK62" i="12" s="1"/>
  <c r="DL62" i="11"/>
  <c r="DL62" i="12" s="1"/>
  <c r="DM62" i="11"/>
  <c r="DM62" i="12" s="1"/>
  <c r="DN62" i="11"/>
  <c r="DN62" i="12" s="1"/>
  <c r="DO62" i="11"/>
  <c r="DO62" i="12" s="1"/>
  <c r="DP62" i="11"/>
  <c r="DP62" i="12" s="1"/>
  <c r="DQ62" i="11"/>
  <c r="DQ62" i="12" s="1"/>
  <c r="DR62" i="11"/>
  <c r="DR62" i="12" s="1"/>
  <c r="DS62" i="11"/>
  <c r="DS62" i="12" s="1"/>
  <c r="DT62" i="11"/>
  <c r="DT62" i="12" s="1"/>
  <c r="DU62" i="11"/>
  <c r="DU62" i="12" s="1"/>
  <c r="DV62" i="11"/>
  <c r="DV62" i="12" s="1"/>
  <c r="DW62" i="11"/>
  <c r="DW62" i="12" s="1"/>
  <c r="DX62" i="11"/>
  <c r="DX62" i="12" s="1"/>
  <c r="DY62" i="11"/>
  <c r="DY62" i="12" s="1"/>
  <c r="DZ62" i="11"/>
  <c r="DZ62" i="12" s="1"/>
  <c r="EA62" i="11"/>
  <c r="EA62" i="12" s="1"/>
  <c r="EB62" i="11"/>
  <c r="EB62" i="12" s="1"/>
  <c r="EC62" i="11"/>
  <c r="EC62" i="12" s="1"/>
  <c r="ED62" i="11"/>
  <c r="ED62" i="12" s="1"/>
  <c r="EE62" i="11"/>
  <c r="EE62" i="12" s="1"/>
  <c r="EF62" i="11"/>
  <c r="EF62" i="12" s="1"/>
  <c r="EG62" i="11"/>
  <c r="EG62" i="12" s="1"/>
  <c r="EH62" i="11"/>
  <c r="EH62" i="12" s="1"/>
  <c r="EI62" i="11"/>
  <c r="EI62" i="12" s="1"/>
  <c r="EJ62" i="11"/>
  <c r="EJ62" i="12" s="1"/>
  <c r="EK62" i="11"/>
  <c r="EK62" i="12" s="1"/>
  <c r="EL62" i="11"/>
  <c r="EL62" i="12" s="1"/>
  <c r="EM62" i="11"/>
  <c r="EM62" i="12" s="1"/>
  <c r="EN62" i="11"/>
  <c r="EN62" i="12" s="1"/>
  <c r="EO62" i="11"/>
  <c r="EO62" i="12" s="1"/>
  <c r="EP62" i="11"/>
  <c r="EP62" i="12" s="1"/>
  <c r="EQ62" i="11"/>
  <c r="EQ62" i="12" s="1"/>
  <c r="ER62" i="11"/>
  <c r="ER62" i="12" s="1"/>
  <c r="ES62" i="11"/>
  <c r="ES62" i="12" s="1"/>
  <c r="ET62" i="11"/>
  <c r="ET62" i="12" s="1"/>
  <c r="EU62" i="11"/>
  <c r="EU62" i="12" s="1"/>
  <c r="EV62" i="11"/>
  <c r="EV62" i="12" s="1"/>
  <c r="EW62" i="11"/>
  <c r="EW62" i="12" s="1"/>
  <c r="EX62" i="11"/>
  <c r="EX62" i="12" s="1"/>
  <c r="EY62" i="11"/>
  <c r="EY62" i="12" s="1"/>
  <c r="EZ62" i="11"/>
  <c r="EZ62" i="12" s="1"/>
  <c r="FA62" i="11"/>
  <c r="FA62" i="12" s="1"/>
  <c r="FB62" i="11"/>
  <c r="FB62" i="12" s="1"/>
  <c r="FC62" i="11"/>
  <c r="FC62" i="12" s="1"/>
  <c r="FD62" i="11"/>
  <c r="FD62" i="12" s="1"/>
  <c r="FE62" i="11"/>
  <c r="FE62" i="12" s="1"/>
  <c r="FF62" i="11"/>
  <c r="FF62" i="12" s="1"/>
  <c r="FG62" i="11"/>
  <c r="FG62" i="12" s="1"/>
  <c r="FH62" i="11"/>
  <c r="FH62" i="12" s="1"/>
  <c r="FI62" i="11"/>
  <c r="FI62" i="12" s="1"/>
  <c r="FJ62" i="11"/>
  <c r="FJ62" i="12" s="1"/>
  <c r="FK62" i="11"/>
  <c r="FK62" i="12" s="1"/>
  <c r="FL62" i="11"/>
  <c r="FL62" i="12" s="1"/>
  <c r="F63" i="11"/>
  <c r="F63" i="12" s="1"/>
  <c r="G63" i="11"/>
  <c r="G63" i="12" s="1"/>
  <c r="H63" i="11"/>
  <c r="H63" i="12" s="1"/>
  <c r="I63" i="11"/>
  <c r="I63" i="12" s="1"/>
  <c r="J63" i="11"/>
  <c r="J63" i="12" s="1"/>
  <c r="K63" i="11"/>
  <c r="K63" i="12" s="1"/>
  <c r="L63" i="11"/>
  <c r="L63" i="12" s="1"/>
  <c r="M63" i="11"/>
  <c r="M63" i="12" s="1"/>
  <c r="N63" i="11"/>
  <c r="N63" i="12" s="1"/>
  <c r="O63" i="11"/>
  <c r="O63" i="12" s="1"/>
  <c r="P63" i="11"/>
  <c r="P63" i="12" s="1"/>
  <c r="Q63" i="11"/>
  <c r="Q63" i="12" s="1"/>
  <c r="R63" i="11"/>
  <c r="R63" i="12" s="1"/>
  <c r="S63" i="11"/>
  <c r="S63" i="12" s="1"/>
  <c r="T63" i="11"/>
  <c r="T63" i="12" s="1"/>
  <c r="U63" i="11"/>
  <c r="U63" i="12" s="1"/>
  <c r="V63" i="11"/>
  <c r="V63" i="12" s="1"/>
  <c r="W63" i="11"/>
  <c r="W63" i="12" s="1"/>
  <c r="X63" i="11"/>
  <c r="X63" i="12" s="1"/>
  <c r="Y63" i="11"/>
  <c r="Y63" i="12" s="1"/>
  <c r="Z63" i="11"/>
  <c r="Z63" i="12" s="1"/>
  <c r="AA63" i="11"/>
  <c r="AA63" i="12" s="1"/>
  <c r="AB63" i="11"/>
  <c r="AB63" i="12" s="1"/>
  <c r="AC63" i="11"/>
  <c r="AC63" i="12" s="1"/>
  <c r="AD63" i="11"/>
  <c r="AD63" i="12" s="1"/>
  <c r="AE63" i="11"/>
  <c r="AE63" i="12" s="1"/>
  <c r="AF63" i="11"/>
  <c r="AF63" i="12" s="1"/>
  <c r="AG63" i="11"/>
  <c r="AG63" i="12" s="1"/>
  <c r="AH63" i="11"/>
  <c r="AH63" i="12" s="1"/>
  <c r="AI63" i="11"/>
  <c r="AI63" i="12" s="1"/>
  <c r="AJ63" i="11"/>
  <c r="AJ63" i="12" s="1"/>
  <c r="AK63" i="11"/>
  <c r="AK63" i="12" s="1"/>
  <c r="AL63" i="11"/>
  <c r="AL63" i="12" s="1"/>
  <c r="AM63" i="11"/>
  <c r="AM63" i="12" s="1"/>
  <c r="AN63" i="11"/>
  <c r="AN63" i="12" s="1"/>
  <c r="AO63" i="11"/>
  <c r="AO63" i="12" s="1"/>
  <c r="AP63" i="11"/>
  <c r="AP63" i="12" s="1"/>
  <c r="AQ63" i="11"/>
  <c r="AQ63" i="12" s="1"/>
  <c r="AR63" i="11"/>
  <c r="AR63" i="12" s="1"/>
  <c r="AS63" i="11"/>
  <c r="AS63" i="12" s="1"/>
  <c r="AT63" i="11"/>
  <c r="AT63" i="12" s="1"/>
  <c r="AU63" i="11"/>
  <c r="AU63" i="12" s="1"/>
  <c r="AV63" i="11"/>
  <c r="AV63" i="12" s="1"/>
  <c r="AW63" i="11"/>
  <c r="AW63" i="12" s="1"/>
  <c r="AX63" i="11"/>
  <c r="AX63" i="12" s="1"/>
  <c r="AY63" i="11"/>
  <c r="AY63" i="12" s="1"/>
  <c r="AZ63" i="11"/>
  <c r="AZ63" i="12" s="1"/>
  <c r="BA63" i="11"/>
  <c r="BA63" i="12" s="1"/>
  <c r="BB63" i="11"/>
  <c r="BB63" i="12" s="1"/>
  <c r="BC63" i="11"/>
  <c r="BC63" i="12" s="1"/>
  <c r="BD63" i="11"/>
  <c r="BD63" i="12" s="1"/>
  <c r="BE63" i="11"/>
  <c r="BE63" i="12" s="1"/>
  <c r="BF63" i="11"/>
  <c r="BF63" i="12" s="1"/>
  <c r="BG63" i="11"/>
  <c r="BG63" i="12" s="1"/>
  <c r="BH63" i="11"/>
  <c r="BH63" i="12" s="1"/>
  <c r="BI63" i="11"/>
  <c r="BI63" i="12" s="1"/>
  <c r="BJ63" i="11"/>
  <c r="BJ63" i="12" s="1"/>
  <c r="BK63" i="11"/>
  <c r="BK63" i="12" s="1"/>
  <c r="BL63" i="11"/>
  <c r="BL63" i="12" s="1"/>
  <c r="BM63" i="11"/>
  <c r="BM63" i="12" s="1"/>
  <c r="BN63" i="11"/>
  <c r="BN63" i="12" s="1"/>
  <c r="BO63" i="11"/>
  <c r="BO63" i="12" s="1"/>
  <c r="BP63" i="11"/>
  <c r="BP63" i="12" s="1"/>
  <c r="BQ63" i="11"/>
  <c r="BQ63" i="12" s="1"/>
  <c r="BR63" i="11"/>
  <c r="BR63" i="12" s="1"/>
  <c r="BS63" i="11"/>
  <c r="BS63" i="12" s="1"/>
  <c r="BT63" i="11"/>
  <c r="BT63" i="12" s="1"/>
  <c r="BU63" i="11"/>
  <c r="BU63" i="12" s="1"/>
  <c r="BV63" i="11"/>
  <c r="BV63" i="12" s="1"/>
  <c r="BW63" i="11"/>
  <c r="BW63" i="12" s="1"/>
  <c r="BX63" i="11"/>
  <c r="BX63" i="12" s="1"/>
  <c r="BY63" i="11"/>
  <c r="BY63" i="12" s="1"/>
  <c r="BZ63" i="11"/>
  <c r="BZ63" i="12" s="1"/>
  <c r="CA63" i="11"/>
  <c r="CA63" i="12" s="1"/>
  <c r="CB63" i="11"/>
  <c r="CB63" i="12" s="1"/>
  <c r="CC63" i="11"/>
  <c r="CC63" i="12" s="1"/>
  <c r="CD63" i="11"/>
  <c r="CD63" i="12" s="1"/>
  <c r="CE63" i="11"/>
  <c r="CE63" i="12" s="1"/>
  <c r="CF63" i="11"/>
  <c r="CF63" i="12" s="1"/>
  <c r="CG63" i="11"/>
  <c r="CG63" i="12" s="1"/>
  <c r="CH63" i="11"/>
  <c r="CH63" i="12" s="1"/>
  <c r="CI63" i="11"/>
  <c r="CI63" i="12" s="1"/>
  <c r="CJ63" i="11"/>
  <c r="CJ63" i="12" s="1"/>
  <c r="CK63" i="11"/>
  <c r="CK63" i="12" s="1"/>
  <c r="CL63" i="11"/>
  <c r="CL63" i="12" s="1"/>
  <c r="CM63" i="11"/>
  <c r="CM63" i="12" s="1"/>
  <c r="CN63" i="11"/>
  <c r="CN63" i="12" s="1"/>
  <c r="CO63" i="11"/>
  <c r="CO63" i="12" s="1"/>
  <c r="CP63" i="11"/>
  <c r="CP63" i="12" s="1"/>
  <c r="CQ63" i="11"/>
  <c r="CQ63" i="12" s="1"/>
  <c r="CR63" i="11"/>
  <c r="CR63" i="12" s="1"/>
  <c r="CS63" i="11"/>
  <c r="CS63" i="12" s="1"/>
  <c r="CT63" i="11"/>
  <c r="CT63" i="12" s="1"/>
  <c r="CU63" i="11"/>
  <c r="CU63" i="12" s="1"/>
  <c r="CV63" i="11"/>
  <c r="CV63" i="12" s="1"/>
  <c r="CW63" i="11"/>
  <c r="CW63" i="12" s="1"/>
  <c r="CX63" i="11"/>
  <c r="CX63" i="12" s="1"/>
  <c r="CY63" i="11"/>
  <c r="CY63" i="12" s="1"/>
  <c r="CZ63" i="11"/>
  <c r="CZ63" i="12" s="1"/>
  <c r="DA63" i="11"/>
  <c r="DA63" i="12" s="1"/>
  <c r="DB63" i="11"/>
  <c r="DB63" i="12" s="1"/>
  <c r="DC63" i="11"/>
  <c r="DC63" i="12" s="1"/>
  <c r="DD63" i="11"/>
  <c r="DD63" i="12" s="1"/>
  <c r="DE63" i="11"/>
  <c r="DE63" i="12" s="1"/>
  <c r="DF63" i="11"/>
  <c r="DF63" i="12" s="1"/>
  <c r="DG63" i="11"/>
  <c r="DG63" i="12" s="1"/>
  <c r="DH63" i="11"/>
  <c r="DH63" i="12" s="1"/>
  <c r="DI63" i="11"/>
  <c r="DI63" i="12" s="1"/>
  <c r="DJ63" i="11"/>
  <c r="DJ63" i="12" s="1"/>
  <c r="DK63" i="11"/>
  <c r="DK63" i="12" s="1"/>
  <c r="DL63" i="11"/>
  <c r="DL63" i="12" s="1"/>
  <c r="DM63" i="11"/>
  <c r="DM63" i="12" s="1"/>
  <c r="DN63" i="11"/>
  <c r="DN63" i="12" s="1"/>
  <c r="DO63" i="11"/>
  <c r="DO63" i="12" s="1"/>
  <c r="DP63" i="11"/>
  <c r="DP63" i="12" s="1"/>
  <c r="DQ63" i="11"/>
  <c r="DQ63" i="12" s="1"/>
  <c r="DR63" i="11"/>
  <c r="DR63" i="12" s="1"/>
  <c r="DS63" i="11"/>
  <c r="DS63" i="12" s="1"/>
  <c r="DT63" i="11"/>
  <c r="DT63" i="12" s="1"/>
  <c r="DU63" i="11"/>
  <c r="DU63" i="12" s="1"/>
  <c r="DV63" i="11"/>
  <c r="DV63" i="12" s="1"/>
  <c r="DW63" i="11"/>
  <c r="DW63" i="12" s="1"/>
  <c r="DX63" i="11"/>
  <c r="DX63" i="12" s="1"/>
  <c r="DY63" i="11"/>
  <c r="DY63" i="12" s="1"/>
  <c r="DZ63" i="11"/>
  <c r="DZ63" i="12" s="1"/>
  <c r="EA63" i="11"/>
  <c r="EA63" i="12" s="1"/>
  <c r="EB63" i="11"/>
  <c r="EB63" i="12" s="1"/>
  <c r="EC63" i="11"/>
  <c r="EC63" i="12" s="1"/>
  <c r="ED63" i="11"/>
  <c r="ED63" i="12" s="1"/>
  <c r="EE63" i="11"/>
  <c r="EE63" i="12" s="1"/>
  <c r="EF63" i="11"/>
  <c r="EF63" i="12" s="1"/>
  <c r="EG63" i="11"/>
  <c r="EG63" i="12" s="1"/>
  <c r="EH63" i="11"/>
  <c r="EH63" i="12" s="1"/>
  <c r="EI63" i="11"/>
  <c r="EI63" i="12" s="1"/>
  <c r="EJ63" i="11"/>
  <c r="EJ63" i="12" s="1"/>
  <c r="EK63" i="11"/>
  <c r="EK63" i="12" s="1"/>
  <c r="EL63" i="11"/>
  <c r="EL63" i="12" s="1"/>
  <c r="EM63" i="11"/>
  <c r="EM63" i="12" s="1"/>
  <c r="EN63" i="11"/>
  <c r="EN63" i="12" s="1"/>
  <c r="EO63" i="11"/>
  <c r="EO63" i="12" s="1"/>
  <c r="EP63" i="11"/>
  <c r="EP63" i="12" s="1"/>
  <c r="EQ63" i="11"/>
  <c r="EQ63" i="12" s="1"/>
  <c r="ER63" i="11"/>
  <c r="ER63" i="12" s="1"/>
  <c r="ES63" i="11"/>
  <c r="ES63" i="12" s="1"/>
  <c r="ET63" i="11"/>
  <c r="ET63" i="12" s="1"/>
  <c r="EU63" i="11"/>
  <c r="EU63" i="12" s="1"/>
  <c r="EV63" i="11"/>
  <c r="EV63" i="12" s="1"/>
  <c r="EW63" i="11"/>
  <c r="EW63" i="12" s="1"/>
  <c r="EX63" i="11"/>
  <c r="EX63" i="12" s="1"/>
  <c r="EY63" i="11"/>
  <c r="EY63" i="12" s="1"/>
  <c r="EZ63" i="11"/>
  <c r="EZ63" i="12" s="1"/>
  <c r="FA63" i="11"/>
  <c r="FA63" i="12" s="1"/>
  <c r="FB63" i="11"/>
  <c r="FB63" i="12" s="1"/>
  <c r="FC63" i="11"/>
  <c r="FC63" i="12" s="1"/>
  <c r="FD63" i="11"/>
  <c r="FD63" i="12" s="1"/>
  <c r="FE63" i="11"/>
  <c r="FE63" i="12" s="1"/>
  <c r="FF63" i="11"/>
  <c r="FF63" i="12" s="1"/>
  <c r="FG63" i="11"/>
  <c r="FG63" i="12" s="1"/>
  <c r="FH63" i="11"/>
  <c r="FH63" i="12" s="1"/>
  <c r="FI63" i="11"/>
  <c r="FI63" i="12" s="1"/>
  <c r="FJ63" i="11"/>
  <c r="FJ63" i="12" s="1"/>
  <c r="FK63" i="11"/>
  <c r="FK63" i="12" s="1"/>
  <c r="FL63" i="11"/>
  <c r="FL63" i="12" s="1"/>
  <c r="F64" i="11"/>
  <c r="F64" i="12" s="1"/>
  <c r="G64" i="11"/>
  <c r="G64" i="12" s="1"/>
  <c r="H64" i="11"/>
  <c r="H64" i="12" s="1"/>
  <c r="I64" i="11"/>
  <c r="I64" i="12" s="1"/>
  <c r="J64" i="11"/>
  <c r="J64" i="12" s="1"/>
  <c r="K64" i="11"/>
  <c r="K64" i="12" s="1"/>
  <c r="L64" i="11"/>
  <c r="L64" i="12" s="1"/>
  <c r="M64" i="11"/>
  <c r="M64" i="12" s="1"/>
  <c r="N64" i="11"/>
  <c r="N64" i="12" s="1"/>
  <c r="O64" i="11"/>
  <c r="O64" i="12" s="1"/>
  <c r="P64" i="11"/>
  <c r="P64" i="12" s="1"/>
  <c r="Q64" i="11"/>
  <c r="Q64" i="12" s="1"/>
  <c r="R64" i="11"/>
  <c r="R64" i="12" s="1"/>
  <c r="S64" i="11"/>
  <c r="S64" i="12" s="1"/>
  <c r="T64" i="11"/>
  <c r="T64" i="12" s="1"/>
  <c r="U64" i="11"/>
  <c r="U64" i="12" s="1"/>
  <c r="V64" i="11"/>
  <c r="V64" i="12" s="1"/>
  <c r="W64" i="11"/>
  <c r="W64" i="12" s="1"/>
  <c r="X64" i="11"/>
  <c r="X64" i="12" s="1"/>
  <c r="Y64" i="11"/>
  <c r="Y64" i="12" s="1"/>
  <c r="Z64" i="11"/>
  <c r="Z64" i="12" s="1"/>
  <c r="AA64" i="11"/>
  <c r="AA64" i="12" s="1"/>
  <c r="AB64" i="11"/>
  <c r="AB64" i="12" s="1"/>
  <c r="AC64" i="11"/>
  <c r="AC64" i="12" s="1"/>
  <c r="AD64" i="11"/>
  <c r="AD64" i="12" s="1"/>
  <c r="AE64" i="11"/>
  <c r="AE64" i="12" s="1"/>
  <c r="AF64" i="11"/>
  <c r="AF64" i="12" s="1"/>
  <c r="AG64" i="11"/>
  <c r="AG64" i="12" s="1"/>
  <c r="AH64" i="11"/>
  <c r="AH64" i="12" s="1"/>
  <c r="AI64" i="11"/>
  <c r="AI64" i="12" s="1"/>
  <c r="AJ64" i="11"/>
  <c r="AJ64" i="12" s="1"/>
  <c r="AK64" i="11"/>
  <c r="AK64" i="12" s="1"/>
  <c r="AL64" i="11"/>
  <c r="AL64" i="12" s="1"/>
  <c r="AM64" i="11"/>
  <c r="AM64" i="12" s="1"/>
  <c r="AN64" i="11"/>
  <c r="AN64" i="12" s="1"/>
  <c r="AO64" i="11"/>
  <c r="AO64" i="12" s="1"/>
  <c r="AP64" i="11"/>
  <c r="AP64" i="12" s="1"/>
  <c r="AQ64" i="11"/>
  <c r="AQ64" i="12" s="1"/>
  <c r="AR64" i="11"/>
  <c r="AR64" i="12" s="1"/>
  <c r="AS64" i="11"/>
  <c r="AS64" i="12" s="1"/>
  <c r="AT64" i="11"/>
  <c r="AT64" i="12" s="1"/>
  <c r="AU64" i="11"/>
  <c r="AU64" i="12" s="1"/>
  <c r="AV64" i="11"/>
  <c r="AV64" i="12" s="1"/>
  <c r="AW64" i="11"/>
  <c r="AW64" i="12" s="1"/>
  <c r="AX64" i="11"/>
  <c r="AX64" i="12" s="1"/>
  <c r="AY64" i="11"/>
  <c r="AY64" i="12" s="1"/>
  <c r="AZ64" i="11"/>
  <c r="AZ64" i="12" s="1"/>
  <c r="BA64" i="11"/>
  <c r="BA64" i="12" s="1"/>
  <c r="BB64" i="11"/>
  <c r="BB64" i="12" s="1"/>
  <c r="BC64" i="11"/>
  <c r="BC64" i="12" s="1"/>
  <c r="BD64" i="11"/>
  <c r="BD64" i="12" s="1"/>
  <c r="BE64" i="11"/>
  <c r="BE64" i="12" s="1"/>
  <c r="BF64" i="11"/>
  <c r="BF64" i="12" s="1"/>
  <c r="BG64" i="11"/>
  <c r="BG64" i="12" s="1"/>
  <c r="BH64" i="11"/>
  <c r="BH64" i="12" s="1"/>
  <c r="BI64" i="11"/>
  <c r="BI64" i="12" s="1"/>
  <c r="BJ64" i="11"/>
  <c r="BJ64" i="12" s="1"/>
  <c r="BK64" i="11"/>
  <c r="BK64" i="12" s="1"/>
  <c r="BL64" i="11"/>
  <c r="BL64" i="12" s="1"/>
  <c r="BM64" i="11"/>
  <c r="BM64" i="12" s="1"/>
  <c r="BN64" i="11"/>
  <c r="BN64" i="12" s="1"/>
  <c r="BO64" i="11"/>
  <c r="BO64" i="12" s="1"/>
  <c r="BP64" i="11"/>
  <c r="BP64" i="12" s="1"/>
  <c r="BQ64" i="11"/>
  <c r="BQ64" i="12" s="1"/>
  <c r="BR64" i="11"/>
  <c r="BR64" i="12" s="1"/>
  <c r="BS64" i="11"/>
  <c r="BS64" i="12" s="1"/>
  <c r="BT64" i="11"/>
  <c r="BT64" i="12" s="1"/>
  <c r="BU64" i="11"/>
  <c r="BU64" i="12" s="1"/>
  <c r="BV64" i="11"/>
  <c r="BV64" i="12" s="1"/>
  <c r="BW64" i="11"/>
  <c r="BW64" i="12" s="1"/>
  <c r="BX64" i="11"/>
  <c r="BX64" i="12" s="1"/>
  <c r="BY64" i="11"/>
  <c r="BY64" i="12" s="1"/>
  <c r="BZ64" i="11"/>
  <c r="BZ64" i="12" s="1"/>
  <c r="CA64" i="11"/>
  <c r="CA64" i="12" s="1"/>
  <c r="CB64" i="11"/>
  <c r="CB64" i="12" s="1"/>
  <c r="CC64" i="11"/>
  <c r="CC64" i="12" s="1"/>
  <c r="CD64" i="11"/>
  <c r="CD64" i="12" s="1"/>
  <c r="CE64" i="11"/>
  <c r="CE64" i="12" s="1"/>
  <c r="CF64" i="11"/>
  <c r="CF64" i="12" s="1"/>
  <c r="CG64" i="11"/>
  <c r="CG64" i="12" s="1"/>
  <c r="CH64" i="11"/>
  <c r="CH64" i="12" s="1"/>
  <c r="CI64" i="11"/>
  <c r="CI64" i="12" s="1"/>
  <c r="CJ64" i="11"/>
  <c r="CJ64" i="12" s="1"/>
  <c r="CK64" i="11"/>
  <c r="CK64" i="12" s="1"/>
  <c r="CL64" i="11"/>
  <c r="CL64" i="12" s="1"/>
  <c r="CM64" i="11"/>
  <c r="CM64" i="12" s="1"/>
  <c r="CN64" i="11"/>
  <c r="CN64" i="12" s="1"/>
  <c r="CO64" i="11"/>
  <c r="CO64" i="12" s="1"/>
  <c r="CP64" i="11"/>
  <c r="CP64" i="12" s="1"/>
  <c r="CQ64" i="11"/>
  <c r="CQ64" i="12" s="1"/>
  <c r="CR64" i="11"/>
  <c r="CR64" i="12" s="1"/>
  <c r="CS64" i="11"/>
  <c r="CS64" i="12" s="1"/>
  <c r="CT64" i="11"/>
  <c r="CT64" i="12" s="1"/>
  <c r="CU64" i="11"/>
  <c r="CU64" i="12" s="1"/>
  <c r="CV64" i="11"/>
  <c r="CV64" i="12" s="1"/>
  <c r="CW64" i="11"/>
  <c r="CW64" i="12" s="1"/>
  <c r="CX64" i="11"/>
  <c r="CX64" i="12" s="1"/>
  <c r="CY64" i="11"/>
  <c r="CY64" i="12" s="1"/>
  <c r="CZ64" i="11"/>
  <c r="CZ64" i="12" s="1"/>
  <c r="DA64" i="11"/>
  <c r="DA64" i="12" s="1"/>
  <c r="DB64" i="11"/>
  <c r="DB64" i="12" s="1"/>
  <c r="DC64" i="11"/>
  <c r="DC64" i="12" s="1"/>
  <c r="DD64" i="11"/>
  <c r="DD64" i="12" s="1"/>
  <c r="DE64" i="11"/>
  <c r="DE64" i="12" s="1"/>
  <c r="DF64" i="11"/>
  <c r="DF64" i="12" s="1"/>
  <c r="DG64" i="11"/>
  <c r="DG64" i="12" s="1"/>
  <c r="DH64" i="11"/>
  <c r="DH64" i="12" s="1"/>
  <c r="DI64" i="11"/>
  <c r="DI64" i="12" s="1"/>
  <c r="DJ64" i="11"/>
  <c r="DJ64" i="12" s="1"/>
  <c r="DK64" i="11"/>
  <c r="DK64" i="12" s="1"/>
  <c r="DL64" i="11"/>
  <c r="DL64" i="12" s="1"/>
  <c r="DM64" i="11"/>
  <c r="DM64" i="12" s="1"/>
  <c r="DN64" i="11"/>
  <c r="DN64" i="12" s="1"/>
  <c r="DO64" i="11"/>
  <c r="DO64" i="12" s="1"/>
  <c r="DP64" i="11"/>
  <c r="DP64" i="12" s="1"/>
  <c r="DQ64" i="11"/>
  <c r="DQ64" i="12" s="1"/>
  <c r="DR64" i="11"/>
  <c r="DR64" i="12" s="1"/>
  <c r="DS64" i="11"/>
  <c r="DS64" i="12" s="1"/>
  <c r="DT64" i="11"/>
  <c r="DT64" i="12" s="1"/>
  <c r="DU64" i="11"/>
  <c r="DU64" i="12" s="1"/>
  <c r="DV64" i="11"/>
  <c r="DV64" i="12" s="1"/>
  <c r="DW64" i="11"/>
  <c r="DW64" i="12" s="1"/>
  <c r="DX64" i="11"/>
  <c r="DX64" i="12" s="1"/>
  <c r="DY64" i="11"/>
  <c r="DY64" i="12" s="1"/>
  <c r="DZ64" i="11"/>
  <c r="DZ64" i="12" s="1"/>
  <c r="EA64" i="11"/>
  <c r="EA64" i="12" s="1"/>
  <c r="EB64" i="11"/>
  <c r="EB64" i="12" s="1"/>
  <c r="EC64" i="11"/>
  <c r="EC64" i="12" s="1"/>
  <c r="ED64" i="11"/>
  <c r="ED64" i="12" s="1"/>
  <c r="EE64" i="11"/>
  <c r="EE64" i="12" s="1"/>
  <c r="EF64" i="11"/>
  <c r="EF64" i="12" s="1"/>
  <c r="EG64" i="11"/>
  <c r="EG64" i="12" s="1"/>
  <c r="EH64" i="11"/>
  <c r="EH64" i="12" s="1"/>
  <c r="EI64" i="11"/>
  <c r="EI64" i="12" s="1"/>
  <c r="EJ64" i="11"/>
  <c r="EJ64" i="12" s="1"/>
  <c r="EK64" i="11"/>
  <c r="EK64" i="12" s="1"/>
  <c r="EL64" i="11"/>
  <c r="EL64" i="12" s="1"/>
  <c r="EM64" i="11"/>
  <c r="EM64" i="12" s="1"/>
  <c r="EN64" i="11"/>
  <c r="EN64" i="12" s="1"/>
  <c r="EO64" i="11"/>
  <c r="EO64" i="12" s="1"/>
  <c r="EP64" i="11"/>
  <c r="EP64" i="12" s="1"/>
  <c r="EQ64" i="11"/>
  <c r="EQ64" i="12" s="1"/>
  <c r="ER64" i="11"/>
  <c r="ER64" i="12" s="1"/>
  <c r="ES64" i="11"/>
  <c r="ES64" i="12" s="1"/>
  <c r="ET64" i="11"/>
  <c r="ET64" i="12" s="1"/>
  <c r="EU64" i="11"/>
  <c r="EU64" i="12" s="1"/>
  <c r="EV64" i="11"/>
  <c r="EV64" i="12" s="1"/>
  <c r="EW64" i="11"/>
  <c r="EW64" i="12" s="1"/>
  <c r="EX64" i="11"/>
  <c r="EX64" i="12" s="1"/>
  <c r="EY64" i="11"/>
  <c r="EY64" i="12" s="1"/>
  <c r="EZ64" i="11"/>
  <c r="EZ64" i="12" s="1"/>
  <c r="FA64" i="11"/>
  <c r="FA64" i="12" s="1"/>
  <c r="FB64" i="11"/>
  <c r="FB64" i="12" s="1"/>
  <c r="FC64" i="11"/>
  <c r="FC64" i="12" s="1"/>
  <c r="FD64" i="11"/>
  <c r="FD64" i="12" s="1"/>
  <c r="FE64" i="11"/>
  <c r="FE64" i="12" s="1"/>
  <c r="FF64" i="11"/>
  <c r="FF64" i="12" s="1"/>
  <c r="FG64" i="11"/>
  <c r="FG64" i="12" s="1"/>
  <c r="FH64" i="11"/>
  <c r="FH64" i="12" s="1"/>
  <c r="FI64" i="11"/>
  <c r="FI64" i="12" s="1"/>
  <c r="FJ64" i="11"/>
  <c r="FJ64" i="12" s="1"/>
  <c r="FK64" i="11"/>
  <c r="FK64" i="12" s="1"/>
  <c r="FL64" i="11"/>
  <c r="FL64" i="12" s="1"/>
  <c r="F65" i="11"/>
  <c r="F65" i="12" s="1"/>
  <c r="G65" i="11"/>
  <c r="G65" i="12" s="1"/>
  <c r="H65" i="11"/>
  <c r="H65" i="12" s="1"/>
  <c r="I65" i="11"/>
  <c r="I65" i="12" s="1"/>
  <c r="J65" i="11"/>
  <c r="J65" i="12" s="1"/>
  <c r="K65" i="11"/>
  <c r="K65" i="12" s="1"/>
  <c r="L65" i="11"/>
  <c r="L65" i="12" s="1"/>
  <c r="M65" i="11"/>
  <c r="M65" i="12" s="1"/>
  <c r="N65" i="11"/>
  <c r="N65" i="12" s="1"/>
  <c r="O65" i="11"/>
  <c r="O65" i="12" s="1"/>
  <c r="P65" i="11"/>
  <c r="P65" i="12" s="1"/>
  <c r="Q65" i="11"/>
  <c r="Q65" i="12" s="1"/>
  <c r="R65" i="11"/>
  <c r="R65" i="12" s="1"/>
  <c r="S65" i="11"/>
  <c r="S65" i="12" s="1"/>
  <c r="T65" i="11"/>
  <c r="T65" i="12" s="1"/>
  <c r="U65" i="11"/>
  <c r="U65" i="12" s="1"/>
  <c r="V65" i="11"/>
  <c r="V65" i="12" s="1"/>
  <c r="W65" i="11"/>
  <c r="W65" i="12" s="1"/>
  <c r="X65" i="11"/>
  <c r="X65" i="12" s="1"/>
  <c r="Y65" i="11"/>
  <c r="Y65" i="12" s="1"/>
  <c r="Z65" i="11"/>
  <c r="Z65" i="12" s="1"/>
  <c r="AA65" i="11"/>
  <c r="AA65" i="12" s="1"/>
  <c r="AB65" i="11"/>
  <c r="AB65" i="12" s="1"/>
  <c r="AC65" i="11"/>
  <c r="AC65" i="12" s="1"/>
  <c r="AD65" i="11"/>
  <c r="AD65" i="12" s="1"/>
  <c r="AE65" i="11"/>
  <c r="AE65" i="12" s="1"/>
  <c r="AF65" i="11"/>
  <c r="AF65" i="12" s="1"/>
  <c r="AG65" i="11"/>
  <c r="AG65" i="12" s="1"/>
  <c r="AH65" i="11"/>
  <c r="AH65" i="12" s="1"/>
  <c r="AI65" i="11"/>
  <c r="AI65" i="12" s="1"/>
  <c r="AJ65" i="11"/>
  <c r="AJ65" i="12" s="1"/>
  <c r="AK65" i="11"/>
  <c r="AK65" i="12" s="1"/>
  <c r="AL65" i="11"/>
  <c r="AL65" i="12" s="1"/>
  <c r="AM65" i="11"/>
  <c r="AM65" i="12" s="1"/>
  <c r="AN65" i="11"/>
  <c r="AN65" i="12" s="1"/>
  <c r="AO65" i="11"/>
  <c r="AO65" i="12" s="1"/>
  <c r="AP65" i="11"/>
  <c r="AP65" i="12" s="1"/>
  <c r="AQ65" i="11"/>
  <c r="AQ65" i="12" s="1"/>
  <c r="AR65" i="11"/>
  <c r="AR65" i="12" s="1"/>
  <c r="AS65" i="11"/>
  <c r="AS65" i="12" s="1"/>
  <c r="AT65" i="11"/>
  <c r="AT65" i="12" s="1"/>
  <c r="AU65" i="11"/>
  <c r="AU65" i="12" s="1"/>
  <c r="AV65" i="11"/>
  <c r="AV65" i="12" s="1"/>
  <c r="AW65" i="11"/>
  <c r="AW65" i="12" s="1"/>
  <c r="AX65" i="11"/>
  <c r="AX65" i="12" s="1"/>
  <c r="AY65" i="11"/>
  <c r="AY65" i="12" s="1"/>
  <c r="AZ65" i="11"/>
  <c r="AZ65" i="12" s="1"/>
  <c r="BA65" i="11"/>
  <c r="BA65" i="12" s="1"/>
  <c r="BB65" i="11"/>
  <c r="BB65" i="12" s="1"/>
  <c r="BC65" i="11"/>
  <c r="BC65" i="12" s="1"/>
  <c r="BD65" i="11"/>
  <c r="BD65" i="12" s="1"/>
  <c r="BE65" i="11"/>
  <c r="BE65" i="12" s="1"/>
  <c r="BF65" i="11"/>
  <c r="BF65" i="12" s="1"/>
  <c r="BG65" i="11"/>
  <c r="BG65" i="12" s="1"/>
  <c r="BH65" i="11"/>
  <c r="BH65" i="12" s="1"/>
  <c r="BI65" i="11"/>
  <c r="BI65" i="12" s="1"/>
  <c r="BJ65" i="11"/>
  <c r="BJ65" i="12" s="1"/>
  <c r="BK65" i="11"/>
  <c r="BK65" i="12" s="1"/>
  <c r="BL65" i="11"/>
  <c r="BL65" i="12" s="1"/>
  <c r="BM65" i="11"/>
  <c r="BM65" i="12" s="1"/>
  <c r="BN65" i="11"/>
  <c r="BN65" i="12" s="1"/>
  <c r="BO65" i="11"/>
  <c r="BO65" i="12" s="1"/>
  <c r="BP65" i="11"/>
  <c r="BP65" i="12" s="1"/>
  <c r="BQ65" i="11"/>
  <c r="BQ65" i="12" s="1"/>
  <c r="BR65" i="11"/>
  <c r="BR65" i="12" s="1"/>
  <c r="BS65" i="11"/>
  <c r="BS65" i="12" s="1"/>
  <c r="BT65" i="11"/>
  <c r="BT65" i="12" s="1"/>
  <c r="BU65" i="11"/>
  <c r="BU65" i="12" s="1"/>
  <c r="BV65" i="11"/>
  <c r="BV65" i="12" s="1"/>
  <c r="BW65" i="11"/>
  <c r="BW65" i="12" s="1"/>
  <c r="BX65" i="11"/>
  <c r="BX65" i="12" s="1"/>
  <c r="BY65" i="11"/>
  <c r="BY65" i="12" s="1"/>
  <c r="BZ65" i="11"/>
  <c r="BZ65" i="12" s="1"/>
  <c r="CA65" i="11"/>
  <c r="CA65" i="12" s="1"/>
  <c r="CB65" i="11"/>
  <c r="CB65" i="12" s="1"/>
  <c r="CC65" i="11"/>
  <c r="CC65" i="12" s="1"/>
  <c r="CD65" i="11"/>
  <c r="CD65" i="12" s="1"/>
  <c r="CE65" i="11"/>
  <c r="CE65" i="12" s="1"/>
  <c r="CF65" i="11"/>
  <c r="CF65" i="12" s="1"/>
  <c r="CG65" i="11"/>
  <c r="CG65" i="12" s="1"/>
  <c r="CH65" i="11"/>
  <c r="CH65" i="12" s="1"/>
  <c r="CI65" i="11"/>
  <c r="CI65" i="12" s="1"/>
  <c r="CJ65" i="11"/>
  <c r="CJ65" i="12" s="1"/>
  <c r="CK65" i="11"/>
  <c r="CK65" i="12" s="1"/>
  <c r="CL65" i="11"/>
  <c r="CL65" i="12" s="1"/>
  <c r="CM65" i="11"/>
  <c r="CM65" i="12" s="1"/>
  <c r="CN65" i="11"/>
  <c r="CN65" i="12" s="1"/>
  <c r="CO65" i="11"/>
  <c r="CO65" i="12" s="1"/>
  <c r="CP65" i="11"/>
  <c r="CP65" i="12" s="1"/>
  <c r="CQ65" i="11"/>
  <c r="CQ65" i="12" s="1"/>
  <c r="CR65" i="11"/>
  <c r="CR65" i="12" s="1"/>
  <c r="CS65" i="11"/>
  <c r="CS65" i="12" s="1"/>
  <c r="CT65" i="11"/>
  <c r="CT65" i="12" s="1"/>
  <c r="CU65" i="11"/>
  <c r="CU65" i="12" s="1"/>
  <c r="CV65" i="11"/>
  <c r="CV65" i="12" s="1"/>
  <c r="CW65" i="11"/>
  <c r="CW65" i="12" s="1"/>
  <c r="CX65" i="11"/>
  <c r="CX65" i="12" s="1"/>
  <c r="CY65" i="11"/>
  <c r="CY65" i="12" s="1"/>
  <c r="CZ65" i="11"/>
  <c r="CZ65" i="12" s="1"/>
  <c r="DA65" i="11"/>
  <c r="DA65" i="12" s="1"/>
  <c r="DB65" i="11"/>
  <c r="DB65" i="12" s="1"/>
  <c r="DC65" i="11"/>
  <c r="DC65" i="12" s="1"/>
  <c r="DD65" i="11"/>
  <c r="DD65" i="12" s="1"/>
  <c r="DE65" i="11"/>
  <c r="DE65" i="12" s="1"/>
  <c r="DF65" i="11"/>
  <c r="DF65" i="12" s="1"/>
  <c r="DG65" i="11"/>
  <c r="DG65" i="12" s="1"/>
  <c r="DH65" i="11"/>
  <c r="DH65" i="12" s="1"/>
  <c r="DI65" i="11"/>
  <c r="DI65" i="12" s="1"/>
  <c r="DJ65" i="11"/>
  <c r="DJ65" i="12" s="1"/>
  <c r="DK65" i="11"/>
  <c r="DK65" i="12" s="1"/>
  <c r="DL65" i="11"/>
  <c r="DL65" i="12" s="1"/>
  <c r="DM65" i="11"/>
  <c r="DM65" i="12" s="1"/>
  <c r="DN65" i="11"/>
  <c r="DN65" i="12" s="1"/>
  <c r="DO65" i="11"/>
  <c r="DO65" i="12" s="1"/>
  <c r="DP65" i="11"/>
  <c r="DP65" i="12" s="1"/>
  <c r="DQ65" i="11"/>
  <c r="DQ65" i="12" s="1"/>
  <c r="DR65" i="11"/>
  <c r="DR65" i="12" s="1"/>
  <c r="DS65" i="11"/>
  <c r="DS65" i="12" s="1"/>
  <c r="DT65" i="11"/>
  <c r="DT65" i="12" s="1"/>
  <c r="DU65" i="11"/>
  <c r="DU65" i="12" s="1"/>
  <c r="DV65" i="11"/>
  <c r="DV65" i="12" s="1"/>
  <c r="DW65" i="11"/>
  <c r="DW65" i="12" s="1"/>
  <c r="DX65" i="11"/>
  <c r="DX65" i="12" s="1"/>
  <c r="DY65" i="11"/>
  <c r="DY65" i="12" s="1"/>
  <c r="DZ65" i="11"/>
  <c r="DZ65" i="12" s="1"/>
  <c r="EA65" i="11"/>
  <c r="EA65" i="12" s="1"/>
  <c r="EB65" i="11"/>
  <c r="EB65" i="12" s="1"/>
  <c r="EC65" i="11"/>
  <c r="EC65" i="12" s="1"/>
  <c r="ED65" i="11"/>
  <c r="ED65" i="12" s="1"/>
  <c r="EE65" i="11"/>
  <c r="EE65" i="12" s="1"/>
  <c r="EF65" i="11"/>
  <c r="EF65" i="12" s="1"/>
  <c r="EG65" i="11"/>
  <c r="EG65" i="12" s="1"/>
  <c r="EH65" i="11"/>
  <c r="EH65" i="12" s="1"/>
  <c r="EI65" i="11"/>
  <c r="EI65" i="12" s="1"/>
  <c r="EJ65" i="11"/>
  <c r="EJ65" i="12" s="1"/>
  <c r="EK65" i="11"/>
  <c r="EK65" i="12" s="1"/>
  <c r="EL65" i="11"/>
  <c r="EL65" i="12" s="1"/>
  <c r="EM65" i="11"/>
  <c r="EM65" i="12" s="1"/>
  <c r="EN65" i="11"/>
  <c r="EN65" i="12" s="1"/>
  <c r="EO65" i="11"/>
  <c r="EO65" i="12" s="1"/>
  <c r="EP65" i="11"/>
  <c r="EP65" i="12" s="1"/>
  <c r="EQ65" i="11"/>
  <c r="EQ65" i="12" s="1"/>
  <c r="ER65" i="11"/>
  <c r="ER65" i="12" s="1"/>
  <c r="ES65" i="11"/>
  <c r="ES65" i="12" s="1"/>
  <c r="ET65" i="11"/>
  <c r="ET65" i="12" s="1"/>
  <c r="EU65" i="11"/>
  <c r="EU65" i="12" s="1"/>
  <c r="EV65" i="11"/>
  <c r="EV65" i="12" s="1"/>
  <c r="EW65" i="11"/>
  <c r="EW65" i="12" s="1"/>
  <c r="EX65" i="11"/>
  <c r="EX65" i="12" s="1"/>
  <c r="EY65" i="11"/>
  <c r="EY65" i="12" s="1"/>
  <c r="EZ65" i="11"/>
  <c r="EZ65" i="12" s="1"/>
  <c r="FA65" i="11"/>
  <c r="FA65" i="12" s="1"/>
  <c r="FB65" i="11"/>
  <c r="FB65" i="12" s="1"/>
  <c r="FC65" i="11"/>
  <c r="FC65" i="12" s="1"/>
  <c r="FD65" i="11"/>
  <c r="FD65" i="12" s="1"/>
  <c r="FE65" i="11"/>
  <c r="FE65" i="12" s="1"/>
  <c r="FF65" i="11"/>
  <c r="FF65" i="12" s="1"/>
  <c r="FG65" i="11"/>
  <c r="FG65" i="12" s="1"/>
  <c r="FH65" i="11"/>
  <c r="FH65" i="12" s="1"/>
  <c r="FI65" i="11"/>
  <c r="FI65" i="12" s="1"/>
  <c r="FJ65" i="11"/>
  <c r="FJ65" i="12" s="1"/>
  <c r="FK65" i="11"/>
  <c r="FK65" i="12" s="1"/>
  <c r="FL65" i="11"/>
  <c r="FL65" i="12" s="1"/>
  <c r="F66" i="11"/>
  <c r="F66" i="12" s="1"/>
  <c r="G66" i="11"/>
  <c r="G66" i="12" s="1"/>
  <c r="H66" i="11"/>
  <c r="H66" i="12" s="1"/>
  <c r="I66" i="11"/>
  <c r="I66" i="12" s="1"/>
  <c r="J66" i="11"/>
  <c r="J66" i="12" s="1"/>
  <c r="K66" i="11"/>
  <c r="K66" i="12" s="1"/>
  <c r="L66" i="11"/>
  <c r="L66" i="12" s="1"/>
  <c r="M66" i="11"/>
  <c r="M66" i="12" s="1"/>
  <c r="N66" i="11"/>
  <c r="N66" i="12" s="1"/>
  <c r="O66" i="11"/>
  <c r="O66" i="12" s="1"/>
  <c r="P66" i="11"/>
  <c r="P66" i="12" s="1"/>
  <c r="Q66" i="11"/>
  <c r="Q66" i="12" s="1"/>
  <c r="R66" i="11"/>
  <c r="R66" i="12" s="1"/>
  <c r="S66" i="11"/>
  <c r="S66" i="12" s="1"/>
  <c r="T66" i="11"/>
  <c r="T66" i="12" s="1"/>
  <c r="U66" i="11"/>
  <c r="U66" i="12" s="1"/>
  <c r="V66" i="11"/>
  <c r="V66" i="12" s="1"/>
  <c r="W66" i="11"/>
  <c r="W66" i="12" s="1"/>
  <c r="X66" i="11"/>
  <c r="X66" i="12" s="1"/>
  <c r="Y66" i="11"/>
  <c r="Y66" i="12" s="1"/>
  <c r="Z66" i="11"/>
  <c r="Z66" i="12" s="1"/>
  <c r="AA66" i="11"/>
  <c r="AA66" i="12" s="1"/>
  <c r="AB66" i="11"/>
  <c r="AB66" i="12" s="1"/>
  <c r="AC66" i="11"/>
  <c r="AC66" i="12" s="1"/>
  <c r="AD66" i="11"/>
  <c r="AD66" i="12" s="1"/>
  <c r="AE66" i="11"/>
  <c r="AE66" i="12" s="1"/>
  <c r="AF66" i="11"/>
  <c r="AF66" i="12" s="1"/>
  <c r="AG66" i="11"/>
  <c r="AG66" i="12" s="1"/>
  <c r="AH66" i="11"/>
  <c r="AH66" i="12" s="1"/>
  <c r="AI66" i="11"/>
  <c r="AI66" i="12" s="1"/>
  <c r="AJ66" i="11"/>
  <c r="AJ66" i="12" s="1"/>
  <c r="AK66" i="11"/>
  <c r="AK66" i="12" s="1"/>
  <c r="AL66" i="11"/>
  <c r="AL66" i="12" s="1"/>
  <c r="AM66" i="11"/>
  <c r="AM66" i="12" s="1"/>
  <c r="AN66" i="11"/>
  <c r="AN66" i="12" s="1"/>
  <c r="AO66" i="11"/>
  <c r="AO66" i="12" s="1"/>
  <c r="AP66" i="11"/>
  <c r="AP66" i="12" s="1"/>
  <c r="AQ66" i="11"/>
  <c r="AQ66" i="12" s="1"/>
  <c r="AR66" i="11"/>
  <c r="AR66" i="12" s="1"/>
  <c r="AS66" i="11"/>
  <c r="AS66" i="12" s="1"/>
  <c r="AT66" i="11"/>
  <c r="AT66" i="12" s="1"/>
  <c r="AU66" i="11"/>
  <c r="AU66" i="12" s="1"/>
  <c r="AV66" i="11"/>
  <c r="AV66" i="12" s="1"/>
  <c r="AW66" i="11"/>
  <c r="AW66" i="12" s="1"/>
  <c r="AX66" i="11"/>
  <c r="AX66" i="12" s="1"/>
  <c r="AY66" i="11"/>
  <c r="AY66" i="12" s="1"/>
  <c r="AZ66" i="11"/>
  <c r="AZ66" i="12" s="1"/>
  <c r="BA66" i="11"/>
  <c r="BA66" i="12" s="1"/>
  <c r="BB66" i="11"/>
  <c r="BB66" i="12" s="1"/>
  <c r="BC66" i="11"/>
  <c r="BC66" i="12" s="1"/>
  <c r="BD66" i="11"/>
  <c r="BD66" i="12" s="1"/>
  <c r="BE66" i="11"/>
  <c r="BE66" i="12" s="1"/>
  <c r="BF66" i="11"/>
  <c r="BF66" i="12" s="1"/>
  <c r="BG66" i="11"/>
  <c r="BG66" i="12" s="1"/>
  <c r="BH66" i="11"/>
  <c r="BH66" i="12" s="1"/>
  <c r="BI66" i="11"/>
  <c r="BI66" i="12" s="1"/>
  <c r="BJ66" i="11"/>
  <c r="BJ66" i="12" s="1"/>
  <c r="BK66" i="11"/>
  <c r="BK66" i="12" s="1"/>
  <c r="BL66" i="11"/>
  <c r="BL66" i="12" s="1"/>
  <c r="BM66" i="11"/>
  <c r="BM66" i="12" s="1"/>
  <c r="BN66" i="11"/>
  <c r="BN66" i="12" s="1"/>
  <c r="BO66" i="11"/>
  <c r="BO66" i="12" s="1"/>
  <c r="BP66" i="11"/>
  <c r="BP66" i="12" s="1"/>
  <c r="BQ66" i="11"/>
  <c r="BQ66" i="12" s="1"/>
  <c r="BR66" i="11"/>
  <c r="BR66" i="12" s="1"/>
  <c r="BS66" i="11"/>
  <c r="BS66" i="12" s="1"/>
  <c r="BT66" i="11"/>
  <c r="BT66" i="12" s="1"/>
  <c r="BU66" i="11"/>
  <c r="BU66" i="12" s="1"/>
  <c r="BV66" i="11"/>
  <c r="BV66" i="12" s="1"/>
  <c r="BW66" i="11"/>
  <c r="BW66" i="12" s="1"/>
  <c r="BX66" i="11"/>
  <c r="BX66" i="12" s="1"/>
  <c r="BY66" i="11"/>
  <c r="BY66" i="12" s="1"/>
  <c r="BZ66" i="11"/>
  <c r="BZ66" i="12" s="1"/>
  <c r="CA66" i="11"/>
  <c r="CA66" i="12" s="1"/>
  <c r="CB66" i="11"/>
  <c r="CB66" i="12" s="1"/>
  <c r="CC66" i="11"/>
  <c r="CC66" i="12" s="1"/>
  <c r="CD66" i="11"/>
  <c r="CD66" i="12" s="1"/>
  <c r="CE66" i="11"/>
  <c r="CE66" i="12" s="1"/>
  <c r="CF66" i="11"/>
  <c r="CF66" i="12" s="1"/>
  <c r="CG66" i="11"/>
  <c r="CG66" i="12" s="1"/>
  <c r="CH66" i="11"/>
  <c r="CH66" i="12" s="1"/>
  <c r="CI66" i="11"/>
  <c r="CI66" i="12" s="1"/>
  <c r="CJ66" i="11"/>
  <c r="CJ66" i="12" s="1"/>
  <c r="CK66" i="11"/>
  <c r="CK66" i="12" s="1"/>
  <c r="CL66" i="11"/>
  <c r="CL66" i="12" s="1"/>
  <c r="CM66" i="11"/>
  <c r="CM66" i="12" s="1"/>
  <c r="CN66" i="11"/>
  <c r="CN66" i="12" s="1"/>
  <c r="CO66" i="11"/>
  <c r="CO66" i="12" s="1"/>
  <c r="CP66" i="11"/>
  <c r="CP66" i="12" s="1"/>
  <c r="CQ66" i="11"/>
  <c r="CQ66" i="12" s="1"/>
  <c r="CR66" i="11"/>
  <c r="CR66" i="12" s="1"/>
  <c r="CS66" i="11"/>
  <c r="CS66" i="12" s="1"/>
  <c r="CT66" i="11"/>
  <c r="CT66" i="12" s="1"/>
  <c r="CU66" i="11"/>
  <c r="CU66" i="12" s="1"/>
  <c r="CV66" i="11"/>
  <c r="CV66" i="12" s="1"/>
  <c r="CW66" i="11"/>
  <c r="CW66" i="12" s="1"/>
  <c r="CX66" i="11"/>
  <c r="CX66" i="12" s="1"/>
  <c r="CY66" i="11"/>
  <c r="CY66" i="12" s="1"/>
  <c r="CZ66" i="11"/>
  <c r="CZ66" i="12" s="1"/>
  <c r="DA66" i="11"/>
  <c r="DA66" i="12" s="1"/>
  <c r="DB66" i="11"/>
  <c r="DB66" i="12" s="1"/>
  <c r="DC66" i="11"/>
  <c r="DC66" i="12" s="1"/>
  <c r="DD66" i="11"/>
  <c r="DD66" i="12" s="1"/>
  <c r="DE66" i="11"/>
  <c r="DE66" i="12" s="1"/>
  <c r="DF66" i="11"/>
  <c r="DF66" i="12" s="1"/>
  <c r="DG66" i="11"/>
  <c r="DG66" i="12" s="1"/>
  <c r="DH66" i="11"/>
  <c r="DH66" i="12" s="1"/>
  <c r="DI66" i="11"/>
  <c r="DI66" i="12" s="1"/>
  <c r="DJ66" i="11"/>
  <c r="DJ66" i="12" s="1"/>
  <c r="DK66" i="11"/>
  <c r="DK66" i="12" s="1"/>
  <c r="DL66" i="11"/>
  <c r="DL66" i="12" s="1"/>
  <c r="DM66" i="11"/>
  <c r="DM66" i="12" s="1"/>
  <c r="DN66" i="11"/>
  <c r="DN66" i="12" s="1"/>
  <c r="DO66" i="11"/>
  <c r="DO66" i="12" s="1"/>
  <c r="DP66" i="11"/>
  <c r="DP66" i="12" s="1"/>
  <c r="DQ66" i="11"/>
  <c r="DQ66" i="12" s="1"/>
  <c r="DR66" i="11"/>
  <c r="DR66" i="12" s="1"/>
  <c r="DS66" i="11"/>
  <c r="DS66" i="12" s="1"/>
  <c r="DT66" i="11"/>
  <c r="DT66" i="12" s="1"/>
  <c r="DU66" i="11"/>
  <c r="DU66" i="12" s="1"/>
  <c r="DV66" i="11"/>
  <c r="DV66" i="12" s="1"/>
  <c r="DW66" i="11"/>
  <c r="DW66" i="12" s="1"/>
  <c r="DX66" i="11"/>
  <c r="DX66" i="12" s="1"/>
  <c r="DY66" i="11"/>
  <c r="DY66" i="12" s="1"/>
  <c r="DZ66" i="11"/>
  <c r="DZ66" i="12" s="1"/>
  <c r="EA66" i="11"/>
  <c r="EA66" i="12" s="1"/>
  <c r="EB66" i="11"/>
  <c r="EB66" i="12" s="1"/>
  <c r="EC66" i="11"/>
  <c r="EC66" i="12" s="1"/>
  <c r="ED66" i="11"/>
  <c r="ED66" i="12" s="1"/>
  <c r="EE66" i="11"/>
  <c r="EE66" i="12" s="1"/>
  <c r="EF66" i="11"/>
  <c r="EF66" i="12" s="1"/>
  <c r="EG66" i="11"/>
  <c r="EG66" i="12" s="1"/>
  <c r="EH66" i="11"/>
  <c r="EH66" i="12" s="1"/>
  <c r="EI66" i="11"/>
  <c r="EI66" i="12" s="1"/>
  <c r="EJ66" i="11"/>
  <c r="EJ66" i="12" s="1"/>
  <c r="EK66" i="11"/>
  <c r="EK66" i="12" s="1"/>
  <c r="EL66" i="11"/>
  <c r="EL66" i="12" s="1"/>
  <c r="EM66" i="11"/>
  <c r="EM66" i="12" s="1"/>
  <c r="EN66" i="11"/>
  <c r="EN66" i="12" s="1"/>
  <c r="EO66" i="11"/>
  <c r="EO66" i="12" s="1"/>
  <c r="EP66" i="11"/>
  <c r="EP66" i="12" s="1"/>
  <c r="EQ66" i="11"/>
  <c r="EQ66" i="12" s="1"/>
  <c r="ER66" i="11"/>
  <c r="ER66" i="12" s="1"/>
  <c r="ES66" i="11"/>
  <c r="ES66" i="12" s="1"/>
  <c r="ET66" i="11"/>
  <c r="ET66" i="12" s="1"/>
  <c r="EU66" i="11"/>
  <c r="EU66" i="12" s="1"/>
  <c r="EV66" i="11"/>
  <c r="EV66" i="12" s="1"/>
  <c r="EW66" i="11"/>
  <c r="EW66" i="12" s="1"/>
  <c r="EX66" i="11"/>
  <c r="EX66" i="12" s="1"/>
  <c r="EY66" i="11"/>
  <c r="EY66" i="12" s="1"/>
  <c r="EZ66" i="11"/>
  <c r="EZ66" i="12" s="1"/>
  <c r="FA66" i="11"/>
  <c r="FA66" i="12" s="1"/>
  <c r="FB66" i="11"/>
  <c r="FB66" i="12" s="1"/>
  <c r="FC66" i="11"/>
  <c r="FC66" i="12" s="1"/>
  <c r="FD66" i="11"/>
  <c r="FD66" i="12" s="1"/>
  <c r="FE66" i="11"/>
  <c r="FE66" i="12" s="1"/>
  <c r="FF66" i="11"/>
  <c r="FF66" i="12" s="1"/>
  <c r="FG66" i="11"/>
  <c r="FG66" i="12" s="1"/>
  <c r="FH66" i="11"/>
  <c r="FH66" i="12" s="1"/>
  <c r="FI66" i="11"/>
  <c r="FI66" i="12" s="1"/>
  <c r="FJ66" i="11"/>
  <c r="FJ66" i="12" s="1"/>
  <c r="FK66" i="11"/>
  <c r="FK66" i="12" s="1"/>
  <c r="FL66" i="11"/>
  <c r="FL66" i="12" s="1"/>
  <c r="F67" i="11"/>
  <c r="F67" i="12" s="1"/>
  <c r="G67" i="11"/>
  <c r="G67" i="12" s="1"/>
  <c r="H67" i="11"/>
  <c r="H67" i="12" s="1"/>
  <c r="I67" i="11"/>
  <c r="I67" i="12" s="1"/>
  <c r="J67" i="11"/>
  <c r="J67" i="12" s="1"/>
  <c r="K67" i="11"/>
  <c r="K67" i="12" s="1"/>
  <c r="L67" i="11"/>
  <c r="L67" i="12" s="1"/>
  <c r="M67" i="11"/>
  <c r="M67" i="12" s="1"/>
  <c r="N67" i="11"/>
  <c r="N67" i="12" s="1"/>
  <c r="O67" i="11"/>
  <c r="O67" i="12" s="1"/>
  <c r="P67" i="11"/>
  <c r="P67" i="12" s="1"/>
  <c r="Q67" i="11"/>
  <c r="Q67" i="12" s="1"/>
  <c r="R67" i="11"/>
  <c r="R67" i="12" s="1"/>
  <c r="S67" i="11"/>
  <c r="S67" i="12" s="1"/>
  <c r="T67" i="11"/>
  <c r="T67" i="12" s="1"/>
  <c r="U67" i="11"/>
  <c r="U67" i="12" s="1"/>
  <c r="V67" i="11"/>
  <c r="V67" i="12" s="1"/>
  <c r="W67" i="11"/>
  <c r="W67" i="12" s="1"/>
  <c r="X67" i="11"/>
  <c r="X67" i="12" s="1"/>
  <c r="Y67" i="11"/>
  <c r="Y67" i="12" s="1"/>
  <c r="Z67" i="11"/>
  <c r="Z67" i="12" s="1"/>
  <c r="AA67" i="11"/>
  <c r="AA67" i="12" s="1"/>
  <c r="AB67" i="11"/>
  <c r="AB67" i="12" s="1"/>
  <c r="AC67" i="11"/>
  <c r="AC67" i="12" s="1"/>
  <c r="AD67" i="11"/>
  <c r="AD67" i="12" s="1"/>
  <c r="AE67" i="11"/>
  <c r="AE67" i="12" s="1"/>
  <c r="AF67" i="11"/>
  <c r="AF67" i="12" s="1"/>
  <c r="AG67" i="11"/>
  <c r="AG67" i="12" s="1"/>
  <c r="AH67" i="11"/>
  <c r="AH67" i="12" s="1"/>
  <c r="AI67" i="11"/>
  <c r="AI67" i="12" s="1"/>
  <c r="AJ67" i="11"/>
  <c r="AJ67" i="12" s="1"/>
  <c r="AK67" i="11"/>
  <c r="AK67" i="12" s="1"/>
  <c r="AL67" i="11"/>
  <c r="AL67" i="12" s="1"/>
  <c r="AM67" i="11"/>
  <c r="AM67" i="12" s="1"/>
  <c r="AN67" i="11"/>
  <c r="AN67" i="12" s="1"/>
  <c r="AO67" i="11"/>
  <c r="AO67" i="12" s="1"/>
  <c r="AP67" i="11"/>
  <c r="AP67" i="12" s="1"/>
  <c r="AQ67" i="11"/>
  <c r="AQ67" i="12" s="1"/>
  <c r="AR67" i="11"/>
  <c r="AR67" i="12" s="1"/>
  <c r="AS67" i="11"/>
  <c r="AS67" i="12" s="1"/>
  <c r="AT67" i="11"/>
  <c r="AT67" i="12" s="1"/>
  <c r="AU67" i="11"/>
  <c r="AU67" i="12" s="1"/>
  <c r="AV67" i="11"/>
  <c r="AV67" i="12" s="1"/>
  <c r="AW67" i="11"/>
  <c r="AW67" i="12" s="1"/>
  <c r="AX67" i="11"/>
  <c r="AX67" i="12" s="1"/>
  <c r="AY67" i="11"/>
  <c r="AY67" i="12" s="1"/>
  <c r="AZ67" i="11"/>
  <c r="AZ67" i="12" s="1"/>
  <c r="BA67" i="11"/>
  <c r="BA67" i="12" s="1"/>
  <c r="BB67" i="11"/>
  <c r="BB67" i="12" s="1"/>
  <c r="BC67" i="11"/>
  <c r="BC67" i="12" s="1"/>
  <c r="BD67" i="11"/>
  <c r="BD67" i="12" s="1"/>
  <c r="BE67" i="11"/>
  <c r="BE67" i="12" s="1"/>
  <c r="BF67" i="11"/>
  <c r="BF67" i="12" s="1"/>
  <c r="BG67" i="11"/>
  <c r="BG67" i="12" s="1"/>
  <c r="BH67" i="11"/>
  <c r="BH67" i="12" s="1"/>
  <c r="BI67" i="11"/>
  <c r="BI67" i="12" s="1"/>
  <c r="BJ67" i="11"/>
  <c r="BJ67" i="12" s="1"/>
  <c r="BK67" i="11"/>
  <c r="BK67" i="12" s="1"/>
  <c r="BL67" i="11"/>
  <c r="BL67" i="12" s="1"/>
  <c r="BM67" i="11"/>
  <c r="BM67" i="12" s="1"/>
  <c r="BN67" i="11"/>
  <c r="BN67" i="12" s="1"/>
  <c r="BO67" i="11"/>
  <c r="BO67" i="12" s="1"/>
  <c r="BP67" i="11"/>
  <c r="BP67" i="12" s="1"/>
  <c r="BQ67" i="11"/>
  <c r="BQ67" i="12" s="1"/>
  <c r="BR67" i="11"/>
  <c r="BR67" i="12" s="1"/>
  <c r="BS67" i="11"/>
  <c r="BS67" i="12" s="1"/>
  <c r="BT67" i="11"/>
  <c r="BT67" i="12" s="1"/>
  <c r="BU67" i="11"/>
  <c r="BU67" i="12" s="1"/>
  <c r="BV67" i="11"/>
  <c r="BV67" i="12" s="1"/>
  <c r="BW67" i="11"/>
  <c r="BW67" i="12" s="1"/>
  <c r="BX67" i="11"/>
  <c r="BX67" i="12" s="1"/>
  <c r="BY67" i="11"/>
  <c r="BY67" i="12" s="1"/>
  <c r="BZ67" i="11"/>
  <c r="BZ67" i="12" s="1"/>
  <c r="CA67" i="11"/>
  <c r="CA67" i="12" s="1"/>
  <c r="CB67" i="11"/>
  <c r="CB67" i="12" s="1"/>
  <c r="CC67" i="11"/>
  <c r="CC67" i="12" s="1"/>
  <c r="CD67" i="11"/>
  <c r="CD67" i="12" s="1"/>
  <c r="CE67" i="11"/>
  <c r="CE67" i="12" s="1"/>
  <c r="CF67" i="11"/>
  <c r="CF67" i="12" s="1"/>
  <c r="CG67" i="11"/>
  <c r="CG67" i="12" s="1"/>
  <c r="CH67" i="11"/>
  <c r="CH67" i="12" s="1"/>
  <c r="CI67" i="11"/>
  <c r="CI67" i="12" s="1"/>
  <c r="CJ67" i="11"/>
  <c r="CJ67" i="12" s="1"/>
  <c r="CK67" i="11"/>
  <c r="CK67" i="12" s="1"/>
  <c r="CL67" i="11"/>
  <c r="CL67" i="12" s="1"/>
  <c r="CM67" i="11"/>
  <c r="CM67" i="12" s="1"/>
  <c r="CN67" i="11"/>
  <c r="CN67" i="12" s="1"/>
  <c r="CO67" i="11"/>
  <c r="CO67" i="12" s="1"/>
  <c r="CP67" i="11"/>
  <c r="CP67" i="12" s="1"/>
  <c r="CQ67" i="11"/>
  <c r="CQ67" i="12" s="1"/>
  <c r="CR67" i="11"/>
  <c r="CR67" i="12" s="1"/>
  <c r="CS67" i="11"/>
  <c r="CS67" i="12" s="1"/>
  <c r="CT67" i="11"/>
  <c r="CT67" i="12" s="1"/>
  <c r="CU67" i="11"/>
  <c r="CU67" i="12" s="1"/>
  <c r="CV67" i="11"/>
  <c r="CV67" i="12" s="1"/>
  <c r="CW67" i="11"/>
  <c r="CW67" i="12" s="1"/>
  <c r="CX67" i="11"/>
  <c r="CX67" i="12" s="1"/>
  <c r="CY67" i="11"/>
  <c r="CY67" i="12" s="1"/>
  <c r="CZ67" i="11"/>
  <c r="CZ67" i="12" s="1"/>
  <c r="DA67" i="11"/>
  <c r="DA67" i="12" s="1"/>
  <c r="DB67" i="11"/>
  <c r="DB67" i="12" s="1"/>
  <c r="DC67" i="11"/>
  <c r="DC67" i="12" s="1"/>
  <c r="DD67" i="11"/>
  <c r="DD67" i="12" s="1"/>
  <c r="DE67" i="11"/>
  <c r="DE67" i="12" s="1"/>
  <c r="DF67" i="11"/>
  <c r="DF67" i="12" s="1"/>
  <c r="DG67" i="11"/>
  <c r="DG67" i="12" s="1"/>
  <c r="DH67" i="11"/>
  <c r="DH67" i="12" s="1"/>
  <c r="DI67" i="11"/>
  <c r="DI67" i="12" s="1"/>
  <c r="DJ67" i="11"/>
  <c r="DJ67" i="12" s="1"/>
  <c r="DK67" i="11"/>
  <c r="DK67" i="12" s="1"/>
  <c r="DL67" i="11"/>
  <c r="DL67" i="12" s="1"/>
  <c r="DM67" i="11"/>
  <c r="DM67" i="12" s="1"/>
  <c r="DN67" i="11"/>
  <c r="DN67" i="12" s="1"/>
  <c r="DO67" i="11"/>
  <c r="DO67" i="12" s="1"/>
  <c r="DP67" i="11"/>
  <c r="DP67" i="12" s="1"/>
  <c r="DQ67" i="11"/>
  <c r="DQ67" i="12" s="1"/>
  <c r="DR67" i="11"/>
  <c r="DR67" i="12" s="1"/>
  <c r="DS67" i="11"/>
  <c r="DS67" i="12" s="1"/>
  <c r="DT67" i="11"/>
  <c r="DT67" i="12" s="1"/>
  <c r="DU67" i="11"/>
  <c r="DU67" i="12" s="1"/>
  <c r="DV67" i="11"/>
  <c r="DV67" i="12" s="1"/>
  <c r="DW67" i="11"/>
  <c r="DW67" i="12" s="1"/>
  <c r="DX67" i="11"/>
  <c r="DX67" i="12" s="1"/>
  <c r="DY67" i="11"/>
  <c r="DY67" i="12" s="1"/>
  <c r="DZ67" i="11"/>
  <c r="DZ67" i="12" s="1"/>
  <c r="EA67" i="11"/>
  <c r="EA67" i="12" s="1"/>
  <c r="EB67" i="11"/>
  <c r="EB67" i="12" s="1"/>
  <c r="EC67" i="11"/>
  <c r="EC67" i="12" s="1"/>
  <c r="ED67" i="11"/>
  <c r="ED67" i="12" s="1"/>
  <c r="EE67" i="11"/>
  <c r="EE67" i="12" s="1"/>
  <c r="EF67" i="11"/>
  <c r="EF67" i="12" s="1"/>
  <c r="EG67" i="11"/>
  <c r="EG67" i="12" s="1"/>
  <c r="EH67" i="11"/>
  <c r="EH67" i="12" s="1"/>
  <c r="EI67" i="11"/>
  <c r="EI67" i="12" s="1"/>
  <c r="EJ67" i="11"/>
  <c r="EJ67" i="12" s="1"/>
  <c r="EK67" i="11"/>
  <c r="EK67" i="12" s="1"/>
  <c r="EL67" i="11"/>
  <c r="EL67" i="12" s="1"/>
  <c r="EM67" i="11"/>
  <c r="EM67" i="12" s="1"/>
  <c r="EN67" i="11"/>
  <c r="EN67" i="12" s="1"/>
  <c r="EO67" i="11"/>
  <c r="EO67" i="12" s="1"/>
  <c r="EP67" i="11"/>
  <c r="EP67" i="12" s="1"/>
  <c r="EQ67" i="11"/>
  <c r="EQ67" i="12" s="1"/>
  <c r="ER67" i="11"/>
  <c r="ER67" i="12" s="1"/>
  <c r="ES67" i="11"/>
  <c r="ES67" i="12" s="1"/>
  <c r="ET67" i="11"/>
  <c r="ET67" i="12" s="1"/>
  <c r="EU67" i="11"/>
  <c r="EU67" i="12" s="1"/>
  <c r="EV67" i="11"/>
  <c r="EV67" i="12" s="1"/>
  <c r="EW67" i="11"/>
  <c r="EW67" i="12" s="1"/>
  <c r="EX67" i="11"/>
  <c r="EX67" i="12" s="1"/>
  <c r="EY67" i="11"/>
  <c r="EY67" i="12" s="1"/>
  <c r="EZ67" i="11"/>
  <c r="EZ67" i="12" s="1"/>
  <c r="FA67" i="11"/>
  <c r="FA67" i="12" s="1"/>
  <c r="FB67" i="11"/>
  <c r="FB67" i="12" s="1"/>
  <c r="FC67" i="11"/>
  <c r="FC67" i="12" s="1"/>
  <c r="FD67" i="11"/>
  <c r="FD67" i="12" s="1"/>
  <c r="FE67" i="11"/>
  <c r="FE67" i="12" s="1"/>
  <c r="FF67" i="11"/>
  <c r="FF67" i="12" s="1"/>
  <c r="FG67" i="11"/>
  <c r="FG67" i="12" s="1"/>
  <c r="FH67" i="11"/>
  <c r="FH67" i="12" s="1"/>
  <c r="FI67" i="11"/>
  <c r="FI67" i="12" s="1"/>
  <c r="FJ67" i="11"/>
  <c r="FJ67" i="12" s="1"/>
  <c r="FK67" i="11"/>
  <c r="FK67" i="12" s="1"/>
  <c r="FL67" i="11"/>
  <c r="FL67" i="12" s="1"/>
  <c r="F68" i="11"/>
  <c r="F68" i="12" s="1"/>
  <c r="G68" i="11"/>
  <c r="G68" i="12" s="1"/>
  <c r="H68" i="11"/>
  <c r="H68" i="12" s="1"/>
  <c r="I68" i="11"/>
  <c r="I68" i="12" s="1"/>
  <c r="J68" i="11"/>
  <c r="J68" i="12" s="1"/>
  <c r="K68" i="11"/>
  <c r="K68" i="12" s="1"/>
  <c r="L68" i="11"/>
  <c r="L68" i="12" s="1"/>
  <c r="M68" i="11"/>
  <c r="M68" i="12" s="1"/>
  <c r="N68" i="11"/>
  <c r="N68" i="12" s="1"/>
  <c r="O68" i="11"/>
  <c r="O68" i="12" s="1"/>
  <c r="P68" i="11"/>
  <c r="P68" i="12" s="1"/>
  <c r="Q68" i="11"/>
  <c r="Q68" i="12" s="1"/>
  <c r="R68" i="11"/>
  <c r="R68" i="12" s="1"/>
  <c r="S68" i="11"/>
  <c r="S68" i="12" s="1"/>
  <c r="T68" i="11"/>
  <c r="T68" i="12" s="1"/>
  <c r="U68" i="11"/>
  <c r="U68" i="12" s="1"/>
  <c r="V68" i="11"/>
  <c r="V68" i="12" s="1"/>
  <c r="W68" i="11"/>
  <c r="W68" i="12" s="1"/>
  <c r="X68" i="11"/>
  <c r="X68" i="12" s="1"/>
  <c r="Y68" i="11"/>
  <c r="Y68" i="12" s="1"/>
  <c r="Z68" i="11"/>
  <c r="Z68" i="12" s="1"/>
  <c r="AA68" i="11"/>
  <c r="AA68" i="12" s="1"/>
  <c r="AB68" i="11"/>
  <c r="AB68" i="12" s="1"/>
  <c r="AC68" i="11"/>
  <c r="AC68" i="12" s="1"/>
  <c r="AD68" i="11"/>
  <c r="AD68" i="12" s="1"/>
  <c r="AE68" i="11"/>
  <c r="AE68" i="12" s="1"/>
  <c r="AF68" i="11"/>
  <c r="AF68" i="12" s="1"/>
  <c r="AG68" i="11"/>
  <c r="AG68" i="12" s="1"/>
  <c r="AH68" i="11"/>
  <c r="AH68" i="12" s="1"/>
  <c r="AI68" i="11"/>
  <c r="AI68" i="12" s="1"/>
  <c r="AJ68" i="11"/>
  <c r="AJ68" i="12" s="1"/>
  <c r="AK68" i="11"/>
  <c r="AK68" i="12" s="1"/>
  <c r="AL68" i="11"/>
  <c r="AL68" i="12" s="1"/>
  <c r="AM68" i="11"/>
  <c r="AM68" i="12" s="1"/>
  <c r="AN68" i="11"/>
  <c r="AN68" i="12" s="1"/>
  <c r="AO68" i="11"/>
  <c r="AO68" i="12" s="1"/>
  <c r="AP68" i="11"/>
  <c r="AP68" i="12" s="1"/>
  <c r="AQ68" i="11"/>
  <c r="AQ68" i="12" s="1"/>
  <c r="AR68" i="11"/>
  <c r="AR68" i="12" s="1"/>
  <c r="AS68" i="11"/>
  <c r="AS68" i="12" s="1"/>
  <c r="AT68" i="11"/>
  <c r="AT68" i="12" s="1"/>
  <c r="AU68" i="11"/>
  <c r="AU68" i="12" s="1"/>
  <c r="AV68" i="11"/>
  <c r="AV68" i="12" s="1"/>
  <c r="AW68" i="11"/>
  <c r="AW68" i="12" s="1"/>
  <c r="AX68" i="11"/>
  <c r="AX68" i="12" s="1"/>
  <c r="AY68" i="11"/>
  <c r="AY68" i="12" s="1"/>
  <c r="AZ68" i="11"/>
  <c r="AZ68" i="12" s="1"/>
  <c r="BA68" i="11"/>
  <c r="BA68" i="12" s="1"/>
  <c r="BB68" i="11"/>
  <c r="BB68" i="12" s="1"/>
  <c r="BC68" i="11"/>
  <c r="BC68" i="12" s="1"/>
  <c r="BD68" i="11"/>
  <c r="BD68" i="12" s="1"/>
  <c r="BE68" i="11"/>
  <c r="BE68" i="12" s="1"/>
  <c r="BF68" i="11"/>
  <c r="BF68" i="12" s="1"/>
  <c r="BG68" i="11"/>
  <c r="BG68" i="12" s="1"/>
  <c r="BH68" i="11"/>
  <c r="BH68" i="12" s="1"/>
  <c r="BI68" i="11"/>
  <c r="BI68" i="12" s="1"/>
  <c r="BJ68" i="11"/>
  <c r="BJ68" i="12" s="1"/>
  <c r="BK68" i="11"/>
  <c r="BK68" i="12" s="1"/>
  <c r="BL68" i="11"/>
  <c r="BL68" i="12" s="1"/>
  <c r="BM68" i="11"/>
  <c r="BM68" i="12" s="1"/>
  <c r="BN68" i="11"/>
  <c r="BN68" i="12" s="1"/>
  <c r="BO68" i="11"/>
  <c r="BO68" i="12" s="1"/>
  <c r="BP68" i="11"/>
  <c r="BP68" i="12" s="1"/>
  <c r="BQ68" i="11"/>
  <c r="BQ68" i="12" s="1"/>
  <c r="BR68" i="11"/>
  <c r="BR68" i="12" s="1"/>
  <c r="BS68" i="11"/>
  <c r="BS68" i="12" s="1"/>
  <c r="BT68" i="11"/>
  <c r="BT68" i="12" s="1"/>
  <c r="BU68" i="11"/>
  <c r="BU68" i="12" s="1"/>
  <c r="BV68" i="11"/>
  <c r="BV68" i="12" s="1"/>
  <c r="BW68" i="11"/>
  <c r="BW68" i="12" s="1"/>
  <c r="BX68" i="11"/>
  <c r="BX68" i="12" s="1"/>
  <c r="BY68" i="11"/>
  <c r="BY68" i="12" s="1"/>
  <c r="BZ68" i="11"/>
  <c r="BZ68" i="12" s="1"/>
  <c r="CA68" i="11"/>
  <c r="CA68" i="12" s="1"/>
  <c r="CB68" i="11"/>
  <c r="CB68" i="12" s="1"/>
  <c r="CC68" i="11"/>
  <c r="CC68" i="12" s="1"/>
  <c r="CD68" i="11"/>
  <c r="CD68" i="12" s="1"/>
  <c r="CE68" i="11"/>
  <c r="CE68" i="12" s="1"/>
  <c r="CF68" i="11"/>
  <c r="CF68" i="12" s="1"/>
  <c r="CG68" i="11"/>
  <c r="CG68" i="12" s="1"/>
  <c r="CH68" i="11"/>
  <c r="CH68" i="12" s="1"/>
  <c r="CI68" i="11"/>
  <c r="CI68" i="12" s="1"/>
  <c r="CJ68" i="11"/>
  <c r="CJ68" i="12" s="1"/>
  <c r="CK68" i="11"/>
  <c r="CK68" i="12" s="1"/>
  <c r="CL68" i="11"/>
  <c r="CL68" i="12" s="1"/>
  <c r="CM68" i="11"/>
  <c r="CM68" i="12" s="1"/>
  <c r="CN68" i="11"/>
  <c r="CN68" i="12" s="1"/>
  <c r="CO68" i="11"/>
  <c r="CO68" i="12" s="1"/>
  <c r="CP68" i="11"/>
  <c r="CP68" i="12" s="1"/>
  <c r="CQ68" i="11"/>
  <c r="CQ68" i="12" s="1"/>
  <c r="CR68" i="11"/>
  <c r="CR68" i="12" s="1"/>
  <c r="CS68" i="11"/>
  <c r="CS68" i="12" s="1"/>
  <c r="CT68" i="11"/>
  <c r="CT68" i="12" s="1"/>
  <c r="CU68" i="11"/>
  <c r="CU68" i="12" s="1"/>
  <c r="CV68" i="11"/>
  <c r="CV68" i="12" s="1"/>
  <c r="CW68" i="11"/>
  <c r="CW68" i="12" s="1"/>
  <c r="CX68" i="11"/>
  <c r="CX68" i="12" s="1"/>
  <c r="CY68" i="11"/>
  <c r="CY68" i="12" s="1"/>
  <c r="CZ68" i="11"/>
  <c r="CZ68" i="12" s="1"/>
  <c r="DA68" i="11"/>
  <c r="DA68" i="12" s="1"/>
  <c r="DB68" i="11"/>
  <c r="DB68" i="12" s="1"/>
  <c r="DC68" i="11"/>
  <c r="DC68" i="12" s="1"/>
  <c r="DD68" i="11"/>
  <c r="DD68" i="12" s="1"/>
  <c r="DE68" i="11"/>
  <c r="DE68" i="12" s="1"/>
  <c r="DF68" i="11"/>
  <c r="DF68" i="12" s="1"/>
  <c r="DG68" i="11"/>
  <c r="DG68" i="12" s="1"/>
  <c r="DH68" i="11"/>
  <c r="DH68" i="12" s="1"/>
  <c r="DI68" i="11"/>
  <c r="DI68" i="12" s="1"/>
  <c r="DJ68" i="11"/>
  <c r="DJ68" i="12" s="1"/>
  <c r="DK68" i="11"/>
  <c r="DK68" i="12" s="1"/>
  <c r="DL68" i="11"/>
  <c r="DL68" i="12" s="1"/>
  <c r="DM68" i="11"/>
  <c r="DM68" i="12" s="1"/>
  <c r="DN68" i="11"/>
  <c r="DN68" i="12" s="1"/>
  <c r="DO68" i="11"/>
  <c r="DO68" i="12" s="1"/>
  <c r="DP68" i="11"/>
  <c r="DP68" i="12" s="1"/>
  <c r="DQ68" i="11"/>
  <c r="DQ68" i="12" s="1"/>
  <c r="DR68" i="11"/>
  <c r="DR68" i="12" s="1"/>
  <c r="DS68" i="11"/>
  <c r="DS68" i="12" s="1"/>
  <c r="DT68" i="11"/>
  <c r="DT68" i="12" s="1"/>
  <c r="DU68" i="11"/>
  <c r="DU68" i="12" s="1"/>
  <c r="DV68" i="11"/>
  <c r="DV68" i="12" s="1"/>
  <c r="DW68" i="11"/>
  <c r="DW68" i="12" s="1"/>
  <c r="DX68" i="11"/>
  <c r="DX68" i="12" s="1"/>
  <c r="DY68" i="11"/>
  <c r="DY68" i="12" s="1"/>
  <c r="DZ68" i="11"/>
  <c r="DZ68" i="12" s="1"/>
  <c r="EA68" i="11"/>
  <c r="EA68" i="12" s="1"/>
  <c r="EB68" i="11"/>
  <c r="EB68" i="12" s="1"/>
  <c r="EC68" i="11"/>
  <c r="EC68" i="12" s="1"/>
  <c r="ED68" i="11"/>
  <c r="ED68" i="12" s="1"/>
  <c r="EE68" i="11"/>
  <c r="EE68" i="12" s="1"/>
  <c r="EF68" i="11"/>
  <c r="EF68" i="12" s="1"/>
  <c r="EG68" i="11"/>
  <c r="EG68" i="12" s="1"/>
  <c r="EH68" i="11"/>
  <c r="EH68" i="12" s="1"/>
  <c r="EI68" i="11"/>
  <c r="EI68" i="12" s="1"/>
  <c r="EJ68" i="11"/>
  <c r="EJ68" i="12" s="1"/>
  <c r="EK68" i="11"/>
  <c r="EK68" i="12" s="1"/>
  <c r="EL68" i="11"/>
  <c r="EL68" i="12" s="1"/>
  <c r="EM68" i="11"/>
  <c r="EM68" i="12" s="1"/>
  <c r="EN68" i="11"/>
  <c r="EN68" i="12" s="1"/>
  <c r="EO68" i="11"/>
  <c r="EO68" i="12" s="1"/>
  <c r="EP68" i="11"/>
  <c r="EP68" i="12" s="1"/>
  <c r="EQ68" i="11"/>
  <c r="EQ68" i="12" s="1"/>
  <c r="ER68" i="11"/>
  <c r="ER68" i="12" s="1"/>
  <c r="ES68" i="11"/>
  <c r="ES68" i="12" s="1"/>
  <c r="ET68" i="11"/>
  <c r="ET68" i="12" s="1"/>
  <c r="EU68" i="11"/>
  <c r="EU68" i="12" s="1"/>
  <c r="EV68" i="11"/>
  <c r="EV68" i="12" s="1"/>
  <c r="EW68" i="11"/>
  <c r="EW68" i="12" s="1"/>
  <c r="EX68" i="11"/>
  <c r="EX68" i="12" s="1"/>
  <c r="EY68" i="11"/>
  <c r="EY68" i="12" s="1"/>
  <c r="EZ68" i="11"/>
  <c r="EZ68" i="12" s="1"/>
  <c r="FA68" i="11"/>
  <c r="FA68" i="12" s="1"/>
  <c r="FB68" i="11"/>
  <c r="FB68" i="12" s="1"/>
  <c r="FC68" i="11"/>
  <c r="FC68" i="12" s="1"/>
  <c r="FD68" i="11"/>
  <c r="FD68" i="12" s="1"/>
  <c r="FE68" i="11"/>
  <c r="FE68" i="12" s="1"/>
  <c r="FF68" i="11"/>
  <c r="FF68" i="12" s="1"/>
  <c r="FG68" i="11"/>
  <c r="FG68" i="12" s="1"/>
  <c r="FH68" i="11"/>
  <c r="FH68" i="12" s="1"/>
  <c r="FI68" i="11"/>
  <c r="FI68" i="12" s="1"/>
  <c r="FJ68" i="11"/>
  <c r="FJ68" i="12" s="1"/>
  <c r="FK68" i="11"/>
  <c r="FK68" i="12" s="1"/>
  <c r="FL68" i="11"/>
  <c r="FL68" i="12" s="1"/>
  <c r="F69" i="11"/>
  <c r="F69" i="12" s="1"/>
  <c r="G69" i="11"/>
  <c r="G69" i="12" s="1"/>
  <c r="H69" i="11"/>
  <c r="H69" i="12" s="1"/>
  <c r="I69" i="11"/>
  <c r="I69" i="12" s="1"/>
  <c r="J69" i="11"/>
  <c r="J69" i="12" s="1"/>
  <c r="K69" i="11"/>
  <c r="K69" i="12" s="1"/>
  <c r="L69" i="11"/>
  <c r="L69" i="12" s="1"/>
  <c r="M69" i="11"/>
  <c r="M69" i="12" s="1"/>
  <c r="N69" i="11"/>
  <c r="N69" i="12" s="1"/>
  <c r="O69" i="11"/>
  <c r="O69" i="12" s="1"/>
  <c r="P69" i="11"/>
  <c r="P69" i="12" s="1"/>
  <c r="Q69" i="11"/>
  <c r="Q69" i="12" s="1"/>
  <c r="R69" i="11"/>
  <c r="R69" i="12" s="1"/>
  <c r="S69" i="11"/>
  <c r="S69" i="12" s="1"/>
  <c r="T69" i="11"/>
  <c r="T69" i="12" s="1"/>
  <c r="U69" i="11"/>
  <c r="U69" i="12" s="1"/>
  <c r="V69" i="11"/>
  <c r="V69" i="12" s="1"/>
  <c r="W69" i="11"/>
  <c r="W69" i="12" s="1"/>
  <c r="X69" i="11"/>
  <c r="X69" i="12" s="1"/>
  <c r="Y69" i="11"/>
  <c r="Y69" i="12" s="1"/>
  <c r="Z69" i="11"/>
  <c r="Z69" i="12" s="1"/>
  <c r="AA69" i="11"/>
  <c r="AA69" i="12" s="1"/>
  <c r="AB69" i="11"/>
  <c r="AB69" i="12" s="1"/>
  <c r="AC69" i="11"/>
  <c r="AC69" i="12" s="1"/>
  <c r="AD69" i="11"/>
  <c r="AD69" i="12" s="1"/>
  <c r="AE69" i="11"/>
  <c r="AE69" i="12" s="1"/>
  <c r="AF69" i="11"/>
  <c r="AF69" i="12" s="1"/>
  <c r="AG69" i="11"/>
  <c r="AG69" i="12" s="1"/>
  <c r="AH69" i="11"/>
  <c r="AH69" i="12" s="1"/>
  <c r="AI69" i="11"/>
  <c r="AI69" i="12" s="1"/>
  <c r="AJ69" i="11"/>
  <c r="AJ69" i="12" s="1"/>
  <c r="AK69" i="11"/>
  <c r="AK69" i="12" s="1"/>
  <c r="AL69" i="11"/>
  <c r="AL69" i="12" s="1"/>
  <c r="AM69" i="11"/>
  <c r="AM69" i="12" s="1"/>
  <c r="AN69" i="11"/>
  <c r="AN69" i="12" s="1"/>
  <c r="AO69" i="11"/>
  <c r="AO69" i="12" s="1"/>
  <c r="AP69" i="11"/>
  <c r="AP69" i="12" s="1"/>
  <c r="AQ69" i="11"/>
  <c r="AQ69" i="12" s="1"/>
  <c r="AR69" i="11"/>
  <c r="AR69" i="12" s="1"/>
  <c r="AS69" i="11"/>
  <c r="AS69" i="12" s="1"/>
  <c r="AT69" i="11"/>
  <c r="AT69" i="12" s="1"/>
  <c r="AU69" i="11"/>
  <c r="AU69" i="12" s="1"/>
  <c r="AV69" i="11"/>
  <c r="AV69" i="12" s="1"/>
  <c r="AW69" i="11"/>
  <c r="AW69" i="12" s="1"/>
  <c r="AX69" i="11"/>
  <c r="AX69" i="12" s="1"/>
  <c r="AY69" i="11"/>
  <c r="AY69" i="12" s="1"/>
  <c r="AZ69" i="11"/>
  <c r="AZ69" i="12" s="1"/>
  <c r="BA69" i="11"/>
  <c r="BA69" i="12" s="1"/>
  <c r="BB69" i="11"/>
  <c r="BB69" i="12" s="1"/>
  <c r="BC69" i="11"/>
  <c r="BC69" i="12" s="1"/>
  <c r="BD69" i="11"/>
  <c r="BD69" i="12" s="1"/>
  <c r="BE69" i="11"/>
  <c r="BE69" i="12" s="1"/>
  <c r="BF69" i="11"/>
  <c r="BF69" i="12" s="1"/>
  <c r="BG69" i="11"/>
  <c r="BG69" i="12" s="1"/>
  <c r="BH69" i="11"/>
  <c r="BH69" i="12" s="1"/>
  <c r="BI69" i="11"/>
  <c r="BI69" i="12" s="1"/>
  <c r="BJ69" i="11"/>
  <c r="BJ69" i="12" s="1"/>
  <c r="BK69" i="11"/>
  <c r="BK69" i="12" s="1"/>
  <c r="BL69" i="11"/>
  <c r="BL69" i="12" s="1"/>
  <c r="BM69" i="11"/>
  <c r="BM69" i="12" s="1"/>
  <c r="BN69" i="11"/>
  <c r="BN69" i="12" s="1"/>
  <c r="BO69" i="11"/>
  <c r="BO69" i="12" s="1"/>
  <c r="BP69" i="11"/>
  <c r="BP69" i="12" s="1"/>
  <c r="BQ69" i="11"/>
  <c r="BQ69" i="12" s="1"/>
  <c r="BR69" i="11"/>
  <c r="BR69" i="12" s="1"/>
  <c r="BS69" i="11"/>
  <c r="BS69" i="12" s="1"/>
  <c r="BT69" i="11"/>
  <c r="BT69" i="12" s="1"/>
  <c r="BU69" i="11"/>
  <c r="BU69" i="12" s="1"/>
  <c r="BV69" i="11"/>
  <c r="BV69" i="12" s="1"/>
  <c r="BW69" i="11"/>
  <c r="BW69" i="12" s="1"/>
  <c r="BX69" i="11"/>
  <c r="BX69" i="12" s="1"/>
  <c r="BY69" i="11"/>
  <c r="BY69" i="12" s="1"/>
  <c r="BZ69" i="11"/>
  <c r="BZ69" i="12" s="1"/>
  <c r="CA69" i="11"/>
  <c r="CA69" i="12" s="1"/>
  <c r="CB69" i="11"/>
  <c r="CB69" i="12" s="1"/>
  <c r="CC69" i="11"/>
  <c r="CC69" i="12" s="1"/>
  <c r="CD69" i="11"/>
  <c r="CD69" i="12" s="1"/>
  <c r="CE69" i="11"/>
  <c r="CE69" i="12" s="1"/>
  <c r="CF69" i="11"/>
  <c r="CF69" i="12" s="1"/>
  <c r="CG69" i="11"/>
  <c r="CG69" i="12" s="1"/>
  <c r="CH69" i="11"/>
  <c r="CH69" i="12" s="1"/>
  <c r="CI69" i="11"/>
  <c r="CI69" i="12" s="1"/>
  <c r="CJ69" i="11"/>
  <c r="CJ69" i="12" s="1"/>
  <c r="CK69" i="11"/>
  <c r="CK69" i="12" s="1"/>
  <c r="CL69" i="11"/>
  <c r="CL69" i="12" s="1"/>
  <c r="CM69" i="11"/>
  <c r="CM69" i="12" s="1"/>
  <c r="CN69" i="11"/>
  <c r="CN69" i="12" s="1"/>
  <c r="CO69" i="11"/>
  <c r="CO69" i="12" s="1"/>
  <c r="CP69" i="11"/>
  <c r="CP69" i="12" s="1"/>
  <c r="CQ69" i="11"/>
  <c r="CQ69" i="12" s="1"/>
  <c r="CR69" i="11"/>
  <c r="CR69" i="12" s="1"/>
  <c r="CS69" i="11"/>
  <c r="CS69" i="12" s="1"/>
  <c r="CT69" i="11"/>
  <c r="CT69" i="12" s="1"/>
  <c r="CU69" i="11"/>
  <c r="CU69" i="12" s="1"/>
  <c r="CV69" i="11"/>
  <c r="CV69" i="12" s="1"/>
  <c r="CW69" i="11"/>
  <c r="CW69" i="12" s="1"/>
  <c r="CX69" i="11"/>
  <c r="CX69" i="12" s="1"/>
  <c r="CY69" i="11"/>
  <c r="CY69" i="12" s="1"/>
  <c r="CZ69" i="11"/>
  <c r="CZ69" i="12" s="1"/>
  <c r="DA69" i="11"/>
  <c r="DA69" i="12" s="1"/>
  <c r="DB69" i="11"/>
  <c r="DB69" i="12" s="1"/>
  <c r="DC69" i="11"/>
  <c r="DC69" i="12" s="1"/>
  <c r="DD69" i="11"/>
  <c r="DD69" i="12" s="1"/>
  <c r="DE69" i="11"/>
  <c r="DE69" i="12" s="1"/>
  <c r="DF69" i="11"/>
  <c r="DF69" i="12" s="1"/>
  <c r="DG69" i="11"/>
  <c r="DG69" i="12" s="1"/>
  <c r="DH69" i="11"/>
  <c r="DH69" i="12" s="1"/>
  <c r="DI69" i="11"/>
  <c r="DI69" i="12" s="1"/>
  <c r="DJ69" i="11"/>
  <c r="DJ69" i="12" s="1"/>
  <c r="DK69" i="11"/>
  <c r="DK69" i="12" s="1"/>
  <c r="DL69" i="11"/>
  <c r="DL69" i="12" s="1"/>
  <c r="DM69" i="11"/>
  <c r="DM69" i="12" s="1"/>
  <c r="DN69" i="11"/>
  <c r="DN69" i="12" s="1"/>
  <c r="DO69" i="11"/>
  <c r="DO69" i="12" s="1"/>
  <c r="DP69" i="11"/>
  <c r="DP69" i="12" s="1"/>
  <c r="DQ69" i="11"/>
  <c r="DQ69" i="12" s="1"/>
  <c r="DR69" i="11"/>
  <c r="DR69" i="12" s="1"/>
  <c r="DS69" i="11"/>
  <c r="DS69" i="12" s="1"/>
  <c r="DT69" i="11"/>
  <c r="DT69" i="12" s="1"/>
  <c r="DU69" i="11"/>
  <c r="DU69" i="12" s="1"/>
  <c r="DV69" i="11"/>
  <c r="DV69" i="12" s="1"/>
  <c r="DW69" i="11"/>
  <c r="DW69" i="12" s="1"/>
  <c r="DX69" i="11"/>
  <c r="DX69" i="12" s="1"/>
  <c r="DY69" i="11"/>
  <c r="DY69" i="12" s="1"/>
  <c r="DZ69" i="11"/>
  <c r="DZ69" i="12" s="1"/>
  <c r="EA69" i="11"/>
  <c r="EA69" i="12" s="1"/>
  <c r="EB69" i="11"/>
  <c r="EB69" i="12" s="1"/>
  <c r="EC69" i="11"/>
  <c r="EC69" i="12" s="1"/>
  <c r="ED69" i="11"/>
  <c r="ED69" i="12" s="1"/>
  <c r="EE69" i="11"/>
  <c r="EE69" i="12" s="1"/>
  <c r="EF69" i="11"/>
  <c r="EF69" i="12" s="1"/>
  <c r="EG69" i="11"/>
  <c r="EG69" i="12" s="1"/>
  <c r="EH69" i="11"/>
  <c r="EH69" i="12" s="1"/>
  <c r="EI69" i="11"/>
  <c r="EI69" i="12" s="1"/>
  <c r="EJ69" i="11"/>
  <c r="EJ69" i="12" s="1"/>
  <c r="EK69" i="11"/>
  <c r="EK69" i="12" s="1"/>
  <c r="EL69" i="11"/>
  <c r="EL69" i="12" s="1"/>
  <c r="EM69" i="11"/>
  <c r="EM69" i="12" s="1"/>
  <c r="EN69" i="11"/>
  <c r="EN69" i="12" s="1"/>
  <c r="EO69" i="11"/>
  <c r="EO69" i="12" s="1"/>
  <c r="EP69" i="11"/>
  <c r="EP69" i="12" s="1"/>
  <c r="EQ69" i="11"/>
  <c r="EQ69" i="12" s="1"/>
  <c r="ER69" i="11"/>
  <c r="ER69" i="12" s="1"/>
  <c r="ES69" i="11"/>
  <c r="ES69" i="12" s="1"/>
  <c r="ET69" i="11"/>
  <c r="ET69" i="12" s="1"/>
  <c r="EU69" i="11"/>
  <c r="EU69" i="12" s="1"/>
  <c r="EV69" i="11"/>
  <c r="EV69" i="12" s="1"/>
  <c r="EW69" i="11"/>
  <c r="EW69" i="12" s="1"/>
  <c r="EX69" i="11"/>
  <c r="EX69" i="12" s="1"/>
  <c r="EY69" i="11"/>
  <c r="EY69" i="12" s="1"/>
  <c r="EZ69" i="11"/>
  <c r="EZ69" i="12" s="1"/>
  <c r="FA69" i="11"/>
  <c r="FA69" i="12" s="1"/>
  <c r="FB69" i="11"/>
  <c r="FB69" i="12" s="1"/>
  <c r="FC69" i="11"/>
  <c r="FC69" i="12" s="1"/>
  <c r="FD69" i="11"/>
  <c r="FD69" i="12" s="1"/>
  <c r="FE69" i="11"/>
  <c r="FE69" i="12" s="1"/>
  <c r="FF69" i="11"/>
  <c r="FF69" i="12" s="1"/>
  <c r="FG69" i="11"/>
  <c r="FG69" i="12" s="1"/>
  <c r="FH69" i="11"/>
  <c r="FH69" i="12" s="1"/>
  <c r="FI69" i="11"/>
  <c r="FI69" i="12" s="1"/>
  <c r="FJ69" i="11"/>
  <c r="FJ69" i="12" s="1"/>
  <c r="FK69" i="11"/>
  <c r="FK69" i="12" s="1"/>
  <c r="FL69" i="11"/>
  <c r="FL69" i="12" s="1"/>
  <c r="F70" i="11"/>
  <c r="F70" i="12" s="1"/>
  <c r="G70" i="11"/>
  <c r="G70" i="12" s="1"/>
  <c r="H70" i="11"/>
  <c r="H70" i="12" s="1"/>
  <c r="I70" i="11"/>
  <c r="I70" i="12" s="1"/>
  <c r="J70" i="11"/>
  <c r="J70" i="12" s="1"/>
  <c r="K70" i="11"/>
  <c r="K70" i="12" s="1"/>
  <c r="L70" i="11"/>
  <c r="L70" i="12" s="1"/>
  <c r="M70" i="11"/>
  <c r="M70" i="12" s="1"/>
  <c r="N70" i="11"/>
  <c r="N70" i="12" s="1"/>
  <c r="O70" i="11"/>
  <c r="O70" i="12" s="1"/>
  <c r="P70" i="11"/>
  <c r="P70" i="12" s="1"/>
  <c r="Q70" i="11"/>
  <c r="Q70" i="12" s="1"/>
  <c r="R70" i="11"/>
  <c r="R70" i="12" s="1"/>
  <c r="S70" i="11"/>
  <c r="S70" i="12" s="1"/>
  <c r="T70" i="11"/>
  <c r="T70" i="12" s="1"/>
  <c r="U70" i="11"/>
  <c r="U70" i="12" s="1"/>
  <c r="V70" i="11"/>
  <c r="V70" i="12" s="1"/>
  <c r="W70" i="11"/>
  <c r="W70" i="12" s="1"/>
  <c r="X70" i="11"/>
  <c r="X70" i="12" s="1"/>
  <c r="Y70" i="11"/>
  <c r="Y70" i="12" s="1"/>
  <c r="Z70" i="11"/>
  <c r="Z70" i="12" s="1"/>
  <c r="AA70" i="11"/>
  <c r="AA70" i="12" s="1"/>
  <c r="AB70" i="11"/>
  <c r="AB70" i="12" s="1"/>
  <c r="AC70" i="11"/>
  <c r="AC70" i="12" s="1"/>
  <c r="AD70" i="11"/>
  <c r="AD70" i="12" s="1"/>
  <c r="AE70" i="11"/>
  <c r="AE70" i="12" s="1"/>
  <c r="AF70" i="11"/>
  <c r="AF70" i="12" s="1"/>
  <c r="AG70" i="11"/>
  <c r="AG70" i="12" s="1"/>
  <c r="AH70" i="11"/>
  <c r="AH70" i="12" s="1"/>
  <c r="AI70" i="11"/>
  <c r="AI70" i="12" s="1"/>
  <c r="AJ70" i="11"/>
  <c r="AJ70" i="12" s="1"/>
  <c r="AK70" i="11"/>
  <c r="AK70" i="12" s="1"/>
  <c r="AL70" i="11"/>
  <c r="AL70" i="12" s="1"/>
  <c r="AM70" i="11"/>
  <c r="AM70" i="12" s="1"/>
  <c r="AN70" i="11"/>
  <c r="AN70" i="12" s="1"/>
  <c r="AO70" i="11"/>
  <c r="AO70" i="12" s="1"/>
  <c r="AP70" i="11"/>
  <c r="AP70" i="12" s="1"/>
  <c r="AQ70" i="11"/>
  <c r="AQ70" i="12" s="1"/>
  <c r="AR70" i="11"/>
  <c r="AR70" i="12" s="1"/>
  <c r="AS70" i="11"/>
  <c r="AS70" i="12" s="1"/>
  <c r="AT70" i="11"/>
  <c r="AT70" i="12" s="1"/>
  <c r="AU70" i="11"/>
  <c r="AU70" i="12" s="1"/>
  <c r="AV70" i="11"/>
  <c r="AV70" i="12" s="1"/>
  <c r="AW70" i="11"/>
  <c r="AW70" i="12" s="1"/>
  <c r="AX70" i="11"/>
  <c r="AX70" i="12" s="1"/>
  <c r="AY70" i="11"/>
  <c r="AY70" i="12" s="1"/>
  <c r="AZ70" i="11"/>
  <c r="AZ70" i="12" s="1"/>
  <c r="BA70" i="11"/>
  <c r="BA70" i="12" s="1"/>
  <c r="BB70" i="11"/>
  <c r="BB70" i="12" s="1"/>
  <c r="BC70" i="11"/>
  <c r="BC70" i="12" s="1"/>
  <c r="BD70" i="11"/>
  <c r="BD70" i="12" s="1"/>
  <c r="BE70" i="11"/>
  <c r="BE70" i="12" s="1"/>
  <c r="BF70" i="11"/>
  <c r="BF70" i="12" s="1"/>
  <c r="BG70" i="11"/>
  <c r="BG70" i="12" s="1"/>
  <c r="BH70" i="11"/>
  <c r="BH70" i="12" s="1"/>
  <c r="BI70" i="11"/>
  <c r="BI70" i="12" s="1"/>
  <c r="BJ70" i="11"/>
  <c r="BJ70" i="12" s="1"/>
  <c r="BK70" i="11"/>
  <c r="BK70" i="12" s="1"/>
  <c r="BL70" i="11"/>
  <c r="BL70" i="12" s="1"/>
  <c r="BM70" i="11"/>
  <c r="BM70" i="12" s="1"/>
  <c r="BN70" i="11"/>
  <c r="BN70" i="12" s="1"/>
  <c r="BO70" i="11"/>
  <c r="BO70" i="12" s="1"/>
  <c r="BP70" i="11"/>
  <c r="BP70" i="12" s="1"/>
  <c r="BQ70" i="11"/>
  <c r="BQ70" i="12" s="1"/>
  <c r="BR70" i="11"/>
  <c r="BR70" i="12" s="1"/>
  <c r="BS70" i="11"/>
  <c r="BS70" i="12" s="1"/>
  <c r="BT70" i="11"/>
  <c r="BT70" i="12" s="1"/>
  <c r="BU70" i="11"/>
  <c r="BU70" i="12" s="1"/>
  <c r="BV70" i="11"/>
  <c r="BV70" i="12" s="1"/>
  <c r="BW70" i="11"/>
  <c r="BW70" i="12" s="1"/>
  <c r="BX70" i="11"/>
  <c r="BX70" i="12" s="1"/>
  <c r="BY70" i="11"/>
  <c r="BY70" i="12" s="1"/>
  <c r="BZ70" i="11"/>
  <c r="BZ70" i="12" s="1"/>
  <c r="CA70" i="11"/>
  <c r="CA70" i="12" s="1"/>
  <c r="CB70" i="11"/>
  <c r="CB70" i="12" s="1"/>
  <c r="CC70" i="11"/>
  <c r="CC70" i="12" s="1"/>
  <c r="CD70" i="11"/>
  <c r="CD70" i="12" s="1"/>
  <c r="CE70" i="11"/>
  <c r="CE70" i="12" s="1"/>
  <c r="CF70" i="11"/>
  <c r="CF70" i="12" s="1"/>
  <c r="CG70" i="11"/>
  <c r="CG70" i="12" s="1"/>
  <c r="CH70" i="11"/>
  <c r="CH70" i="12" s="1"/>
  <c r="CI70" i="11"/>
  <c r="CI70" i="12" s="1"/>
  <c r="CJ70" i="11"/>
  <c r="CJ70" i="12" s="1"/>
  <c r="CK70" i="11"/>
  <c r="CK70" i="12" s="1"/>
  <c r="CL70" i="11"/>
  <c r="CL70" i="12" s="1"/>
  <c r="CM70" i="11"/>
  <c r="CM70" i="12" s="1"/>
  <c r="CN70" i="11"/>
  <c r="CN70" i="12" s="1"/>
  <c r="CO70" i="11"/>
  <c r="CO70" i="12" s="1"/>
  <c r="CP70" i="11"/>
  <c r="CP70" i="12" s="1"/>
  <c r="CQ70" i="11"/>
  <c r="CQ70" i="12" s="1"/>
  <c r="CR70" i="11"/>
  <c r="CR70" i="12" s="1"/>
  <c r="CS70" i="11"/>
  <c r="CS70" i="12" s="1"/>
  <c r="CT70" i="11"/>
  <c r="CT70" i="12" s="1"/>
  <c r="CU70" i="11"/>
  <c r="CU70" i="12" s="1"/>
  <c r="CV70" i="11"/>
  <c r="CV70" i="12" s="1"/>
  <c r="CW70" i="11"/>
  <c r="CW70" i="12" s="1"/>
  <c r="CX70" i="11"/>
  <c r="CX70" i="12" s="1"/>
  <c r="CY70" i="11"/>
  <c r="CY70" i="12" s="1"/>
  <c r="CZ70" i="11"/>
  <c r="CZ70" i="12" s="1"/>
  <c r="DA70" i="11"/>
  <c r="DA70" i="12" s="1"/>
  <c r="DB70" i="11"/>
  <c r="DB70" i="12" s="1"/>
  <c r="DC70" i="11"/>
  <c r="DC70" i="12" s="1"/>
  <c r="DD70" i="11"/>
  <c r="DD70" i="12" s="1"/>
  <c r="DE70" i="11"/>
  <c r="DE70" i="12" s="1"/>
  <c r="DF70" i="11"/>
  <c r="DF70" i="12" s="1"/>
  <c r="DG70" i="11"/>
  <c r="DG70" i="12" s="1"/>
  <c r="DH70" i="11"/>
  <c r="DH70" i="12" s="1"/>
  <c r="DI70" i="11"/>
  <c r="DI70" i="12" s="1"/>
  <c r="DJ70" i="11"/>
  <c r="DJ70" i="12" s="1"/>
  <c r="DK70" i="11"/>
  <c r="DK70" i="12" s="1"/>
  <c r="DL70" i="11"/>
  <c r="DL70" i="12" s="1"/>
  <c r="DM70" i="11"/>
  <c r="DM70" i="12" s="1"/>
  <c r="DN70" i="11"/>
  <c r="DN70" i="12" s="1"/>
  <c r="DO70" i="11"/>
  <c r="DO70" i="12" s="1"/>
  <c r="DP70" i="11"/>
  <c r="DP70" i="12" s="1"/>
  <c r="DQ70" i="11"/>
  <c r="DQ70" i="12" s="1"/>
  <c r="DR70" i="11"/>
  <c r="DR70" i="12" s="1"/>
  <c r="DS70" i="11"/>
  <c r="DS70" i="12" s="1"/>
  <c r="DT70" i="11"/>
  <c r="DT70" i="12" s="1"/>
  <c r="DU70" i="11"/>
  <c r="DU70" i="12" s="1"/>
  <c r="DV70" i="11"/>
  <c r="DV70" i="12" s="1"/>
  <c r="DW70" i="11"/>
  <c r="DW70" i="12" s="1"/>
  <c r="DX70" i="11"/>
  <c r="DX70" i="12" s="1"/>
  <c r="DY70" i="11"/>
  <c r="DY70" i="12" s="1"/>
  <c r="DZ70" i="11"/>
  <c r="DZ70" i="12" s="1"/>
  <c r="EA70" i="11"/>
  <c r="EA70" i="12" s="1"/>
  <c r="EB70" i="11"/>
  <c r="EB70" i="12" s="1"/>
  <c r="EC70" i="11"/>
  <c r="EC70" i="12" s="1"/>
  <c r="ED70" i="11"/>
  <c r="ED70" i="12" s="1"/>
  <c r="EE70" i="11"/>
  <c r="EE70" i="12" s="1"/>
  <c r="EF70" i="11"/>
  <c r="EF70" i="12" s="1"/>
  <c r="EG70" i="11"/>
  <c r="EG70" i="12" s="1"/>
  <c r="EH70" i="11"/>
  <c r="EH70" i="12" s="1"/>
  <c r="EI70" i="11"/>
  <c r="EI70" i="12" s="1"/>
  <c r="EJ70" i="11"/>
  <c r="EJ70" i="12" s="1"/>
  <c r="EK70" i="11"/>
  <c r="EK70" i="12" s="1"/>
  <c r="EL70" i="11"/>
  <c r="EL70" i="12" s="1"/>
  <c r="EM70" i="11"/>
  <c r="EM70" i="12" s="1"/>
  <c r="EN70" i="11"/>
  <c r="EN70" i="12" s="1"/>
  <c r="EO70" i="11"/>
  <c r="EO70" i="12" s="1"/>
  <c r="EP70" i="11"/>
  <c r="EP70" i="12" s="1"/>
  <c r="EQ70" i="11"/>
  <c r="EQ70" i="12" s="1"/>
  <c r="ER70" i="11"/>
  <c r="ER70" i="12" s="1"/>
  <c r="ES70" i="11"/>
  <c r="ES70" i="12" s="1"/>
  <c r="ET70" i="11"/>
  <c r="ET70" i="12" s="1"/>
  <c r="EU70" i="11"/>
  <c r="EU70" i="12" s="1"/>
  <c r="EV70" i="11"/>
  <c r="EV70" i="12" s="1"/>
  <c r="EW70" i="11"/>
  <c r="EW70" i="12" s="1"/>
  <c r="EX70" i="11"/>
  <c r="EX70" i="12" s="1"/>
  <c r="EY70" i="11"/>
  <c r="EY70" i="12" s="1"/>
  <c r="EZ70" i="11"/>
  <c r="EZ70" i="12" s="1"/>
  <c r="FA70" i="11"/>
  <c r="FA70" i="12" s="1"/>
  <c r="FB70" i="11"/>
  <c r="FB70" i="12" s="1"/>
  <c r="FC70" i="11"/>
  <c r="FC70" i="12" s="1"/>
  <c r="FD70" i="11"/>
  <c r="FD70" i="12" s="1"/>
  <c r="FE70" i="11"/>
  <c r="FE70" i="12" s="1"/>
  <c r="FF70" i="11"/>
  <c r="FF70" i="12" s="1"/>
  <c r="FG70" i="11"/>
  <c r="FG70" i="12" s="1"/>
  <c r="FH70" i="11"/>
  <c r="FH70" i="12" s="1"/>
  <c r="FI70" i="11"/>
  <c r="FI70" i="12" s="1"/>
  <c r="FJ70" i="11"/>
  <c r="FJ70" i="12" s="1"/>
  <c r="FK70" i="11"/>
  <c r="FK70" i="12" s="1"/>
  <c r="FL70" i="11"/>
  <c r="FL70" i="12" s="1"/>
  <c r="F71" i="11"/>
  <c r="F71" i="12" s="1"/>
  <c r="G71" i="11"/>
  <c r="G71" i="12" s="1"/>
  <c r="H71" i="11"/>
  <c r="H71" i="12" s="1"/>
  <c r="I71" i="11"/>
  <c r="I71" i="12" s="1"/>
  <c r="J71" i="11"/>
  <c r="J71" i="12" s="1"/>
  <c r="K71" i="11"/>
  <c r="K71" i="12" s="1"/>
  <c r="L71" i="11"/>
  <c r="L71" i="12" s="1"/>
  <c r="M71" i="11"/>
  <c r="M71" i="12" s="1"/>
  <c r="N71" i="11"/>
  <c r="N71" i="12" s="1"/>
  <c r="O71" i="11"/>
  <c r="O71" i="12" s="1"/>
  <c r="P71" i="11"/>
  <c r="P71" i="12" s="1"/>
  <c r="Q71" i="11"/>
  <c r="Q71" i="12" s="1"/>
  <c r="R71" i="11"/>
  <c r="R71" i="12" s="1"/>
  <c r="S71" i="11"/>
  <c r="S71" i="12" s="1"/>
  <c r="T71" i="11"/>
  <c r="T71" i="12" s="1"/>
  <c r="U71" i="11"/>
  <c r="U71" i="12" s="1"/>
  <c r="V71" i="11"/>
  <c r="V71" i="12" s="1"/>
  <c r="W71" i="11"/>
  <c r="W71" i="12" s="1"/>
  <c r="X71" i="11"/>
  <c r="X71" i="12" s="1"/>
  <c r="Y71" i="11"/>
  <c r="Y71" i="12" s="1"/>
  <c r="Z71" i="11"/>
  <c r="Z71" i="12" s="1"/>
  <c r="AA71" i="11"/>
  <c r="AA71" i="12" s="1"/>
  <c r="AB71" i="11"/>
  <c r="AB71" i="12" s="1"/>
  <c r="AC71" i="11"/>
  <c r="AC71" i="12" s="1"/>
  <c r="AD71" i="11"/>
  <c r="AD71" i="12" s="1"/>
  <c r="AE71" i="11"/>
  <c r="AE71" i="12" s="1"/>
  <c r="AF71" i="11"/>
  <c r="AF71" i="12" s="1"/>
  <c r="AG71" i="11"/>
  <c r="AG71" i="12" s="1"/>
  <c r="AH71" i="11"/>
  <c r="AH71" i="12" s="1"/>
  <c r="AI71" i="11"/>
  <c r="AI71" i="12" s="1"/>
  <c r="AJ71" i="11"/>
  <c r="AJ71" i="12" s="1"/>
  <c r="AK71" i="11"/>
  <c r="AK71" i="12" s="1"/>
  <c r="AL71" i="11"/>
  <c r="AL71" i="12" s="1"/>
  <c r="AM71" i="11"/>
  <c r="AM71" i="12" s="1"/>
  <c r="AN71" i="11"/>
  <c r="AN71" i="12" s="1"/>
  <c r="AO71" i="11"/>
  <c r="AO71" i="12" s="1"/>
  <c r="AP71" i="11"/>
  <c r="AP71" i="12" s="1"/>
  <c r="AQ71" i="11"/>
  <c r="AQ71" i="12" s="1"/>
  <c r="AR71" i="11"/>
  <c r="AR71" i="12" s="1"/>
  <c r="AS71" i="11"/>
  <c r="AS71" i="12" s="1"/>
  <c r="AT71" i="11"/>
  <c r="AT71" i="12" s="1"/>
  <c r="AU71" i="11"/>
  <c r="AU71" i="12" s="1"/>
  <c r="AV71" i="11"/>
  <c r="AV71" i="12" s="1"/>
  <c r="AW71" i="11"/>
  <c r="AW71" i="12" s="1"/>
  <c r="AX71" i="11"/>
  <c r="AX71" i="12" s="1"/>
  <c r="AY71" i="11"/>
  <c r="AY71" i="12" s="1"/>
  <c r="AZ71" i="11"/>
  <c r="AZ71" i="12" s="1"/>
  <c r="BA71" i="11"/>
  <c r="BA71" i="12" s="1"/>
  <c r="BB71" i="11"/>
  <c r="BB71" i="12" s="1"/>
  <c r="BC71" i="11"/>
  <c r="BC71" i="12" s="1"/>
  <c r="BD71" i="11"/>
  <c r="BD71" i="12" s="1"/>
  <c r="BE71" i="11"/>
  <c r="BE71" i="12" s="1"/>
  <c r="BF71" i="11"/>
  <c r="BF71" i="12" s="1"/>
  <c r="BG71" i="11"/>
  <c r="BG71" i="12" s="1"/>
  <c r="BH71" i="11"/>
  <c r="BH71" i="12" s="1"/>
  <c r="BI71" i="11"/>
  <c r="BI71" i="12" s="1"/>
  <c r="BJ71" i="11"/>
  <c r="BJ71" i="12" s="1"/>
  <c r="BK71" i="11"/>
  <c r="BK71" i="12" s="1"/>
  <c r="BL71" i="11"/>
  <c r="BL71" i="12" s="1"/>
  <c r="BM71" i="11"/>
  <c r="BM71" i="12" s="1"/>
  <c r="BN71" i="11"/>
  <c r="BN71" i="12" s="1"/>
  <c r="BO71" i="11"/>
  <c r="BO71" i="12" s="1"/>
  <c r="BP71" i="11"/>
  <c r="BP71" i="12" s="1"/>
  <c r="BQ71" i="11"/>
  <c r="BQ71" i="12" s="1"/>
  <c r="BR71" i="11"/>
  <c r="BR71" i="12" s="1"/>
  <c r="BS71" i="11"/>
  <c r="BS71" i="12" s="1"/>
  <c r="BT71" i="11"/>
  <c r="BT71" i="12" s="1"/>
  <c r="BU71" i="11"/>
  <c r="BU71" i="12" s="1"/>
  <c r="BV71" i="11"/>
  <c r="BV71" i="12" s="1"/>
  <c r="BW71" i="11"/>
  <c r="BW71" i="12" s="1"/>
  <c r="BX71" i="11"/>
  <c r="BX71" i="12" s="1"/>
  <c r="BY71" i="11"/>
  <c r="BY71" i="12" s="1"/>
  <c r="BZ71" i="11"/>
  <c r="BZ71" i="12" s="1"/>
  <c r="CA71" i="11"/>
  <c r="CA71" i="12" s="1"/>
  <c r="CB71" i="11"/>
  <c r="CB71" i="12" s="1"/>
  <c r="CC71" i="11"/>
  <c r="CC71" i="12" s="1"/>
  <c r="CD71" i="11"/>
  <c r="CD71" i="12" s="1"/>
  <c r="CE71" i="11"/>
  <c r="CE71" i="12" s="1"/>
  <c r="CF71" i="11"/>
  <c r="CF71" i="12" s="1"/>
  <c r="CG71" i="11"/>
  <c r="CG71" i="12" s="1"/>
  <c r="CH71" i="11"/>
  <c r="CH71" i="12" s="1"/>
  <c r="CI71" i="11"/>
  <c r="CI71" i="12" s="1"/>
  <c r="CJ71" i="11"/>
  <c r="CJ71" i="12" s="1"/>
  <c r="CK71" i="11"/>
  <c r="CK71" i="12" s="1"/>
  <c r="CL71" i="11"/>
  <c r="CL71" i="12" s="1"/>
  <c r="CM71" i="11"/>
  <c r="CM71" i="12" s="1"/>
  <c r="CN71" i="11"/>
  <c r="CN71" i="12" s="1"/>
  <c r="CO71" i="11"/>
  <c r="CO71" i="12" s="1"/>
  <c r="CP71" i="11"/>
  <c r="CP71" i="12" s="1"/>
  <c r="CQ71" i="11"/>
  <c r="CQ71" i="12" s="1"/>
  <c r="CR71" i="11"/>
  <c r="CR71" i="12" s="1"/>
  <c r="CS71" i="11"/>
  <c r="CS71" i="12" s="1"/>
  <c r="CT71" i="11"/>
  <c r="CT71" i="12" s="1"/>
  <c r="CU71" i="11"/>
  <c r="CU71" i="12" s="1"/>
  <c r="CV71" i="11"/>
  <c r="CV71" i="12" s="1"/>
  <c r="CW71" i="11"/>
  <c r="CW71" i="12" s="1"/>
  <c r="CX71" i="11"/>
  <c r="CX71" i="12" s="1"/>
  <c r="CY71" i="11"/>
  <c r="CY71" i="12" s="1"/>
  <c r="CZ71" i="11"/>
  <c r="CZ71" i="12" s="1"/>
  <c r="DA71" i="11"/>
  <c r="DA71" i="12" s="1"/>
  <c r="DB71" i="11"/>
  <c r="DB71" i="12" s="1"/>
  <c r="DC71" i="11"/>
  <c r="DC71" i="12" s="1"/>
  <c r="DD71" i="11"/>
  <c r="DD71" i="12" s="1"/>
  <c r="DE71" i="11"/>
  <c r="DE71" i="12" s="1"/>
  <c r="DF71" i="11"/>
  <c r="DF71" i="12" s="1"/>
  <c r="DG71" i="11"/>
  <c r="DG71" i="12" s="1"/>
  <c r="DH71" i="11"/>
  <c r="DH71" i="12" s="1"/>
  <c r="DI71" i="11"/>
  <c r="DI71" i="12" s="1"/>
  <c r="DJ71" i="11"/>
  <c r="DJ71" i="12" s="1"/>
  <c r="DK71" i="11"/>
  <c r="DK71" i="12" s="1"/>
  <c r="DL71" i="11"/>
  <c r="DL71" i="12" s="1"/>
  <c r="DM71" i="11"/>
  <c r="DM71" i="12" s="1"/>
  <c r="DN71" i="11"/>
  <c r="DN71" i="12" s="1"/>
  <c r="DO71" i="11"/>
  <c r="DO71" i="12" s="1"/>
  <c r="DP71" i="11"/>
  <c r="DP71" i="12" s="1"/>
  <c r="DQ71" i="11"/>
  <c r="DQ71" i="12" s="1"/>
  <c r="DR71" i="11"/>
  <c r="DR71" i="12" s="1"/>
  <c r="DS71" i="11"/>
  <c r="DS71" i="12" s="1"/>
  <c r="DT71" i="11"/>
  <c r="DT71" i="12" s="1"/>
  <c r="DU71" i="11"/>
  <c r="DU71" i="12" s="1"/>
  <c r="DV71" i="11"/>
  <c r="DV71" i="12" s="1"/>
  <c r="DW71" i="11"/>
  <c r="DW71" i="12" s="1"/>
  <c r="DX71" i="11"/>
  <c r="DX71" i="12" s="1"/>
  <c r="DY71" i="11"/>
  <c r="DY71" i="12" s="1"/>
  <c r="DZ71" i="11"/>
  <c r="DZ71" i="12" s="1"/>
  <c r="EA71" i="11"/>
  <c r="EA71" i="12" s="1"/>
  <c r="EB71" i="11"/>
  <c r="EB71" i="12" s="1"/>
  <c r="EC71" i="11"/>
  <c r="EC71" i="12" s="1"/>
  <c r="ED71" i="11"/>
  <c r="ED71" i="12" s="1"/>
  <c r="EE71" i="11"/>
  <c r="EE71" i="12" s="1"/>
  <c r="EF71" i="11"/>
  <c r="EF71" i="12" s="1"/>
  <c r="EG71" i="11"/>
  <c r="EG71" i="12" s="1"/>
  <c r="EH71" i="11"/>
  <c r="EH71" i="12" s="1"/>
  <c r="EI71" i="11"/>
  <c r="EI71" i="12" s="1"/>
  <c r="EJ71" i="11"/>
  <c r="EJ71" i="12" s="1"/>
  <c r="EK71" i="11"/>
  <c r="EK71" i="12" s="1"/>
  <c r="EL71" i="11"/>
  <c r="EL71" i="12" s="1"/>
  <c r="EM71" i="11"/>
  <c r="EM71" i="12" s="1"/>
  <c r="EN71" i="11"/>
  <c r="EN71" i="12" s="1"/>
  <c r="EO71" i="11"/>
  <c r="EO71" i="12" s="1"/>
  <c r="EP71" i="11"/>
  <c r="EP71" i="12" s="1"/>
  <c r="EQ71" i="11"/>
  <c r="EQ71" i="12" s="1"/>
  <c r="ER71" i="11"/>
  <c r="ER71" i="12" s="1"/>
  <c r="ES71" i="11"/>
  <c r="ES71" i="12" s="1"/>
  <c r="ET71" i="11"/>
  <c r="ET71" i="12" s="1"/>
  <c r="EU71" i="11"/>
  <c r="EU71" i="12" s="1"/>
  <c r="EV71" i="11"/>
  <c r="EV71" i="12" s="1"/>
  <c r="EW71" i="11"/>
  <c r="EW71" i="12" s="1"/>
  <c r="EX71" i="11"/>
  <c r="EX71" i="12" s="1"/>
  <c r="EY71" i="11"/>
  <c r="EY71" i="12" s="1"/>
  <c r="EZ71" i="11"/>
  <c r="EZ71" i="12" s="1"/>
  <c r="FA71" i="11"/>
  <c r="FA71" i="12" s="1"/>
  <c r="FB71" i="11"/>
  <c r="FB71" i="12" s="1"/>
  <c r="FC71" i="11"/>
  <c r="FC71" i="12" s="1"/>
  <c r="FD71" i="11"/>
  <c r="FD71" i="12" s="1"/>
  <c r="FE71" i="11"/>
  <c r="FE71" i="12" s="1"/>
  <c r="FF71" i="11"/>
  <c r="FF71" i="12" s="1"/>
  <c r="FG71" i="11"/>
  <c r="FG71" i="12" s="1"/>
  <c r="FH71" i="11"/>
  <c r="FH71" i="12" s="1"/>
  <c r="FI71" i="11"/>
  <c r="FI71" i="12" s="1"/>
  <c r="FJ71" i="11"/>
  <c r="FJ71" i="12" s="1"/>
  <c r="FK71" i="11"/>
  <c r="FK71" i="12" s="1"/>
  <c r="FL71" i="11"/>
  <c r="FL71" i="12" s="1"/>
  <c r="F72" i="11"/>
  <c r="F72" i="12" s="1"/>
  <c r="G72" i="11"/>
  <c r="G72" i="12" s="1"/>
  <c r="H72" i="11"/>
  <c r="H72" i="12" s="1"/>
  <c r="I72" i="11"/>
  <c r="I72" i="12" s="1"/>
  <c r="J72" i="11"/>
  <c r="J72" i="12" s="1"/>
  <c r="K72" i="11"/>
  <c r="K72" i="12" s="1"/>
  <c r="L72" i="11"/>
  <c r="L72" i="12" s="1"/>
  <c r="M72" i="11"/>
  <c r="M72" i="12" s="1"/>
  <c r="N72" i="11"/>
  <c r="N72" i="12" s="1"/>
  <c r="O72" i="11"/>
  <c r="O72" i="12" s="1"/>
  <c r="P72" i="11"/>
  <c r="P72" i="12" s="1"/>
  <c r="Q72" i="11"/>
  <c r="Q72" i="12" s="1"/>
  <c r="R72" i="11"/>
  <c r="R72" i="12" s="1"/>
  <c r="S72" i="11"/>
  <c r="S72" i="12" s="1"/>
  <c r="T72" i="11"/>
  <c r="T72" i="12" s="1"/>
  <c r="U72" i="11"/>
  <c r="U72" i="12" s="1"/>
  <c r="V72" i="11"/>
  <c r="V72" i="12" s="1"/>
  <c r="W72" i="11"/>
  <c r="W72" i="12" s="1"/>
  <c r="X72" i="11"/>
  <c r="X72" i="12" s="1"/>
  <c r="Y72" i="11"/>
  <c r="Y72" i="12" s="1"/>
  <c r="Z72" i="11"/>
  <c r="Z72" i="12" s="1"/>
  <c r="AA72" i="11"/>
  <c r="AA72" i="12" s="1"/>
  <c r="AB72" i="11"/>
  <c r="AB72" i="12" s="1"/>
  <c r="AC72" i="11"/>
  <c r="AC72" i="12" s="1"/>
  <c r="AD72" i="11"/>
  <c r="AD72" i="12" s="1"/>
  <c r="AE72" i="11"/>
  <c r="AE72" i="12" s="1"/>
  <c r="AF72" i="11"/>
  <c r="AF72" i="12" s="1"/>
  <c r="AG72" i="11"/>
  <c r="AG72" i="12" s="1"/>
  <c r="AH72" i="11"/>
  <c r="AH72" i="12" s="1"/>
  <c r="AI72" i="11"/>
  <c r="AI72" i="12" s="1"/>
  <c r="AJ72" i="11"/>
  <c r="AJ72" i="12" s="1"/>
  <c r="AK72" i="11"/>
  <c r="AK72" i="12" s="1"/>
  <c r="AL72" i="11"/>
  <c r="AL72" i="12" s="1"/>
  <c r="AM72" i="11"/>
  <c r="AM72" i="12" s="1"/>
  <c r="AN72" i="11"/>
  <c r="AN72" i="12" s="1"/>
  <c r="AO72" i="11"/>
  <c r="AO72" i="12" s="1"/>
  <c r="AP72" i="11"/>
  <c r="AP72" i="12" s="1"/>
  <c r="AQ72" i="11"/>
  <c r="AQ72" i="12" s="1"/>
  <c r="AR72" i="11"/>
  <c r="AR72" i="12" s="1"/>
  <c r="AS72" i="11"/>
  <c r="AS72" i="12" s="1"/>
  <c r="AT72" i="11"/>
  <c r="AT72" i="12" s="1"/>
  <c r="AU72" i="11"/>
  <c r="AU72" i="12" s="1"/>
  <c r="AV72" i="11"/>
  <c r="AV72" i="12" s="1"/>
  <c r="AW72" i="11"/>
  <c r="AW72" i="12" s="1"/>
  <c r="AX72" i="11"/>
  <c r="AX72" i="12" s="1"/>
  <c r="AY72" i="11"/>
  <c r="AY72" i="12" s="1"/>
  <c r="AZ72" i="11"/>
  <c r="AZ72" i="12" s="1"/>
  <c r="BA72" i="11"/>
  <c r="BA72" i="12" s="1"/>
  <c r="BB72" i="11"/>
  <c r="BB72" i="12" s="1"/>
  <c r="BC72" i="11"/>
  <c r="BC72" i="12" s="1"/>
  <c r="BD72" i="11"/>
  <c r="BD72" i="12" s="1"/>
  <c r="BE72" i="11"/>
  <c r="BE72" i="12" s="1"/>
  <c r="BF72" i="11"/>
  <c r="BF72" i="12" s="1"/>
  <c r="BG72" i="11"/>
  <c r="BG72" i="12" s="1"/>
  <c r="BH72" i="11"/>
  <c r="BH72" i="12" s="1"/>
  <c r="BI72" i="11"/>
  <c r="BI72" i="12" s="1"/>
  <c r="BJ72" i="11"/>
  <c r="BJ72" i="12" s="1"/>
  <c r="BK72" i="11"/>
  <c r="BK72" i="12" s="1"/>
  <c r="BL72" i="11"/>
  <c r="BL72" i="12" s="1"/>
  <c r="BM72" i="11"/>
  <c r="BM72" i="12" s="1"/>
  <c r="BN72" i="11"/>
  <c r="BN72" i="12" s="1"/>
  <c r="BO72" i="11"/>
  <c r="BO72" i="12" s="1"/>
  <c r="BP72" i="11"/>
  <c r="BP72" i="12" s="1"/>
  <c r="BQ72" i="11"/>
  <c r="BQ72" i="12" s="1"/>
  <c r="BR72" i="11"/>
  <c r="BR72" i="12" s="1"/>
  <c r="BS72" i="11"/>
  <c r="BS72" i="12" s="1"/>
  <c r="BT72" i="11"/>
  <c r="BT72" i="12" s="1"/>
  <c r="BU72" i="11"/>
  <c r="BU72" i="12" s="1"/>
  <c r="BV72" i="11"/>
  <c r="BV72" i="12" s="1"/>
  <c r="BW72" i="11"/>
  <c r="BW72" i="12" s="1"/>
  <c r="BX72" i="11"/>
  <c r="BX72" i="12" s="1"/>
  <c r="BY72" i="11"/>
  <c r="BY72" i="12" s="1"/>
  <c r="BZ72" i="11"/>
  <c r="BZ72" i="12" s="1"/>
  <c r="CA72" i="11"/>
  <c r="CA72" i="12" s="1"/>
  <c r="CB72" i="11"/>
  <c r="CB72" i="12" s="1"/>
  <c r="CC72" i="11"/>
  <c r="CC72" i="12" s="1"/>
  <c r="CD72" i="11"/>
  <c r="CD72" i="12" s="1"/>
  <c r="CE72" i="11"/>
  <c r="CE72" i="12" s="1"/>
  <c r="CF72" i="11"/>
  <c r="CF72" i="12" s="1"/>
  <c r="CG72" i="11"/>
  <c r="CG72" i="12" s="1"/>
  <c r="CH72" i="11"/>
  <c r="CH72" i="12" s="1"/>
  <c r="CI72" i="11"/>
  <c r="CI72" i="12" s="1"/>
  <c r="CJ72" i="11"/>
  <c r="CJ72" i="12" s="1"/>
  <c r="CK72" i="11"/>
  <c r="CK72" i="12" s="1"/>
  <c r="CL72" i="11"/>
  <c r="CL72" i="12" s="1"/>
  <c r="CM72" i="11"/>
  <c r="CM72" i="12" s="1"/>
  <c r="CN72" i="11"/>
  <c r="CN72" i="12" s="1"/>
  <c r="CO72" i="11"/>
  <c r="CO72" i="12" s="1"/>
  <c r="CP72" i="11"/>
  <c r="CP72" i="12" s="1"/>
  <c r="CQ72" i="11"/>
  <c r="CQ72" i="12" s="1"/>
  <c r="CR72" i="11"/>
  <c r="CR72" i="12" s="1"/>
  <c r="CS72" i="11"/>
  <c r="CS72" i="12" s="1"/>
  <c r="CT72" i="11"/>
  <c r="CT72" i="12" s="1"/>
  <c r="CU72" i="11"/>
  <c r="CU72" i="12" s="1"/>
  <c r="CV72" i="11"/>
  <c r="CV72" i="12" s="1"/>
  <c r="CW72" i="11"/>
  <c r="CW72" i="12" s="1"/>
  <c r="CX72" i="11"/>
  <c r="CX72" i="12" s="1"/>
  <c r="CY72" i="11"/>
  <c r="CY72" i="12" s="1"/>
  <c r="CZ72" i="11"/>
  <c r="CZ72" i="12" s="1"/>
  <c r="DA72" i="11"/>
  <c r="DA72" i="12" s="1"/>
  <c r="DB72" i="11"/>
  <c r="DB72" i="12" s="1"/>
  <c r="DC72" i="11"/>
  <c r="DC72" i="12" s="1"/>
  <c r="DD72" i="11"/>
  <c r="DD72" i="12" s="1"/>
  <c r="DE72" i="11"/>
  <c r="DE72" i="12" s="1"/>
  <c r="DF72" i="11"/>
  <c r="DF72" i="12" s="1"/>
  <c r="DG72" i="11"/>
  <c r="DG72" i="12" s="1"/>
  <c r="DH72" i="11"/>
  <c r="DH72" i="12" s="1"/>
  <c r="DI72" i="11"/>
  <c r="DI72" i="12" s="1"/>
  <c r="DJ72" i="11"/>
  <c r="DJ72" i="12" s="1"/>
  <c r="DK72" i="11"/>
  <c r="DK72" i="12" s="1"/>
  <c r="DL72" i="11"/>
  <c r="DL72" i="12" s="1"/>
  <c r="DM72" i="11"/>
  <c r="DM72" i="12" s="1"/>
  <c r="DN72" i="11"/>
  <c r="DN72" i="12" s="1"/>
  <c r="DO72" i="11"/>
  <c r="DO72" i="12" s="1"/>
  <c r="DP72" i="11"/>
  <c r="DP72" i="12" s="1"/>
  <c r="DQ72" i="11"/>
  <c r="DQ72" i="12" s="1"/>
  <c r="DR72" i="11"/>
  <c r="DR72" i="12" s="1"/>
  <c r="DS72" i="11"/>
  <c r="DS72" i="12" s="1"/>
  <c r="DT72" i="11"/>
  <c r="DT72" i="12" s="1"/>
  <c r="DU72" i="11"/>
  <c r="DU72" i="12" s="1"/>
  <c r="DV72" i="11"/>
  <c r="DV72" i="12" s="1"/>
  <c r="DW72" i="11"/>
  <c r="DW72" i="12" s="1"/>
  <c r="DX72" i="11"/>
  <c r="DX72" i="12" s="1"/>
  <c r="DY72" i="11"/>
  <c r="DY72" i="12" s="1"/>
  <c r="DZ72" i="11"/>
  <c r="DZ72" i="12" s="1"/>
  <c r="EA72" i="11"/>
  <c r="EA72" i="12" s="1"/>
  <c r="EB72" i="11"/>
  <c r="EB72" i="12" s="1"/>
  <c r="EC72" i="11"/>
  <c r="EC72" i="12" s="1"/>
  <c r="ED72" i="11"/>
  <c r="ED72" i="12" s="1"/>
  <c r="EE72" i="11"/>
  <c r="EE72" i="12" s="1"/>
  <c r="EF72" i="11"/>
  <c r="EF72" i="12" s="1"/>
  <c r="EG72" i="11"/>
  <c r="EG72" i="12" s="1"/>
  <c r="EH72" i="11"/>
  <c r="EH72" i="12" s="1"/>
  <c r="EI72" i="11"/>
  <c r="EI72" i="12" s="1"/>
  <c r="EJ72" i="11"/>
  <c r="EJ72" i="12" s="1"/>
  <c r="EK72" i="11"/>
  <c r="EK72" i="12" s="1"/>
  <c r="EL72" i="11"/>
  <c r="EL72" i="12" s="1"/>
  <c r="EM72" i="11"/>
  <c r="EM72" i="12" s="1"/>
  <c r="EN72" i="11"/>
  <c r="EN72" i="12" s="1"/>
  <c r="EO72" i="11"/>
  <c r="EO72" i="12" s="1"/>
  <c r="EP72" i="11"/>
  <c r="EP72" i="12" s="1"/>
  <c r="EQ72" i="11"/>
  <c r="EQ72" i="12" s="1"/>
  <c r="ER72" i="11"/>
  <c r="ER72" i="12" s="1"/>
  <c r="ES72" i="11"/>
  <c r="ES72" i="12" s="1"/>
  <c r="ET72" i="11"/>
  <c r="ET72" i="12" s="1"/>
  <c r="EU72" i="11"/>
  <c r="EU72" i="12" s="1"/>
  <c r="EV72" i="11"/>
  <c r="EV72" i="12" s="1"/>
  <c r="EW72" i="11"/>
  <c r="EW72" i="12" s="1"/>
  <c r="EX72" i="11"/>
  <c r="EX72" i="12" s="1"/>
  <c r="EY72" i="11"/>
  <c r="EY72" i="12" s="1"/>
  <c r="EZ72" i="11"/>
  <c r="EZ72" i="12" s="1"/>
  <c r="FA72" i="11"/>
  <c r="FA72" i="12" s="1"/>
  <c r="FB72" i="11"/>
  <c r="FB72" i="12" s="1"/>
  <c r="FC72" i="11"/>
  <c r="FC72" i="12" s="1"/>
  <c r="FD72" i="11"/>
  <c r="FD72" i="12" s="1"/>
  <c r="FE72" i="11"/>
  <c r="FE72" i="12" s="1"/>
  <c r="FF72" i="11"/>
  <c r="FF72" i="12" s="1"/>
  <c r="FG72" i="11"/>
  <c r="FG72" i="12" s="1"/>
  <c r="FH72" i="11"/>
  <c r="FH72" i="12" s="1"/>
  <c r="FI72" i="11"/>
  <c r="FI72" i="12" s="1"/>
  <c r="FJ72" i="11"/>
  <c r="FJ72" i="12" s="1"/>
  <c r="FK72" i="11"/>
  <c r="FK72" i="12" s="1"/>
  <c r="FL72" i="11"/>
  <c r="FL72" i="12" s="1"/>
  <c r="F73" i="11"/>
  <c r="F73" i="12" s="1"/>
  <c r="G73" i="11"/>
  <c r="G73" i="12" s="1"/>
  <c r="H73" i="11"/>
  <c r="H73" i="12" s="1"/>
  <c r="I73" i="11"/>
  <c r="I73" i="12" s="1"/>
  <c r="J73" i="11"/>
  <c r="J73" i="12" s="1"/>
  <c r="K73" i="11"/>
  <c r="K73" i="12" s="1"/>
  <c r="L73" i="11"/>
  <c r="L73" i="12" s="1"/>
  <c r="M73" i="11"/>
  <c r="M73" i="12" s="1"/>
  <c r="N73" i="11"/>
  <c r="N73" i="12" s="1"/>
  <c r="O73" i="11"/>
  <c r="O73" i="12" s="1"/>
  <c r="P73" i="11"/>
  <c r="P73" i="12" s="1"/>
  <c r="Q73" i="11"/>
  <c r="Q73" i="12" s="1"/>
  <c r="R73" i="11"/>
  <c r="R73" i="12" s="1"/>
  <c r="S73" i="11"/>
  <c r="S73" i="12" s="1"/>
  <c r="T73" i="11"/>
  <c r="T73" i="12" s="1"/>
  <c r="U73" i="11"/>
  <c r="U73" i="12" s="1"/>
  <c r="V73" i="11"/>
  <c r="V73" i="12" s="1"/>
  <c r="W73" i="11"/>
  <c r="W73" i="12" s="1"/>
  <c r="X73" i="11"/>
  <c r="X73" i="12" s="1"/>
  <c r="Y73" i="11"/>
  <c r="Y73" i="12" s="1"/>
  <c r="Z73" i="11"/>
  <c r="Z73" i="12" s="1"/>
  <c r="AA73" i="11"/>
  <c r="AA73" i="12" s="1"/>
  <c r="AB73" i="11"/>
  <c r="AB73" i="12" s="1"/>
  <c r="AC73" i="11"/>
  <c r="AC73" i="12" s="1"/>
  <c r="AD73" i="11"/>
  <c r="AD73" i="12" s="1"/>
  <c r="AE73" i="11"/>
  <c r="AE73" i="12" s="1"/>
  <c r="AF73" i="11"/>
  <c r="AF73" i="12" s="1"/>
  <c r="AG73" i="11"/>
  <c r="AG73" i="12" s="1"/>
  <c r="AH73" i="11"/>
  <c r="AH73" i="12" s="1"/>
  <c r="AI73" i="11"/>
  <c r="AI73" i="12" s="1"/>
  <c r="AJ73" i="11"/>
  <c r="AJ73" i="12" s="1"/>
  <c r="AK73" i="11"/>
  <c r="AK73" i="12" s="1"/>
  <c r="AL73" i="11"/>
  <c r="AL73" i="12" s="1"/>
  <c r="AM73" i="11"/>
  <c r="AM73" i="12" s="1"/>
  <c r="AN73" i="11"/>
  <c r="AN73" i="12" s="1"/>
  <c r="AO73" i="11"/>
  <c r="AO73" i="12" s="1"/>
  <c r="AP73" i="11"/>
  <c r="AP73" i="12" s="1"/>
  <c r="AQ73" i="11"/>
  <c r="AQ73" i="12" s="1"/>
  <c r="AR73" i="11"/>
  <c r="AR73" i="12" s="1"/>
  <c r="AS73" i="11"/>
  <c r="AS73" i="12" s="1"/>
  <c r="AT73" i="11"/>
  <c r="AT73" i="12" s="1"/>
  <c r="AU73" i="11"/>
  <c r="AU73" i="12" s="1"/>
  <c r="AV73" i="11"/>
  <c r="AV73" i="12" s="1"/>
  <c r="AW73" i="11"/>
  <c r="AW73" i="12" s="1"/>
  <c r="AX73" i="11"/>
  <c r="AX73" i="12" s="1"/>
  <c r="AY73" i="11"/>
  <c r="AY73" i="12" s="1"/>
  <c r="AZ73" i="11"/>
  <c r="AZ73" i="12" s="1"/>
  <c r="BA73" i="11"/>
  <c r="BA73" i="12" s="1"/>
  <c r="BB73" i="11"/>
  <c r="BB73" i="12" s="1"/>
  <c r="BC73" i="11"/>
  <c r="BC73" i="12" s="1"/>
  <c r="BD73" i="11"/>
  <c r="BD73" i="12" s="1"/>
  <c r="BE73" i="11"/>
  <c r="BE73" i="12" s="1"/>
  <c r="BF73" i="11"/>
  <c r="BF73" i="12" s="1"/>
  <c r="BG73" i="11"/>
  <c r="BG73" i="12" s="1"/>
  <c r="BH73" i="11"/>
  <c r="BH73" i="12" s="1"/>
  <c r="BI73" i="11"/>
  <c r="BI73" i="12" s="1"/>
  <c r="BJ73" i="11"/>
  <c r="BJ73" i="12" s="1"/>
  <c r="BK73" i="11"/>
  <c r="BK73" i="12" s="1"/>
  <c r="BL73" i="11"/>
  <c r="BL73" i="12" s="1"/>
  <c r="BM73" i="11"/>
  <c r="BM73" i="12" s="1"/>
  <c r="BN73" i="11"/>
  <c r="BN73" i="12" s="1"/>
  <c r="BO73" i="11"/>
  <c r="BO73" i="12" s="1"/>
  <c r="BP73" i="11"/>
  <c r="BP73" i="12" s="1"/>
  <c r="BQ73" i="11"/>
  <c r="BQ73" i="12" s="1"/>
  <c r="BR73" i="11"/>
  <c r="BR73" i="12" s="1"/>
  <c r="BS73" i="11"/>
  <c r="BS73" i="12" s="1"/>
  <c r="BT73" i="11"/>
  <c r="BT73" i="12" s="1"/>
  <c r="BU73" i="11"/>
  <c r="BU73" i="12" s="1"/>
  <c r="BV73" i="11"/>
  <c r="BV73" i="12" s="1"/>
  <c r="BW73" i="11"/>
  <c r="BW73" i="12" s="1"/>
  <c r="BX73" i="11"/>
  <c r="BX73" i="12" s="1"/>
  <c r="BY73" i="11"/>
  <c r="BY73" i="12" s="1"/>
  <c r="BZ73" i="11"/>
  <c r="BZ73" i="12" s="1"/>
  <c r="CA73" i="11"/>
  <c r="CA73" i="12" s="1"/>
  <c r="CB73" i="11"/>
  <c r="CB73" i="12" s="1"/>
  <c r="CC73" i="11"/>
  <c r="CC73" i="12" s="1"/>
  <c r="CD73" i="11"/>
  <c r="CD73" i="12" s="1"/>
  <c r="CE73" i="11"/>
  <c r="CE73" i="12" s="1"/>
  <c r="CF73" i="11"/>
  <c r="CF73" i="12" s="1"/>
  <c r="CG73" i="11"/>
  <c r="CG73" i="12" s="1"/>
  <c r="CH73" i="11"/>
  <c r="CH73" i="12" s="1"/>
  <c r="CI73" i="11"/>
  <c r="CI73" i="12" s="1"/>
  <c r="CJ73" i="11"/>
  <c r="CJ73" i="12" s="1"/>
  <c r="CK73" i="11"/>
  <c r="CK73" i="12" s="1"/>
  <c r="CL73" i="11"/>
  <c r="CL73" i="12" s="1"/>
  <c r="CM73" i="11"/>
  <c r="CM73" i="12" s="1"/>
  <c r="CN73" i="11"/>
  <c r="CN73" i="12" s="1"/>
  <c r="CO73" i="11"/>
  <c r="CO73" i="12" s="1"/>
  <c r="CP73" i="11"/>
  <c r="CP73" i="12" s="1"/>
  <c r="CQ73" i="11"/>
  <c r="CQ73" i="12" s="1"/>
  <c r="CR73" i="11"/>
  <c r="CR73" i="12" s="1"/>
  <c r="CS73" i="11"/>
  <c r="CS73" i="12" s="1"/>
  <c r="CT73" i="11"/>
  <c r="CT73" i="12" s="1"/>
  <c r="CU73" i="11"/>
  <c r="CU73" i="12" s="1"/>
  <c r="CV73" i="11"/>
  <c r="CV73" i="12" s="1"/>
  <c r="CW73" i="11"/>
  <c r="CW73" i="12" s="1"/>
  <c r="CX73" i="11"/>
  <c r="CX73" i="12" s="1"/>
  <c r="CY73" i="11"/>
  <c r="CY73" i="12" s="1"/>
  <c r="CZ73" i="11"/>
  <c r="CZ73" i="12" s="1"/>
  <c r="DA73" i="11"/>
  <c r="DA73" i="12" s="1"/>
  <c r="DB73" i="11"/>
  <c r="DB73" i="12" s="1"/>
  <c r="DC73" i="11"/>
  <c r="DC73" i="12" s="1"/>
  <c r="DD73" i="11"/>
  <c r="DD73" i="12" s="1"/>
  <c r="DE73" i="11"/>
  <c r="DE73" i="12" s="1"/>
  <c r="DF73" i="11"/>
  <c r="DF73" i="12" s="1"/>
  <c r="DG73" i="11"/>
  <c r="DG73" i="12" s="1"/>
  <c r="DH73" i="11"/>
  <c r="DH73" i="12" s="1"/>
  <c r="DI73" i="11"/>
  <c r="DI73" i="12" s="1"/>
  <c r="DJ73" i="11"/>
  <c r="DJ73" i="12" s="1"/>
  <c r="DK73" i="11"/>
  <c r="DK73" i="12" s="1"/>
  <c r="DL73" i="11"/>
  <c r="DL73" i="12" s="1"/>
  <c r="DM73" i="11"/>
  <c r="DM73" i="12" s="1"/>
  <c r="DN73" i="11"/>
  <c r="DN73" i="12" s="1"/>
  <c r="DO73" i="11"/>
  <c r="DO73" i="12" s="1"/>
  <c r="DP73" i="11"/>
  <c r="DP73" i="12" s="1"/>
  <c r="DQ73" i="11"/>
  <c r="DQ73" i="12" s="1"/>
  <c r="DR73" i="11"/>
  <c r="DR73" i="12" s="1"/>
  <c r="DS73" i="11"/>
  <c r="DS73" i="12" s="1"/>
  <c r="DT73" i="11"/>
  <c r="DT73" i="12" s="1"/>
  <c r="DU73" i="11"/>
  <c r="DU73" i="12" s="1"/>
  <c r="DV73" i="11"/>
  <c r="DV73" i="12" s="1"/>
  <c r="DW73" i="11"/>
  <c r="DW73" i="12" s="1"/>
  <c r="DX73" i="11"/>
  <c r="DX73" i="12" s="1"/>
  <c r="DY73" i="11"/>
  <c r="DY73" i="12" s="1"/>
  <c r="DZ73" i="11"/>
  <c r="DZ73" i="12" s="1"/>
  <c r="EA73" i="11"/>
  <c r="EA73" i="12" s="1"/>
  <c r="EB73" i="11"/>
  <c r="EB73" i="12" s="1"/>
  <c r="EC73" i="11"/>
  <c r="EC73" i="12" s="1"/>
  <c r="ED73" i="11"/>
  <c r="ED73" i="12" s="1"/>
  <c r="EE73" i="11"/>
  <c r="EE73" i="12" s="1"/>
  <c r="EF73" i="11"/>
  <c r="EF73" i="12" s="1"/>
  <c r="EG73" i="11"/>
  <c r="EG73" i="12" s="1"/>
  <c r="EH73" i="11"/>
  <c r="EH73" i="12" s="1"/>
  <c r="EI73" i="11"/>
  <c r="EI73" i="12" s="1"/>
  <c r="EJ73" i="11"/>
  <c r="EJ73" i="12" s="1"/>
  <c r="EK73" i="11"/>
  <c r="EK73" i="12" s="1"/>
  <c r="EL73" i="11"/>
  <c r="EL73" i="12" s="1"/>
  <c r="EM73" i="11"/>
  <c r="EM73" i="12" s="1"/>
  <c r="EN73" i="11"/>
  <c r="EN73" i="12" s="1"/>
  <c r="EO73" i="11"/>
  <c r="EO73" i="12" s="1"/>
  <c r="EP73" i="11"/>
  <c r="EP73" i="12" s="1"/>
  <c r="EQ73" i="11"/>
  <c r="EQ73" i="12" s="1"/>
  <c r="ER73" i="11"/>
  <c r="ER73" i="12" s="1"/>
  <c r="ES73" i="11"/>
  <c r="ES73" i="12" s="1"/>
  <c r="ET73" i="11"/>
  <c r="ET73" i="12" s="1"/>
  <c r="EU73" i="11"/>
  <c r="EU73" i="12" s="1"/>
  <c r="EV73" i="11"/>
  <c r="EV73" i="12" s="1"/>
  <c r="EW73" i="11"/>
  <c r="EW73" i="12" s="1"/>
  <c r="EX73" i="11"/>
  <c r="EX73" i="12" s="1"/>
  <c r="EY73" i="11"/>
  <c r="EY73" i="12" s="1"/>
  <c r="EZ73" i="11"/>
  <c r="EZ73" i="12" s="1"/>
  <c r="FA73" i="11"/>
  <c r="FA73" i="12" s="1"/>
  <c r="FB73" i="11"/>
  <c r="FB73" i="12" s="1"/>
  <c r="FC73" i="11"/>
  <c r="FC73" i="12" s="1"/>
  <c r="FD73" i="11"/>
  <c r="FD73" i="12" s="1"/>
  <c r="FE73" i="11"/>
  <c r="FE73" i="12" s="1"/>
  <c r="FF73" i="11"/>
  <c r="FF73" i="12" s="1"/>
  <c r="FG73" i="11"/>
  <c r="FG73" i="12" s="1"/>
  <c r="FH73" i="11"/>
  <c r="FH73" i="12" s="1"/>
  <c r="FI73" i="11"/>
  <c r="FI73" i="12" s="1"/>
  <c r="FJ73" i="11"/>
  <c r="FJ73" i="12" s="1"/>
  <c r="FK73" i="11"/>
  <c r="FK73" i="12" s="1"/>
  <c r="FL73" i="11"/>
  <c r="FL73" i="12" s="1"/>
  <c r="F74" i="11"/>
  <c r="F74" i="12" s="1"/>
  <c r="G74" i="11"/>
  <c r="G74" i="12" s="1"/>
  <c r="H74" i="11"/>
  <c r="H74" i="12" s="1"/>
  <c r="I74" i="11"/>
  <c r="I74" i="12" s="1"/>
  <c r="J74" i="11"/>
  <c r="J74" i="12" s="1"/>
  <c r="K74" i="11"/>
  <c r="K74" i="12" s="1"/>
  <c r="L74" i="11"/>
  <c r="L74" i="12" s="1"/>
  <c r="M74" i="11"/>
  <c r="M74" i="12" s="1"/>
  <c r="N74" i="11"/>
  <c r="N74" i="12" s="1"/>
  <c r="O74" i="11"/>
  <c r="O74" i="12" s="1"/>
  <c r="P74" i="11"/>
  <c r="P74" i="12" s="1"/>
  <c r="Q74" i="11"/>
  <c r="Q74" i="12" s="1"/>
  <c r="R74" i="11"/>
  <c r="R74" i="12" s="1"/>
  <c r="S74" i="11"/>
  <c r="S74" i="12" s="1"/>
  <c r="T74" i="11"/>
  <c r="T74" i="12" s="1"/>
  <c r="U74" i="11"/>
  <c r="U74" i="12" s="1"/>
  <c r="V74" i="11"/>
  <c r="V74" i="12" s="1"/>
  <c r="W74" i="11"/>
  <c r="W74" i="12" s="1"/>
  <c r="X74" i="11"/>
  <c r="X74" i="12" s="1"/>
  <c r="Y74" i="11"/>
  <c r="Y74" i="12" s="1"/>
  <c r="Z74" i="11"/>
  <c r="Z74" i="12" s="1"/>
  <c r="AA74" i="11"/>
  <c r="AA74" i="12" s="1"/>
  <c r="AB74" i="11"/>
  <c r="AB74" i="12" s="1"/>
  <c r="AC74" i="11"/>
  <c r="AC74" i="12" s="1"/>
  <c r="AD74" i="11"/>
  <c r="AD74" i="12" s="1"/>
  <c r="AE74" i="11"/>
  <c r="AE74" i="12" s="1"/>
  <c r="AF74" i="11"/>
  <c r="AF74" i="12" s="1"/>
  <c r="AG74" i="11"/>
  <c r="AG74" i="12" s="1"/>
  <c r="AH74" i="11"/>
  <c r="AH74" i="12" s="1"/>
  <c r="AI74" i="11"/>
  <c r="AI74" i="12" s="1"/>
  <c r="AJ74" i="11"/>
  <c r="AJ74" i="12" s="1"/>
  <c r="AK74" i="11"/>
  <c r="AK74" i="12" s="1"/>
  <c r="AL74" i="11"/>
  <c r="AL74" i="12" s="1"/>
  <c r="AM74" i="11"/>
  <c r="AM74" i="12" s="1"/>
  <c r="AN74" i="11"/>
  <c r="AN74" i="12" s="1"/>
  <c r="AO74" i="11"/>
  <c r="AO74" i="12" s="1"/>
  <c r="AP74" i="11"/>
  <c r="AP74" i="12" s="1"/>
  <c r="AQ74" i="11"/>
  <c r="AQ74" i="12" s="1"/>
  <c r="AR74" i="11"/>
  <c r="AR74" i="12" s="1"/>
  <c r="AS74" i="11"/>
  <c r="AS74" i="12" s="1"/>
  <c r="AT74" i="11"/>
  <c r="AT74" i="12" s="1"/>
  <c r="AU74" i="11"/>
  <c r="AU74" i="12" s="1"/>
  <c r="AV74" i="11"/>
  <c r="AV74" i="12" s="1"/>
  <c r="AW74" i="11"/>
  <c r="AW74" i="12" s="1"/>
  <c r="AX74" i="11"/>
  <c r="AX74" i="12" s="1"/>
  <c r="AY74" i="11"/>
  <c r="AY74" i="12" s="1"/>
  <c r="AZ74" i="11"/>
  <c r="AZ74" i="12" s="1"/>
  <c r="BA74" i="11"/>
  <c r="BA74" i="12" s="1"/>
  <c r="BB74" i="11"/>
  <c r="BB74" i="12" s="1"/>
  <c r="BC74" i="11"/>
  <c r="BC74" i="12" s="1"/>
  <c r="BD74" i="11"/>
  <c r="BD74" i="12" s="1"/>
  <c r="BE74" i="11"/>
  <c r="BE74" i="12" s="1"/>
  <c r="BF74" i="11"/>
  <c r="BF74" i="12" s="1"/>
  <c r="BG74" i="11"/>
  <c r="BG74" i="12" s="1"/>
  <c r="BH74" i="11"/>
  <c r="BH74" i="12" s="1"/>
  <c r="BI74" i="11"/>
  <c r="BI74" i="12" s="1"/>
  <c r="BJ74" i="11"/>
  <c r="BJ74" i="12" s="1"/>
  <c r="BK74" i="11"/>
  <c r="BK74" i="12" s="1"/>
  <c r="BL74" i="11"/>
  <c r="BL74" i="12" s="1"/>
  <c r="BM74" i="11"/>
  <c r="BM74" i="12" s="1"/>
  <c r="BN74" i="11"/>
  <c r="BN74" i="12" s="1"/>
  <c r="BO74" i="11"/>
  <c r="BO74" i="12" s="1"/>
  <c r="BP74" i="11"/>
  <c r="BP74" i="12" s="1"/>
  <c r="BQ74" i="11"/>
  <c r="BQ74" i="12" s="1"/>
  <c r="BR74" i="11"/>
  <c r="BR74" i="12" s="1"/>
  <c r="BS74" i="11"/>
  <c r="BS74" i="12" s="1"/>
  <c r="BT74" i="11"/>
  <c r="BT74" i="12" s="1"/>
  <c r="BU74" i="11"/>
  <c r="BU74" i="12" s="1"/>
  <c r="BV74" i="11"/>
  <c r="BV74" i="12" s="1"/>
  <c r="BW74" i="11"/>
  <c r="BW74" i="12" s="1"/>
  <c r="BX74" i="11"/>
  <c r="BX74" i="12" s="1"/>
  <c r="BY74" i="11"/>
  <c r="BY74" i="12" s="1"/>
  <c r="BZ74" i="11"/>
  <c r="BZ74" i="12" s="1"/>
  <c r="CA74" i="11"/>
  <c r="CA74" i="12" s="1"/>
  <c r="CB74" i="11"/>
  <c r="CB74" i="12" s="1"/>
  <c r="CC74" i="11"/>
  <c r="CC74" i="12" s="1"/>
  <c r="CD74" i="11"/>
  <c r="CD74" i="12" s="1"/>
  <c r="CE74" i="11"/>
  <c r="CE74" i="12" s="1"/>
  <c r="CF74" i="11"/>
  <c r="CF74" i="12" s="1"/>
  <c r="CG74" i="11"/>
  <c r="CG74" i="12" s="1"/>
  <c r="CH74" i="11"/>
  <c r="CH74" i="12" s="1"/>
  <c r="CI74" i="11"/>
  <c r="CI74" i="12" s="1"/>
  <c r="CJ74" i="11"/>
  <c r="CJ74" i="12" s="1"/>
  <c r="CK74" i="11"/>
  <c r="CK74" i="12" s="1"/>
  <c r="CL74" i="11"/>
  <c r="CL74" i="12" s="1"/>
  <c r="CM74" i="11"/>
  <c r="CM74" i="12" s="1"/>
  <c r="CN74" i="11"/>
  <c r="CN74" i="12" s="1"/>
  <c r="CO74" i="11"/>
  <c r="CO74" i="12" s="1"/>
  <c r="CP74" i="11"/>
  <c r="CP74" i="12" s="1"/>
  <c r="CQ74" i="11"/>
  <c r="CQ74" i="12" s="1"/>
  <c r="CR74" i="11"/>
  <c r="CR74" i="12" s="1"/>
  <c r="CS74" i="11"/>
  <c r="CS74" i="12" s="1"/>
  <c r="CT74" i="11"/>
  <c r="CT74" i="12" s="1"/>
  <c r="CU74" i="11"/>
  <c r="CU74" i="12" s="1"/>
  <c r="CV74" i="11"/>
  <c r="CV74" i="12" s="1"/>
  <c r="CW74" i="11"/>
  <c r="CW74" i="12" s="1"/>
  <c r="CX74" i="11"/>
  <c r="CX74" i="12" s="1"/>
  <c r="CY74" i="11"/>
  <c r="CY74" i="12" s="1"/>
  <c r="CZ74" i="11"/>
  <c r="CZ74" i="12" s="1"/>
  <c r="DA74" i="11"/>
  <c r="DA74" i="12" s="1"/>
  <c r="DB74" i="11"/>
  <c r="DB74" i="12" s="1"/>
  <c r="DC74" i="11"/>
  <c r="DC74" i="12" s="1"/>
  <c r="DD74" i="11"/>
  <c r="DD74" i="12" s="1"/>
  <c r="DE74" i="11"/>
  <c r="DE74" i="12" s="1"/>
  <c r="DF74" i="11"/>
  <c r="DF74" i="12" s="1"/>
  <c r="DG74" i="11"/>
  <c r="DG74" i="12" s="1"/>
  <c r="DH74" i="11"/>
  <c r="DH74" i="12" s="1"/>
  <c r="DI74" i="11"/>
  <c r="DI74" i="12" s="1"/>
  <c r="DJ74" i="11"/>
  <c r="DJ74" i="12" s="1"/>
  <c r="DK74" i="11"/>
  <c r="DK74" i="12" s="1"/>
  <c r="DL74" i="11"/>
  <c r="DL74" i="12" s="1"/>
  <c r="DM74" i="11"/>
  <c r="DM74" i="12" s="1"/>
  <c r="DN74" i="11"/>
  <c r="DN74" i="12" s="1"/>
  <c r="DO74" i="11"/>
  <c r="DO74" i="12" s="1"/>
  <c r="DP74" i="11"/>
  <c r="DP74" i="12" s="1"/>
  <c r="DQ74" i="11"/>
  <c r="DQ74" i="12" s="1"/>
  <c r="DR74" i="11"/>
  <c r="DR74" i="12" s="1"/>
  <c r="DS74" i="11"/>
  <c r="DS74" i="12" s="1"/>
  <c r="DT74" i="11"/>
  <c r="DT74" i="12" s="1"/>
  <c r="DU74" i="11"/>
  <c r="DU74" i="12" s="1"/>
  <c r="DV74" i="11"/>
  <c r="DV74" i="12" s="1"/>
  <c r="DW74" i="11"/>
  <c r="DW74" i="12" s="1"/>
  <c r="DX74" i="11"/>
  <c r="DX74" i="12" s="1"/>
  <c r="DY74" i="11"/>
  <c r="DY74" i="12" s="1"/>
  <c r="DZ74" i="11"/>
  <c r="DZ74" i="12" s="1"/>
  <c r="EA74" i="11"/>
  <c r="EA74" i="12" s="1"/>
  <c r="EB74" i="11"/>
  <c r="EB74" i="12" s="1"/>
  <c r="EC74" i="11"/>
  <c r="EC74" i="12" s="1"/>
  <c r="ED74" i="11"/>
  <c r="ED74" i="12" s="1"/>
  <c r="EE74" i="11"/>
  <c r="EE74" i="12" s="1"/>
  <c r="EF74" i="11"/>
  <c r="EF74" i="12" s="1"/>
  <c r="EG74" i="11"/>
  <c r="EG74" i="12" s="1"/>
  <c r="EH74" i="11"/>
  <c r="EH74" i="12" s="1"/>
  <c r="EI74" i="11"/>
  <c r="EI74" i="12" s="1"/>
  <c r="EJ74" i="11"/>
  <c r="EJ74" i="12" s="1"/>
  <c r="EK74" i="11"/>
  <c r="EK74" i="12" s="1"/>
  <c r="EL74" i="11"/>
  <c r="EL74" i="12" s="1"/>
  <c r="EM74" i="11"/>
  <c r="EM74" i="12" s="1"/>
  <c r="EN74" i="11"/>
  <c r="EN74" i="12" s="1"/>
  <c r="EO74" i="11"/>
  <c r="EO74" i="12" s="1"/>
  <c r="EP74" i="11"/>
  <c r="EP74" i="12" s="1"/>
  <c r="EQ74" i="11"/>
  <c r="EQ74" i="12" s="1"/>
  <c r="ER74" i="11"/>
  <c r="ER74" i="12" s="1"/>
  <c r="ES74" i="11"/>
  <c r="ES74" i="12" s="1"/>
  <c r="ET74" i="11"/>
  <c r="ET74" i="12" s="1"/>
  <c r="EU74" i="11"/>
  <c r="EU74" i="12" s="1"/>
  <c r="EV74" i="11"/>
  <c r="EV74" i="12" s="1"/>
  <c r="EW74" i="11"/>
  <c r="EW74" i="12" s="1"/>
  <c r="EX74" i="11"/>
  <c r="EX74" i="12" s="1"/>
  <c r="EY74" i="11"/>
  <c r="EY74" i="12" s="1"/>
  <c r="EZ74" i="11"/>
  <c r="EZ74" i="12" s="1"/>
  <c r="FA74" i="11"/>
  <c r="FA74" i="12" s="1"/>
  <c r="FB74" i="11"/>
  <c r="FB74" i="12" s="1"/>
  <c r="FC74" i="11"/>
  <c r="FC74" i="12" s="1"/>
  <c r="FD74" i="11"/>
  <c r="FD74" i="12" s="1"/>
  <c r="FE74" i="11"/>
  <c r="FE74" i="12" s="1"/>
  <c r="FF74" i="11"/>
  <c r="FF74" i="12" s="1"/>
  <c r="FG74" i="11"/>
  <c r="FG74" i="12" s="1"/>
  <c r="FH74" i="11"/>
  <c r="FH74" i="12" s="1"/>
  <c r="FI74" i="11"/>
  <c r="FI74" i="12" s="1"/>
  <c r="FJ74" i="11"/>
  <c r="FJ74" i="12" s="1"/>
  <c r="FK74" i="11"/>
  <c r="FK74" i="12" s="1"/>
  <c r="FL74" i="11"/>
  <c r="FL74" i="12" s="1"/>
  <c r="F75" i="11"/>
  <c r="F75" i="12" s="1"/>
  <c r="G75" i="11"/>
  <c r="G75" i="12" s="1"/>
  <c r="H75" i="11"/>
  <c r="H75" i="12" s="1"/>
  <c r="I75" i="11"/>
  <c r="I75" i="12" s="1"/>
  <c r="J75" i="11"/>
  <c r="J75" i="12" s="1"/>
  <c r="K75" i="11"/>
  <c r="K75" i="12" s="1"/>
  <c r="L75" i="11"/>
  <c r="L75" i="12" s="1"/>
  <c r="M75" i="11"/>
  <c r="M75" i="12" s="1"/>
  <c r="N75" i="11"/>
  <c r="N75" i="12" s="1"/>
  <c r="O75" i="11"/>
  <c r="O75" i="12" s="1"/>
  <c r="P75" i="11"/>
  <c r="P75" i="12" s="1"/>
  <c r="Q75" i="11"/>
  <c r="Q75" i="12" s="1"/>
  <c r="R75" i="11"/>
  <c r="R75" i="12" s="1"/>
  <c r="S75" i="11"/>
  <c r="S75" i="12" s="1"/>
  <c r="T75" i="11"/>
  <c r="T75" i="12" s="1"/>
  <c r="U75" i="11"/>
  <c r="U75" i="12" s="1"/>
  <c r="V75" i="11"/>
  <c r="V75" i="12" s="1"/>
  <c r="W75" i="11"/>
  <c r="W75" i="12" s="1"/>
  <c r="X75" i="11"/>
  <c r="X75" i="12" s="1"/>
  <c r="Y75" i="11"/>
  <c r="Y75" i="12" s="1"/>
  <c r="Z75" i="11"/>
  <c r="Z75" i="12" s="1"/>
  <c r="AA75" i="11"/>
  <c r="AA75" i="12" s="1"/>
  <c r="AB75" i="11"/>
  <c r="AB75" i="12" s="1"/>
  <c r="AC75" i="11"/>
  <c r="AC75" i="12" s="1"/>
  <c r="AD75" i="11"/>
  <c r="AD75" i="12" s="1"/>
  <c r="AE75" i="11"/>
  <c r="AE75" i="12" s="1"/>
  <c r="AF75" i="11"/>
  <c r="AF75" i="12" s="1"/>
  <c r="AG75" i="11"/>
  <c r="AG75" i="12" s="1"/>
  <c r="AH75" i="11"/>
  <c r="AH75" i="12" s="1"/>
  <c r="AI75" i="11"/>
  <c r="AI75" i="12" s="1"/>
  <c r="AJ75" i="11"/>
  <c r="AJ75" i="12" s="1"/>
  <c r="AK75" i="11"/>
  <c r="AK75" i="12" s="1"/>
  <c r="AL75" i="11"/>
  <c r="AL75" i="12" s="1"/>
  <c r="AM75" i="11"/>
  <c r="AM75" i="12" s="1"/>
  <c r="AN75" i="11"/>
  <c r="AN75" i="12" s="1"/>
  <c r="AO75" i="11"/>
  <c r="AO75" i="12" s="1"/>
  <c r="AP75" i="11"/>
  <c r="AP75" i="12" s="1"/>
  <c r="AQ75" i="11"/>
  <c r="AQ75" i="12" s="1"/>
  <c r="AR75" i="11"/>
  <c r="AR75" i="12" s="1"/>
  <c r="AS75" i="11"/>
  <c r="AS75" i="12" s="1"/>
  <c r="AT75" i="11"/>
  <c r="AT75" i="12" s="1"/>
  <c r="AU75" i="11"/>
  <c r="AU75" i="12" s="1"/>
  <c r="AV75" i="11"/>
  <c r="AV75" i="12" s="1"/>
  <c r="AW75" i="11"/>
  <c r="AW75" i="12" s="1"/>
  <c r="AX75" i="11"/>
  <c r="AX75" i="12" s="1"/>
  <c r="AY75" i="11"/>
  <c r="AY75" i="12" s="1"/>
  <c r="AZ75" i="11"/>
  <c r="AZ75" i="12" s="1"/>
  <c r="BA75" i="11"/>
  <c r="BA75" i="12" s="1"/>
  <c r="BB75" i="11"/>
  <c r="BB75" i="12" s="1"/>
  <c r="BC75" i="11"/>
  <c r="BC75" i="12" s="1"/>
  <c r="BD75" i="11"/>
  <c r="BD75" i="12" s="1"/>
  <c r="BE75" i="11"/>
  <c r="BE75" i="12" s="1"/>
  <c r="BF75" i="11"/>
  <c r="BF75" i="12" s="1"/>
  <c r="BG75" i="11"/>
  <c r="BG75" i="12" s="1"/>
  <c r="BH75" i="11"/>
  <c r="BH75" i="12" s="1"/>
  <c r="BI75" i="11"/>
  <c r="BI75" i="12" s="1"/>
  <c r="BJ75" i="11"/>
  <c r="BJ75" i="12" s="1"/>
  <c r="BK75" i="11"/>
  <c r="BK75" i="12" s="1"/>
  <c r="BL75" i="11"/>
  <c r="BL75" i="12" s="1"/>
  <c r="BM75" i="11"/>
  <c r="BM75" i="12" s="1"/>
  <c r="BN75" i="11"/>
  <c r="BN75" i="12" s="1"/>
  <c r="BO75" i="11"/>
  <c r="BO75" i="12" s="1"/>
  <c r="BP75" i="11"/>
  <c r="BP75" i="12" s="1"/>
  <c r="BQ75" i="11"/>
  <c r="BQ75" i="12" s="1"/>
  <c r="BR75" i="11"/>
  <c r="BR75" i="12" s="1"/>
  <c r="BS75" i="11"/>
  <c r="BS75" i="12" s="1"/>
  <c r="BT75" i="11"/>
  <c r="BT75" i="12" s="1"/>
  <c r="BU75" i="11"/>
  <c r="BU75" i="12" s="1"/>
  <c r="BV75" i="11"/>
  <c r="BV75" i="12" s="1"/>
  <c r="BW75" i="11"/>
  <c r="BW75" i="12" s="1"/>
  <c r="BX75" i="11"/>
  <c r="BX75" i="12" s="1"/>
  <c r="BY75" i="11"/>
  <c r="BY75" i="12" s="1"/>
  <c r="BZ75" i="11"/>
  <c r="BZ75" i="12" s="1"/>
  <c r="CA75" i="11"/>
  <c r="CA75" i="12" s="1"/>
  <c r="CB75" i="11"/>
  <c r="CB75" i="12" s="1"/>
  <c r="CC75" i="11"/>
  <c r="CC75" i="12" s="1"/>
  <c r="CD75" i="11"/>
  <c r="CD75" i="12" s="1"/>
  <c r="CE75" i="11"/>
  <c r="CE75" i="12" s="1"/>
  <c r="CF75" i="11"/>
  <c r="CF75" i="12" s="1"/>
  <c r="CG75" i="11"/>
  <c r="CG75" i="12" s="1"/>
  <c r="CH75" i="11"/>
  <c r="CH75" i="12" s="1"/>
  <c r="CI75" i="11"/>
  <c r="CI75" i="12" s="1"/>
  <c r="CJ75" i="11"/>
  <c r="CJ75" i="12" s="1"/>
  <c r="CK75" i="11"/>
  <c r="CK75" i="12" s="1"/>
  <c r="CL75" i="11"/>
  <c r="CL75" i="12" s="1"/>
  <c r="CM75" i="11"/>
  <c r="CM75" i="12" s="1"/>
  <c r="CN75" i="11"/>
  <c r="CN75" i="12" s="1"/>
  <c r="CO75" i="11"/>
  <c r="CO75" i="12" s="1"/>
  <c r="CP75" i="11"/>
  <c r="CP75" i="12" s="1"/>
  <c r="CQ75" i="11"/>
  <c r="CQ75" i="12" s="1"/>
  <c r="CR75" i="11"/>
  <c r="CR75" i="12" s="1"/>
  <c r="CS75" i="11"/>
  <c r="CS75" i="12" s="1"/>
  <c r="CT75" i="11"/>
  <c r="CT75" i="12" s="1"/>
  <c r="CU75" i="11"/>
  <c r="CU75" i="12" s="1"/>
  <c r="CV75" i="11"/>
  <c r="CV75" i="12" s="1"/>
  <c r="CW75" i="11"/>
  <c r="CW75" i="12" s="1"/>
  <c r="CX75" i="11"/>
  <c r="CX75" i="12" s="1"/>
  <c r="CY75" i="11"/>
  <c r="CY75" i="12" s="1"/>
  <c r="CZ75" i="11"/>
  <c r="CZ75" i="12" s="1"/>
  <c r="DA75" i="11"/>
  <c r="DA75" i="12" s="1"/>
  <c r="DB75" i="11"/>
  <c r="DB75" i="12" s="1"/>
  <c r="DC75" i="11"/>
  <c r="DC75" i="12" s="1"/>
  <c r="DD75" i="11"/>
  <c r="DD75" i="12" s="1"/>
  <c r="DE75" i="11"/>
  <c r="DE75" i="12" s="1"/>
  <c r="DF75" i="11"/>
  <c r="DF75" i="12" s="1"/>
  <c r="DG75" i="11"/>
  <c r="DG75" i="12" s="1"/>
  <c r="DH75" i="11"/>
  <c r="DH75" i="12" s="1"/>
  <c r="DI75" i="11"/>
  <c r="DI75" i="12" s="1"/>
  <c r="DJ75" i="11"/>
  <c r="DJ75" i="12" s="1"/>
  <c r="DK75" i="11"/>
  <c r="DK75" i="12" s="1"/>
  <c r="DL75" i="11"/>
  <c r="DL75" i="12" s="1"/>
  <c r="DM75" i="11"/>
  <c r="DM75" i="12" s="1"/>
  <c r="DN75" i="11"/>
  <c r="DN75" i="12" s="1"/>
  <c r="DO75" i="11"/>
  <c r="DO75" i="12" s="1"/>
  <c r="DP75" i="11"/>
  <c r="DP75" i="12" s="1"/>
  <c r="DQ75" i="11"/>
  <c r="DQ75" i="12" s="1"/>
  <c r="DR75" i="11"/>
  <c r="DR75" i="12" s="1"/>
  <c r="DS75" i="11"/>
  <c r="DS75" i="12" s="1"/>
  <c r="DT75" i="11"/>
  <c r="DT75" i="12" s="1"/>
  <c r="DU75" i="11"/>
  <c r="DU75" i="12" s="1"/>
  <c r="DV75" i="11"/>
  <c r="DV75" i="12" s="1"/>
  <c r="DW75" i="11"/>
  <c r="DW75" i="12" s="1"/>
  <c r="DX75" i="11"/>
  <c r="DX75" i="12" s="1"/>
  <c r="DY75" i="11"/>
  <c r="DY75" i="12" s="1"/>
  <c r="DZ75" i="11"/>
  <c r="DZ75" i="12" s="1"/>
  <c r="EA75" i="11"/>
  <c r="EA75" i="12" s="1"/>
  <c r="EB75" i="11"/>
  <c r="EB75" i="12" s="1"/>
  <c r="EC75" i="11"/>
  <c r="EC75" i="12" s="1"/>
  <c r="ED75" i="11"/>
  <c r="ED75" i="12" s="1"/>
  <c r="EE75" i="11"/>
  <c r="EE75" i="12" s="1"/>
  <c r="EF75" i="11"/>
  <c r="EF75" i="12" s="1"/>
  <c r="EG75" i="11"/>
  <c r="EG75" i="12" s="1"/>
  <c r="EH75" i="11"/>
  <c r="EH75" i="12" s="1"/>
  <c r="EI75" i="11"/>
  <c r="EI75" i="12" s="1"/>
  <c r="EJ75" i="11"/>
  <c r="EJ75" i="12" s="1"/>
  <c r="EK75" i="11"/>
  <c r="EK75" i="12" s="1"/>
  <c r="EL75" i="11"/>
  <c r="EL75" i="12" s="1"/>
  <c r="EM75" i="11"/>
  <c r="EM75" i="12" s="1"/>
  <c r="EN75" i="11"/>
  <c r="EN75" i="12" s="1"/>
  <c r="EO75" i="11"/>
  <c r="EO75" i="12" s="1"/>
  <c r="EP75" i="11"/>
  <c r="EP75" i="12" s="1"/>
  <c r="EQ75" i="11"/>
  <c r="EQ75" i="12" s="1"/>
  <c r="ER75" i="11"/>
  <c r="ER75" i="12" s="1"/>
  <c r="ES75" i="11"/>
  <c r="ES75" i="12" s="1"/>
  <c r="ET75" i="11"/>
  <c r="ET75" i="12" s="1"/>
  <c r="EU75" i="11"/>
  <c r="EU75" i="12" s="1"/>
  <c r="EV75" i="11"/>
  <c r="EV75" i="12" s="1"/>
  <c r="EW75" i="11"/>
  <c r="EW75" i="12" s="1"/>
  <c r="EX75" i="11"/>
  <c r="EX75" i="12" s="1"/>
  <c r="EY75" i="11"/>
  <c r="EY75" i="12" s="1"/>
  <c r="EZ75" i="11"/>
  <c r="EZ75" i="12" s="1"/>
  <c r="FA75" i="11"/>
  <c r="FA75" i="12" s="1"/>
  <c r="FB75" i="11"/>
  <c r="FB75" i="12" s="1"/>
  <c r="FC75" i="11"/>
  <c r="FC75" i="12" s="1"/>
  <c r="FD75" i="11"/>
  <c r="FD75" i="12" s="1"/>
  <c r="FE75" i="11"/>
  <c r="FE75" i="12" s="1"/>
  <c r="FF75" i="11"/>
  <c r="FF75" i="12" s="1"/>
  <c r="FG75" i="11"/>
  <c r="FG75" i="12" s="1"/>
  <c r="FH75" i="11"/>
  <c r="FH75" i="12" s="1"/>
  <c r="FI75" i="11"/>
  <c r="FI75" i="12" s="1"/>
  <c r="FJ75" i="11"/>
  <c r="FJ75" i="12" s="1"/>
  <c r="FK75" i="11"/>
  <c r="FK75" i="12" s="1"/>
  <c r="FL75" i="11"/>
  <c r="FL75" i="12" s="1"/>
  <c r="F76" i="11"/>
  <c r="F76" i="12" s="1"/>
  <c r="G76" i="11"/>
  <c r="G76" i="12" s="1"/>
  <c r="H76" i="11"/>
  <c r="H76" i="12" s="1"/>
  <c r="I76" i="11"/>
  <c r="I76" i="12" s="1"/>
  <c r="J76" i="11"/>
  <c r="J76" i="12" s="1"/>
  <c r="K76" i="11"/>
  <c r="K76" i="12" s="1"/>
  <c r="L76" i="11"/>
  <c r="L76" i="12" s="1"/>
  <c r="M76" i="11"/>
  <c r="M76" i="12" s="1"/>
  <c r="N76" i="11"/>
  <c r="N76" i="12" s="1"/>
  <c r="O76" i="11"/>
  <c r="O76" i="12" s="1"/>
  <c r="P76" i="11"/>
  <c r="P76" i="12" s="1"/>
  <c r="Q76" i="11"/>
  <c r="Q76" i="12" s="1"/>
  <c r="R76" i="11"/>
  <c r="R76" i="12" s="1"/>
  <c r="S76" i="11"/>
  <c r="S76" i="12" s="1"/>
  <c r="T76" i="11"/>
  <c r="T76" i="12" s="1"/>
  <c r="U76" i="11"/>
  <c r="U76" i="12" s="1"/>
  <c r="V76" i="11"/>
  <c r="V76" i="12" s="1"/>
  <c r="W76" i="11"/>
  <c r="W76" i="12" s="1"/>
  <c r="X76" i="11"/>
  <c r="X76" i="12" s="1"/>
  <c r="Y76" i="11"/>
  <c r="Y76" i="12" s="1"/>
  <c r="Z76" i="11"/>
  <c r="Z76" i="12" s="1"/>
  <c r="AA76" i="11"/>
  <c r="AA76" i="12" s="1"/>
  <c r="AB76" i="11"/>
  <c r="AB76" i="12" s="1"/>
  <c r="AC76" i="11"/>
  <c r="AC76" i="12" s="1"/>
  <c r="AD76" i="11"/>
  <c r="AD76" i="12" s="1"/>
  <c r="AE76" i="11"/>
  <c r="AE76" i="12" s="1"/>
  <c r="AF76" i="11"/>
  <c r="AF76" i="12" s="1"/>
  <c r="AG76" i="11"/>
  <c r="AG76" i="12" s="1"/>
  <c r="AH76" i="11"/>
  <c r="AH76" i="12" s="1"/>
  <c r="AI76" i="11"/>
  <c r="AI76" i="12" s="1"/>
  <c r="AJ76" i="11"/>
  <c r="AJ76" i="12" s="1"/>
  <c r="AK76" i="11"/>
  <c r="AK76" i="12" s="1"/>
  <c r="AL76" i="11"/>
  <c r="AL76" i="12" s="1"/>
  <c r="AM76" i="11"/>
  <c r="AM76" i="12" s="1"/>
  <c r="AN76" i="11"/>
  <c r="AN76" i="12" s="1"/>
  <c r="AO76" i="11"/>
  <c r="AO76" i="12" s="1"/>
  <c r="AP76" i="11"/>
  <c r="AP76" i="12" s="1"/>
  <c r="AQ76" i="11"/>
  <c r="AQ76" i="12" s="1"/>
  <c r="AR76" i="11"/>
  <c r="AR76" i="12" s="1"/>
  <c r="AS76" i="11"/>
  <c r="AS76" i="12" s="1"/>
  <c r="AT76" i="11"/>
  <c r="AT76" i="12" s="1"/>
  <c r="AU76" i="11"/>
  <c r="AU76" i="12" s="1"/>
  <c r="AV76" i="11"/>
  <c r="AV76" i="12" s="1"/>
  <c r="AW76" i="11"/>
  <c r="AW76" i="12" s="1"/>
  <c r="AX76" i="11"/>
  <c r="AX76" i="12" s="1"/>
  <c r="AY76" i="11"/>
  <c r="AY76" i="12" s="1"/>
  <c r="AZ76" i="11"/>
  <c r="AZ76" i="12" s="1"/>
  <c r="BA76" i="11"/>
  <c r="BA76" i="12" s="1"/>
  <c r="BB76" i="11"/>
  <c r="BB76" i="12" s="1"/>
  <c r="BC76" i="11"/>
  <c r="BC76" i="12" s="1"/>
  <c r="BD76" i="11"/>
  <c r="BD76" i="12" s="1"/>
  <c r="BE76" i="11"/>
  <c r="BE76" i="12" s="1"/>
  <c r="BF76" i="11"/>
  <c r="BF76" i="12" s="1"/>
  <c r="BG76" i="11"/>
  <c r="BG76" i="12" s="1"/>
  <c r="BH76" i="11"/>
  <c r="BH76" i="12" s="1"/>
  <c r="BI76" i="11"/>
  <c r="BI76" i="12" s="1"/>
  <c r="BJ76" i="11"/>
  <c r="BJ76" i="12" s="1"/>
  <c r="BK76" i="11"/>
  <c r="BK76" i="12" s="1"/>
  <c r="BL76" i="11"/>
  <c r="BL76" i="12" s="1"/>
  <c r="BM76" i="11"/>
  <c r="BM76" i="12" s="1"/>
  <c r="BN76" i="11"/>
  <c r="BN76" i="12" s="1"/>
  <c r="BO76" i="11"/>
  <c r="BO76" i="12" s="1"/>
  <c r="BP76" i="11"/>
  <c r="BP76" i="12" s="1"/>
  <c r="BQ76" i="11"/>
  <c r="BQ76" i="12" s="1"/>
  <c r="BR76" i="11"/>
  <c r="BR76" i="12" s="1"/>
  <c r="BS76" i="11"/>
  <c r="BS76" i="12" s="1"/>
  <c r="BT76" i="11"/>
  <c r="BT76" i="12" s="1"/>
  <c r="BU76" i="11"/>
  <c r="BU76" i="12" s="1"/>
  <c r="BV76" i="11"/>
  <c r="BV76" i="12" s="1"/>
  <c r="BW76" i="11"/>
  <c r="BW76" i="12" s="1"/>
  <c r="BX76" i="11"/>
  <c r="BX76" i="12" s="1"/>
  <c r="BY76" i="11"/>
  <c r="BY76" i="12" s="1"/>
  <c r="BZ76" i="11"/>
  <c r="BZ76" i="12" s="1"/>
  <c r="CA76" i="11"/>
  <c r="CA76" i="12" s="1"/>
  <c r="CB76" i="11"/>
  <c r="CB76" i="12" s="1"/>
  <c r="CC76" i="11"/>
  <c r="CC76" i="12" s="1"/>
  <c r="CD76" i="11"/>
  <c r="CD76" i="12" s="1"/>
  <c r="CE76" i="11"/>
  <c r="CE76" i="12" s="1"/>
  <c r="CF76" i="11"/>
  <c r="CF76" i="12" s="1"/>
  <c r="CG76" i="11"/>
  <c r="CG76" i="12" s="1"/>
  <c r="CH76" i="11"/>
  <c r="CH76" i="12" s="1"/>
  <c r="CI76" i="11"/>
  <c r="CI76" i="12" s="1"/>
  <c r="CJ76" i="11"/>
  <c r="CJ76" i="12" s="1"/>
  <c r="CK76" i="11"/>
  <c r="CK76" i="12" s="1"/>
  <c r="CL76" i="11"/>
  <c r="CL76" i="12" s="1"/>
  <c r="CM76" i="11"/>
  <c r="CM76" i="12" s="1"/>
  <c r="CN76" i="11"/>
  <c r="CN76" i="12" s="1"/>
  <c r="CO76" i="11"/>
  <c r="CO76" i="12" s="1"/>
  <c r="CP76" i="11"/>
  <c r="CP76" i="12" s="1"/>
  <c r="CQ76" i="11"/>
  <c r="CQ76" i="12" s="1"/>
  <c r="CR76" i="11"/>
  <c r="CR76" i="12" s="1"/>
  <c r="CS76" i="11"/>
  <c r="CS76" i="12" s="1"/>
  <c r="CT76" i="11"/>
  <c r="CT76" i="12" s="1"/>
  <c r="CU76" i="11"/>
  <c r="CU76" i="12" s="1"/>
  <c r="CV76" i="11"/>
  <c r="CV76" i="12" s="1"/>
  <c r="CW76" i="11"/>
  <c r="CW76" i="12" s="1"/>
  <c r="CX76" i="11"/>
  <c r="CX76" i="12" s="1"/>
  <c r="CY76" i="11"/>
  <c r="CY76" i="12" s="1"/>
  <c r="CZ76" i="11"/>
  <c r="CZ76" i="12" s="1"/>
  <c r="DA76" i="11"/>
  <c r="DA76" i="12" s="1"/>
  <c r="DB76" i="11"/>
  <c r="DB76" i="12" s="1"/>
  <c r="DC76" i="11"/>
  <c r="DC76" i="12" s="1"/>
  <c r="DD76" i="11"/>
  <c r="DD76" i="12" s="1"/>
  <c r="DE76" i="11"/>
  <c r="DE76" i="12" s="1"/>
  <c r="DF76" i="11"/>
  <c r="DF76" i="12" s="1"/>
  <c r="DG76" i="11"/>
  <c r="DG76" i="12" s="1"/>
  <c r="DH76" i="11"/>
  <c r="DH76" i="12" s="1"/>
  <c r="DI76" i="11"/>
  <c r="DI76" i="12" s="1"/>
  <c r="DJ76" i="11"/>
  <c r="DJ76" i="12" s="1"/>
  <c r="DK76" i="11"/>
  <c r="DK76" i="12" s="1"/>
  <c r="DL76" i="11"/>
  <c r="DL76" i="12" s="1"/>
  <c r="DM76" i="11"/>
  <c r="DM76" i="12" s="1"/>
  <c r="DN76" i="11"/>
  <c r="DN76" i="12" s="1"/>
  <c r="DO76" i="11"/>
  <c r="DO76" i="12" s="1"/>
  <c r="DP76" i="11"/>
  <c r="DP76" i="12" s="1"/>
  <c r="DQ76" i="11"/>
  <c r="DQ76" i="12" s="1"/>
  <c r="DR76" i="11"/>
  <c r="DR76" i="12" s="1"/>
  <c r="DS76" i="11"/>
  <c r="DS76" i="12" s="1"/>
  <c r="DT76" i="11"/>
  <c r="DT76" i="12" s="1"/>
  <c r="DU76" i="11"/>
  <c r="DU76" i="12" s="1"/>
  <c r="DV76" i="11"/>
  <c r="DV76" i="12" s="1"/>
  <c r="DW76" i="11"/>
  <c r="DW76" i="12" s="1"/>
  <c r="DX76" i="11"/>
  <c r="DX76" i="12" s="1"/>
  <c r="DY76" i="11"/>
  <c r="DY76" i="12" s="1"/>
  <c r="DZ76" i="11"/>
  <c r="DZ76" i="12" s="1"/>
  <c r="EA76" i="11"/>
  <c r="EA76" i="12" s="1"/>
  <c r="EB76" i="11"/>
  <c r="EB76" i="12" s="1"/>
  <c r="EC76" i="11"/>
  <c r="EC76" i="12" s="1"/>
  <c r="ED76" i="11"/>
  <c r="ED76" i="12" s="1"/>
  <c r="EE76" i="11"/>
  <c r="EE76" i="12" s="1"/>
  <c r="EF76" i="11"/>
  <c r="EF76" i="12" s="1"/>
  <c r="EG76" i="11"/>
  <c r="EG76" i="12" s="1"/>
  <c r="EH76" i="11"/>
  <c r="EH76" i="12" s="1"/>
  <c r="EI76" i="11"/>
  <c r="EI76" i="12" s="1"/>
  <c r="EJ76" i="11"/>
  <c r="EJ76" i="12" s="1"/>
  <c r="EK76" i="11"/>
  <c r="EK76" i="12" s="1"/>
  <c r="EL76" i="11"/>
  <c r="EL76" i="12" s="1"/>
  <c r="EM76" i="11"/>
  <c r="EM76" i="12" s="1"/>
  <c r="EN76" i="11"/>
  <c r="EN76" i="12" s="1"/>
  <c r="EO76" i="11"/>
  <c r="EO76" i="12" s="1"/>
  <c r="EP76" i="11"/>
  <c r="EP76" i="12" s="1"/>
  <c r="EQ76" i="11"/>
  <c r="EQ76" i="12" s="1"/>
  <c r="ER76" i="11"/>
  <c r="ER76" i="12" s="1"/>
  <c r="ES76" i="11"/>
  <c r="ES76" i="12" s="1"/>
  <c r="ET76" i="11"/>
  <c r="ET76" i="12" s="1"/>
  <c r="EU76" i="11"/>
  <c r="EU76" i="12" s="1"/>
  <c r="EV76" i="11"/>
  <c r="EV76" i="12" s="1"/>
  <c r="EW76" i="11"/>
  <c r="EW76" i="12" s="1"/>
  <c r="EX76" i="11"/>
  <c r="EX76" i="12" s="1"/>
  <c r="EY76" i="11"/>
  <c r="EY76" i="12" s="1"/>
  <c r="EZ76" i="11"/>
  <c r="EZ76" i="12" s="1"/>
  <c r="FA76" i="11"/>
  <c r="FA76" i="12" s="1"/>
  <c r="FB76" i="11"/>
  <c r="FB76" i="12" s="1"/>
  <c r="FC76" i="11"/>
  <c r="FC76" i="12" s="1"/>
  <c r="FD76" i="11"/>
  <c r="FD76" i="12" s="1"/>
  <c r="FE76" i="11"/>
  <c r="FE76" i="12" s="1"/>
  <c r="FF76" i="11"/>
  <c r="FF76" i="12" s="1"/>
  <c r="FG76" i="11"/>
  <c r="FG76" i="12" s="1"/>
  <c r="FH76" i="11"/>
  <c r="FH76" i="12" s="1"/>
  <c r="FI76" i="11"/>
  <c r="FI76" i="12" s="1"/>
  <c r="FJ76" i="11"/>
  <c r="FJ76" i="12" s="1"/>
  <c r="FK76" i="11"/>
  <c r="FK76" i="12" s="1"/>
  <c r="FL76" i="11"/>
  <c r="FL76" i="12" s="1"/>
  <c r="F77" i="11"/>
  <c r="F77" i="12" s="1"/>
  <c r="G77" i="11"/>
  <c r="G77" i="12" s="1"/>
  <c r="H77" i="11"/>
  <c r="H77" i="12" s="1"/>
  <c r="I77" i="11"/>
  <c r="I77" i="12" s="1"/>
  <c r="J77" i="11"/>
  <c r="J77" i="12" s="1"/>
  <c r="K77" i="11"/>
  <c r="K77" i="12" s="1"/>
  <c r="L77" i="11"/>
  <c r="L77" i="12" s="1"/>
  <c r="M77" i="11"/>
  <c r="M77" i="12" s="1"/>
  <c r="N77" i="11"/>
  <c r="N77" i="12" s="1"/>
  <c r="O77" i="11"/>
  <c r="O77" i="12" s="1"/>
  <c r="P77" i="11"/>
  <c r="P77" i="12" s="1"/>
  <c r="Q77" i="11"/>
  <c r="Q77" i="12" s="1"/>
  <c r="R77" i="11"/>
  <c r="R77" i="12" s="1"/>
  <c r="S77" i="11"/>
  <c r="S77" i="12" s="1"/>
  <c r="T77" i="11"/>
  <c r="T77" i="12" s="1"/>
  <c r="U77" i="11"/>
  <c r="U77" i="12" s="1"/>
  <c r="V77" i="11"/>
  <c r="V77" i="12" s="1"/>
  <c r="W77" i="11"/>
  <c r="W77" i="12" s="1"/>
  <c r="X77" i="11"/>
  <c r="X77" i="12" s="1"/>
  <c r="Y77" i="11"/>
  <c r="Y77" i="12" s="1"/>
  <c r="Z77" i="11"/>
  <c r="Z77" i="12" s="1"/>
  <c r="AA77" i="11"/>
  <c r="AA77" i="12" s="1"/>
  <c r="AB77" i="11"/>
  <c r="AB77" i="12" s="1"/>
  <c r="AC77" i="11"/>
  <c r="AC77" i="12" s="1"/>
  <c r="AD77" i="11"/>
  <c r="AD77" i="12" s="1"/>
  <c r="AE77" i="11"/>
  <c r="AE77" i="12" s="1"/>
  <c r="AF77" i="11"/>
  <c r="AF77" i="12" s="1"/>
  <c r="AG77" i="11"/>
  <c r="AG77" i="12" s="1"/>
  <c r="AH77" i="11"/>
  <c r="AH77" i="12" s="1"/>
  <c r="AI77" i="11"/>
  <c r="AI77" i="12" s="1"/>
  <c r="AJ77" i="11"/>
  <c r="AJ77" i="12" s="1"/>
  <c r="AK77" i="11"/>
  <c r="AK77" i="12" s="1"/>
  <c r="AL77" i="11"/>
  <c r="AL77" i="12" s="1"/>
  <c r="AM77" i="11"/>
  <c r="AM77" i="12" s="1"/>
  <c r="AN77" i="11"/>
  <c r="AN77" i="12" s="1"/>
  <c r="AO77" i="11"/>
  <c r="AO77" i="12" s="1"/>
  <c r="AP77" i="11"/>
  <c r="AP77" i="12" s="1"/>
  <c r="AQ77" i="11"/>
  <c r="AQ77" i="12" s="1"/>
  <c r="AR77" i="11"/>
  <c r="AR77" i="12" s="1"/>
  <c r="AS77" i="11"/>
  <c r="AS77" i="12" s="1"/>
  <c r="AT77" i="11"/>
  <c r="AT77" i="12" s="1"/>
  <c r="AU77" i="11"/>
  <c r="AU77" i="12" s="1"/>
  <c r="AV77" i="11"/>
  <c r="AV77" i="12" s="1"/>
  <c r="AW77" i="11"/>
  <c r="AW77" i="12" s="1"/>
  <c r="AX77" i="11"/>
  <c r="AX77" i="12" s="1"/>
  <c r="AY77" i="11"/>
  <c r="AY77" i="12" s="1"/>
  <c r="AZ77" i="11"/>
  <c r="AZ77" i="12" s="1"/>
  <c r="BA77" i="11"/>
  <c r="BA77" i="12" s="1"/>
  <c r="BB77" i="11"/>
  <c r="BB77" i="12" s="1"/>
  <c r="BC77" i="11"/>
  <c r="BC77" i="12" s="1"/>
  <c r="BD77" i="11"/>
  <c r="BD77" i="12" s="1"/>
  <c r="BE77" i="11"/>
  <c r="BE77" i="12" s="1"/>
  <c r="BF77" i="11"/>
  <c r="BF77" i="12" s="1"/>
  <c r="BG77" i="11"/>
  <c r="BG77" i="12" s="1"/>
  <c r="BH77" i="11"/>
  <c r="BH77" i="12" s="1"/>
  <c r="BI77" i="11"/>
  <c r="BI77" i="12" s="1"/>
  <c r="BJ77" i="11"/>
  <c r="BJ77" i="12" s="1"/>
  <c r="BK77" i="11"/>
  <c r="BK77" i="12" s="1"/>
  <c r="BL77" i="11"/>
  <c r="BL77" i="12" s="1"/>
  <c r="BM77" i="11"/>
  <c r="BM77" i="12" s="1"/>
  <c r="BN77" i="11"/>
  <c r="BN77" i="12" s="1"/>
  <c r="BO77" i="11"/>
  <c r="BO77" i="12" s="1"/>
  <c r="BP77" i="11"/>
  <c r="BP77" i="12" s="1"/>
  <c r="BQ77" i="11"/>
  <c r="BQ77" i="12" s="1"/>
  <c r="BR77" i="11"/>
  <c r="BR77" i="12" s="1"/>
  <c r="BS77" i="11"/>
  <c r="BS77" i="12" s="1"/>
  <c r="BT77" i="11"/>
  <c r="BT77" i="12" s="1"/>
  <c r="BU77" i="11"/>
  <c r="BU77" i="12" s="1"/>
  <c r="BV77" i="11"/>
  <c r="BV77" i="12" s="1"/>
  <c r="BW77" i="11"/>
  <c r="BW77" i="12" s="1"/>
  <c r="BX77" i="11"/>
  <c r="BX77" i="12" s="1"/>
  <c r="BY77" i="11"/>
  <c r="BY77" i="12" s="1"/>
  <c r="BZ77" i="11"/>
  <c r="BZ77" i="12" s="1"/>
  <c r="CA77" i="11"/>
  <c r="CA77" i="12" s="1"/>
  <c r="CB77" i="11"/>
  <c r="CB77" i="12" s="1"/>
  <c r="CC77" i="11"/>
  <c r="CC77" i="12" s="1"/>
  <c r="CD77" i="11"/>
  <c r="CD77" i="12" s="1"/>
  <c r="CE77" i="11"/>
  <c r="CE77" i="12" s="1"/>
  <c r="CF77" i="11"/>
  <c r="CF77" i="12" s="1"/>
  <c r="CG77" i="11"/>
  <c r="CG77" i="12" s="1"/>
  <c r="CH77" i="11"/>
  <c r="CH77" i="12" s="1"/>
  <c r="CI77" i="11"/>
  <c r="CI77" i="12" s="1"/>
  <c r="CJ77" i="11"/>
  <c r="CJ77" i="12" s="1"/>
  <c r="CK77" i="11"/>
  <c r="CK77" i="12" s="1"/>
  <c r="CL77" i="11"/>
  <c r="CL77" i="12" s="1"/>
  <c r="CM77" i="11"/>
  <c r="CM77" i="12" s="1"/>
  <c r="CN77" i="11"/>
  <c r="CN77" i="12" s="1"/>
  <c r="CO77" i="11"/>
  <c r="CO77" i="12" s="1"/>
  <c r="CP77" i="11"/>
  <c r="CP77" i="12" s="1"/>
  <c r="CQ77" i="11"/>
  <c r="CQ77" i="12" s="1"/>
  <c r="CR77" i="11"/>
  <c r="CR77" i="12" s="1"/>
  <c r="CS77" i="11"/>
  <c r="CS77" i="12" s="1"/>
  <c r="CT77" i="11"/>
  <c r="CT77" i="12" s="1"/>
  <c r="CU77" i="11"/>
  <c r="CU77" i="12" s="1"/>
  <c r="CV77" i="11"/>
  <c r="CV77" i="12" s="1"/>
  <c r="CW77" i="11"/>
  <c r="CW77" i="12" s="1"/>
  <c r="CX77" i="11"/>
  <c r="CX77" i="12" s="1"/>
  <c r="CY77" i="11"/>
  <c r="CY77" i="12" s="1"/>
  <c r="CZ77" i="11"/>
  <c r="CZ77" i="12" s="1"/>
  <c r="DA77" i="11"/>
  <c r="DA77" i="12" s="1"/>
  <c r="DB77" i="11"/>
  <c r="DB77" i="12" s="1"/>
  <c r="DC77" i="11"/>
  <c r="DC77" i="12" s="1"/>
  <c r="DD77" i="11"/>
  <c r="DD77" i="12" s="1"/>
  <c r="DE77" i="11"/>
  <c r="DE77" i="12" s="1"/>
  <c r="DF77" i="11"/>
  <c r="DF77" i="12" s="1"/>
  <c r="DG77" i="11"/>
  <c r="DG77" i="12" s="1"/>
  <c r="DH77" i="11"/>
  <c r="DH77" i="12" s="1"/>
  <c r="DI77" i="11"/>
  <c r="DI77" i="12" s="1"/>
  <c r="DJ77" i="11"/>
  <c r="DJ77" i="12" s="1"/>
  <c r="DK77" i="11"/>
  <c r="DK77" i="12" s="1"/>
  <c r="DL77" i="11"/>
  <c r="DL77" i="12" s="1"/>
  <c r="DM77" i="11"/>
  <c r="DM77" i="12" s="1"/>
  <c r="DN77" i="11"/>
  <c r="DN77" i="12" s="1"/>
  <c r="DO77" i="11"/>
  <c r="DO77" i="12" s="1"/>
  <c r="DP77" i="11"/>
  <c r="DP77" i="12" s="1"/>
  <c r="DQ77" i="11"/>
  <c r="DQ77" i="12" s="1"/>
  <c r="DR77" i="11"/>
  <c r="DR77" i="12" s="1"/>
  <c r="DS77" i="11"/>
  <c r="DS77" i="12" s="1"/>
  <c r="DT77" i="11"/>
  <c r="DT77" i="12" s="1"/>
  <c r="DU77" i="11"/>
  <c r="DU77" i="12" s="1"/>
  <c r="DV77" i="11"/>
  <c r="DV77" i="12" s="1"/>
  <c r="DW77" i="11"/>
  <c r="DW77" i="12" s="1"/>
  <c r="DX77" i="11"/>
  <c r="DX77" i="12" s="1"/>
  <c r="DY77" i="11"/>
  <c r="DY77" i="12" s="1"/>
  <c r="DZ77" i="11"/>
  <c r="DZ77" i="12" s="1"/>
  <c r="EA77" i="11"/>
  <c r="EA77" i="12" s="1"/>
  <c r="EB77" i="11"/>
  <c r="EB77" i="12" s="1"/>
  <c r="EC77" i="11"/>
  <c r="EC77" i="12" s="1"/>
  <c r="ED77" i="11"/>
  <c r="ED77" i="12" s="1"/>
  <c r="EE77" i="11"/>
  <c r="EE77" i="12" s="1"/>
  <c r="EF77" i="11"/>
  <c r="EF77" i="12" s="1"/>
  <c r="EG77" i="11"/>
  <c r="EG77" i="12" s="1"/>
  <c r="EH77" i="11"/>
  <c r="EH77" i="12" s="1"/>
  <c r="EI77" i="11"/>
  <c r="EI77" i="12" s="1"/>
  <c r="EJ77" i="11"/>
  <c r="EJ77" i="12" s="1"/>
  <c r="EK77" i="11"/>
  <c r="EK77" i="12" s="1"/>
  <c r="EL77" i="11"/>
  <c r="EL77" i="12" s="1"/>
  <c r="EM77" i="11"/>
  <c r="EM77" i="12" s="1"/>
  <c r="EN77" i="11"/>
  <c r="EN77" i="12" s="1"/>
  <c r="EO77" i="11"/>
  <c r="EO77" i="12" s="1"/>
  <c r="EP77" i="11"/>
  <c r="EP77" i="12" s="1"/>
  <c r="EQ77" i="11"/>
  <c r="EQ77" i="12" s="1"/>
  <c r="ER77" i="11"/>
  <c r="ER77" i="12" s="1"/>
  <c r="ES77" i="11"/>
  <c r="ES77" i="12" s="1"/>
  <c r="ET77" i="11"/>
  <c r="ET77" i="12" s="1"/>
  <c r="EU77" i="11"/>
  <c r="EU77" i="12" s="1"/>
  <c r="EV77" i="11"/>
  <c r="EV77" i="12" s="1"/>
  <c r="EW77" i="11"/>
  <c r="EW77" i="12" s="1"/>
  <c r="EX77" i="11"/>
  <c r="EX77" i="12" s="1"/>
  <c r="EY77" i="11"/>
  <c r="EY77" i="12" s="1"/>
  <c r="EZ77" i="11"/>
  <c r="EZ77" i="12" s="1"/>
  <c r="FA77" i="11"/>
  <c r="FA77" i="12" s="1"/>
  <c r="FB77" i="11"/>
  <c r="FB77" i="12" s="1"/>
  <c r="FC77" i="11"/>
  <c r="FC77" i="12" s="1"/>
  <c r="FD77" i="11"/>
  <c r="FD77" i="12" s="1"/>
  <c r="FE77" i="11"/>
  <c r="FE77" i="12" s="1"/>
  <c r="FF77" i="11"/>
  <c r="FF77" i="12" s="1"/>
  <c r="FG77" i="11"/>
  <c r="FG77" i="12" s="1"/>
  <c r="FH77" i="11"/>
  <c r="FH77" i="12" s="1"/>
  <c r="FI77" i="11"/>
  <c r="FI77" i="12" s="1"/>
  <c r="FJ77" i="11"/>
  <c r="FJ77" i="12" s="1"/>
  <c r="FK77" i="11"/>
  <c r="FK77" i="12" s="1"/>
  <c r="FL77" i="11"/>
  <c r="FL77" i="12" s="1"/>
  <c r="F78" i="11"/>
  <c r="F78" i="12" s="1"/>
  <c r="G78" i="11"/>
  <c r="G78" i="12" s="1"/>
  <c r="H78" i="11"/>
  <c r="H78" i="12" s="1"/>
  <c r="I78" i="11"/>
  <c r="I78" i="12" s="1"/>
  <c r="J78" i="11"/>
  <c r="J78" i="12" s="1"/>
  <c r="K78" i="11"/>
  <c r="K78" i="12" s="1"/>
  <c r="L78" i="11"/>
  <c r="L78" i="12" s="1"/>
  <c r="M78" i="11"/>
  <c r="M78" i="12" s="1"/>
  <c r="N78" i="11"/>
  <c r="N78" i="12" s="1"/>
  <c r="O78" i="11"/>
  <c r="O78" i="12" s="1"/>
  <c r="P78" i="11"/>
  <c r="P78" i="12" s="1"/>
  <c r="Q78" i="11"/>
  <c r="Q78" i="12" s="1"/>
  <c r="R78" i="11"/>
  <c r="R78" i="12" s="1"/>
  <c r="S78" i="11"/>
  <c r="S78" i="12" s="1"/>
  <c r="T78" i="11"/>
  <c r="T78" i="12" s="1"/>
  <c r="U78" i="11"/>
  <c r="U78" i="12" s="1"/>
  <c r="V78" i="11"/>
  <c r="V78" i="12" s="1"/>
  <c r="W78" i="11"/>
  <c r="W78" i="12" s="1"/>
  <c r="X78" i="11"/>
  <c r="X78" i="12" s="1"/>
  <c r="Y78" i="11"/>
  <c r="Y78" i="12" s="1"/>
  <c r="Z78" i="11"/>
  <c r="Z78" i="12" s="1"/>
  <c r="AA78" i="11"/>
  <c r="AA78" i="12" s="1"/>
  <c r="AB78" i="11"/>
  <c r="AB78" i="12" s="1"/>
  <c r="AC78" i="11"/>
  <c r="AC78" i="12" s="1"/>
  <c r="AD78" i="11"/>
  <c r="AD78" i="12" s="1"/>
  <c r="AE78" i="11"/>
  <c r="AE78" i="12" s="1"/>
  <c r="AF78" i="11"/>
  <c r="AF78" i="12" s="1"/>
  <c r="AG78" i="11"/>
  <c r="AG78" i="12" s="1"/>
  <c r="AH78" i="11"/>
  <c r="AH78" i="12" s="1"/>
  <c r="AI78" i="11"/>
  <c r="AI78" i="12" s="1"/>
  <c r="AJ78" i="11"/>
  <c r="AJ78" i="12" s="1"/>
  <c r="AK78" i="11"/>
  <c r="AK78" i="12" s="1"/>
  <c r="AL78" i="11"/>
  <c r="AL78" i="12" s="1"/>
  <c r="AM78" i="11"/>
  <c r="AM78" i="12" s="1"/>
  <c r="AN78" i="11"/>
  <c r="AN78" i="12" s="1"/>
  <c r="AO78" i="11"/>
  <c r="AO78" i="12" s="1"/>
  <c r="AP78" i="11"/>
  <c r="AP78" i="12" s="1"/>
  <c r="AQ78" i="11"/>
  <c r="AQ78" i="12" s="1"/>
  <c r="AR78" i="11"/>
  <c r="AR78" i="12" s="1"/>
  <c r="AS78" i="11"/>
  <c r="AS78" i="12" s="1"/>
  <c r="AT78" i="11"/>
  <c r="AT78" i="12" s="1"/>
  <c r="AU78" i="11"/>
  <c r="AU78" i="12" s="1"/>
  <c r="AV78" i="11"/>
  <c r="AV78" i="12" s="1"/>
  <c r="AW78" i="11"/>
  <c r="AW78" i="12" s="1"/>
  <c r="AX78" i="11"/>
  <c r="AX78" i="12" s="1"/>
  <c r="AY78" i="11"/>
  <c r="AY78" i="12" s="1"/>
  <c r="AZ78" i="11"/>
  <c r="AZ78" i="12" s="1"/>
  <c r="BA78" i="11"/>
  <c r="BA78" i="12" s="1"/>
  <c r="BB78" i="11"/>
  <c r="BB78" i="12" s="1"/>
  <c r="BC78" i="11"/>
  <c r="BC78" i="12" s="1"/>
  <c r="BD78" i="11"/>
  <c r="BD78" i="12" s="1"/>
  <c r="BE78" i="11"/>
  <c r="BE78" i="12" s="1"/>
  <c r="BF78" i="11"/>
  <c r="BF78" i="12" s="1"/>
  <c r="BG78" i="11"/>
  <c r="BG78" i="12" s="1"/>
  <c r="BH78" i="11"/>
  <c r="BH78" i="12" s="1"/>
  <c r="BI78" i="11"/>
  <c r="BI78" i="12" s="1"/>
  <c r="BJ78" i="11"/>
  <c r="BJ78" i="12" s="1"/>
  <c r="BK78" i="11"/>
  <c r="BK78" i="12" s="1"/>
  <c r="BL78" i="11"/>
  <c r="BL78" i="12" s="1"/>
  <c r="BM78" i="11"/>
  <c r="BM78" i="12" s="1"/>
  <c r="BN78" i="11"/>
  <c r="BN78" i="12" s="1"/>
  <c r="BO78" i="11"/>
  <c r="BO78" i="12" s="1"/>
  <c r="BP78" i="11"/>
  <c r="BP78" i="12" s="1"/>
  <c r="BQ78" i="11"/>
  <c r="BQ78" i="12" s="1"/>
  <c r="BR78" i="11"/>
  <c r="BR78" i="12" s="1"/>
  <c r="BS78" i="11"/>
  <c r="BS78" i="12" s="1"/>
  <c r="BT78" i="11"/>
  <c r="BT78" i="12" s="1"/>
  <c r="BU78" i="11"/>
  <c r="BU78" i="12" s="1"/>
  <c r="BV78" i="11"/>
  <c r="BV78" i="12" s="1"/>
  <c r="BW78" i="11"/>
  <c r="BW78" i="12" s="1"/>
  <c r="BX78" i="11"/>
  <c r="BX78" i="12" s="1"/>
  <c r="BY78" i="11"/>
  <c r="BY78" i="12" s="1"/>
  <c r="BZ78" i="11"/>
  <c r="BZ78" i="12" s="1"/>
  <c r="CA78" i="11"/>
  <c r="CA78" i="12" s="1"/>
  <c r="CB78" i="11"/>
  <c r="CB78" i="12" s="1"/>
  <c r="CC78" i="11"/>
  <c r="CC78" i="12" s="1"/>
  <c r="CD78" i="11"/>
  <c r="CD78" i="12" s="1"/>
  <c r="CE78" i="11"/>
  <c r="CE78" i="12" s="1"/>
  <c r="CF78" i="11"/>
  <c r="CF78" i="12" s="1"/>
  <c r="CG78" i="11"/>
  <c r="CG78" i="12" s="1"/>
  <c r="CH78" i="11"/>
  <c r="CH78" i="12" s="1"/>
  <c r="CI78" i="11"/>
  <c r="CI78" i="12" s="1"/>
  <c r="CJ78" i="11"/>
  <c r="CJ78" i="12" s="1"/>
  <c r="CK78" i="11"/>
  <c r="CK78" i="12" s="1"/>
  <c r="CL78" i="11"/>
  <c r="CL78" i="12" s="1"/>
  <c r="CM78" i="11"/>
  <c r="CM78" i="12" s="1"/>
  <c r="CN78" i="11"/>
  <c r="CN78" i="12" s="1"/>
  <c r="CO78" i="11"/>
  <c r="CO78" i="12" s="1"/>
  <c r="CP78" i="11"/>
  <c r="CP78" i="12" s="1"/>
  <c r="CQ78" i="11"/>
  <c r="CQ78" i="12" s="1"/>
  <c r="CR78" i="11"/>
  <c r="CR78" i="12" s="1"/>
  <c r="CS78" i="11"/>
  <c r="CS78" i="12" s="1"/>
  <c r="CT78" i="11"/>
  <c r="CT78" i="12" s="1"/>
  <c r="CU78" i="11"/>
  <c r="CU78" i="12" s="1"/>
  <c r="CV78" i="11"/>
  <c r="CV78" i="12" s="1"/>
  <c r="CW78" i="11"/>
  <c r="CW78" i="12" s="1"/>
  <c r="CX78" i="11"/>
  <c r="CX78" i="12" s="1"/>
  <c r="CY78" i="11"/>
  <c r="CY78" i="12" s="1"/>
  <c r="CZ78" i="11"/>
  <c r="CZ78" i="12" s="1"/>
  <c r="DA78" i="11"/>
  <c r="DA78" i="12" s="1"/>
  <c r="DB78" i="11"/>
  <c r="DB78" i="12" s="1"/>
  <c r="DC78" i="11"/>
  <c r="DC78" i="12" s="1"/>
  <c r="DD78" i="11"/>
  <c r="DD78" i="12" s="1"/>
  <c r="DE78" i="11"/>
  <c r="DE78" i="12" s="1"/>
  <c r="DF78" i="11"/>
  <c r="DF78" i="12" s="1"/>
  <c r="DG78" i="11"/>
  <c r="DG78" i="12" s="1"/>
  <c r="DH78" i="11"/>
  <c r="DH78" i="12" s="1"/>
  <c r="DI78" i="11"/>
  <c r="DI78" i="12" s="1"/>
  <c r="DJ78" i="11"/>
  <c r="DJ78" i="12" s="1"/>
  <c r="DK78" i="11"/>
  <c r="DK78" i="12" s="1"/>
  <c r="DL78" i="11"/>
  <c r="DL78" i="12" s="1"/>
  <c r="DM78" i="11"/>
  <c r="DM78" i="12" s="1"/>
  <c r="DN78" i="11"/>
  <c r="DN78" i="12" s="1"/>
  <c r="DO78" i="11"/>
  <c r="DO78" i="12" s="1"/>
  <c r="DP78" i="11"/>
  <c r="DP78" i="12" s="1"/>
  <c r="DQ78" i="11"/>
  <c r="DQ78" i="12" s="1"/>
  <c r="DR78" i="11"/>
  <c r="DR78" i="12" s="1"/>
  <c r="DS78" i="11"/>
  <c r="DS78" i="12" s="1"/>
  <c r="DT78" i="11"/>
  <c r="DT78" i="12" s="1"/>
  <c r="DU78" i="11"/>
  <c r="DU78" i="12" s="1"/>
  <c r="DV78" i="11"/>
  <c r="DV78" i="12" s="1"/>
  <c r="DW78" i="11"/>
  <c r="DW78" i="12" s="1"/>
  <c r="DX78" i="11"/>
  <c r="DX78" i="12" s="1"/>
  <c r="DY78" i="11"/>
  <c r="DY78" i="12" s="1"/>
  <c r="DZ78" i="11"/>
  <c r="DZ78" i="12" s="1"/>
  <c r="EA78" i="11"/>
  <c r="EA78" i="12" s="1"/>
  <c r="EB78" i="11"/>
  <c r="EB78" i="12" s="1"/>
  <c r="EC78" i="11"/>
  <c r="EC78" i="12" s="1"/>
  <c r="ED78" i="11"/>
  <c r="ED78" i="12" s="1"/>
  <c r="EE78" i="11"/>
  <c r="EE78" i="12" s="1"/>
  <c r="EF78" i="11"/>
  <c r="EF78" i="12" s="1"/>
  <c r="EG78" i="11"/>
  <c r="EG78" i="12" s="1"/>
  <c r="EH78" i="11"/>
  <c r="EH78" i="12" s="1"/>
  <c r="EI78" i="11"/>
  <c r="EI78" i="12" s="1"/>
  <c r="EJ78" i="11"/>
  <c r="EJ78" i="12" s="1"/>
  <c r="EK78" i="11"/>
  <c r="EK78" i="12" s="1"/>
  <c r="EL78" i="11"/>
  <c r="EL78" i="12" s="1"/>
  <c r="EM78" i="11"/>
  <c r="EM78" i="12" s="1"/>
  <c r="EN78" i="11"/>
  <c r="EN78" i="12" s="1"/>
  <c r="EO78" i="11"/>
  <c r="EO78" i="12" s="1"/>
  <c r="EP78" i="11"/>
  <c r="EP78" i="12" s="1"/>
  <c r="EQ78" i="11"/>
  <c r="EQ78" i="12" s="1"/>
  <c r="ER78" i="11"/>
  <c r="ER78" i="12" s="1"/>
  <c r="ES78" i="11"/>
  <c r="ES78" i="12" s="1"/>
  <c r="ET78" i="11"/>
  <c r="ET78" i="12" s="1"/>
  <c r="EU78" i="11"/>
  <c r="EU78" i="12" s="1"/>
  <c r="EV78" i="11"/>
  <c r="EV78" i="12" s="1"/>
  <c r="EW78" i="11"/>
  <c r="EW78" i="12" s="1"/>
  <c r="EX78" i="11"/>
  <c r="EX78" i="12" s="1"/>
  <c r="EY78" i="11"/>
  <c r="EY78" i="12" s="1"/>
  <c r="EZ78" i="11"/>
  <c r="EZ78" i="12" s="1"/>
  <c r="FA78" i="11"/>
  <c r="FA78" i="12" s="1"/>
  <c r="FB78" i="11"/>
  <c r="FB78" i="12" s="1"/>
  <c r="FC78" i="11"/>
  <c r="FC78" i="12" s="1"/>
  <c r="FD78" i="11"/>
  <c r="FD78" i="12" s="1"/>
  <c r="FE78" i="11"/>
  <c r="FE78" i="12" s="1"/>
  <c r="FF78" i="11"/>
  <c r="FF78" i="12" s="1"/>
  <c r="FG78" i="11"/>
  <c r="FG78" i="12" s="1"/>
  <c r="FH78" i="11"/>
  <c r="FH78" i="12" s="1"/>
  <c r="FI78" i="11"/>
  <c r="FI78" i="12" s="1"/>
  <c r="FJ78" i="11"/>
  <c r="FJ78" i="12" s="1"/>
  <c r="FK78" i="11"/>
  <c r="FK78" i="12" s="1"/>
  <c r="FL78" i="11"/>
  <c r="FL78" i="12" s="1"/>
  <c r="F79" i="11"/>
  <c r="F79" i="12" s="1"/>
  <c r="G79" i="11"/>
  <c r="G79" i="12" s="1"/>
  <c r="H79" i="11"/>
  <c r="H79" i="12" s="1"/>
  <c r="I79" i="11"/>
  <c r="I79" i="12" s="1"/>
  <c r="J79" i="11"/>
  <c r="J79" i="12" s="1"/>
  <c r="K79" i="11"/>
  <c r="K79" i="12" s="1"/>
  <c r="L79" i="11"/>
  <c r="L79" i="12" s="1"/>
  <c r="M79" i="11"/>
  <c r="M79" i="12" s="1"/>
  <c r="N79" i="11"/>
  <c r="N79" i="12" s="1"/>
  <c r="O79" i="11"/>
  <c r="O79" i="12" s="1"/>
  <c r="P79" i="11"/>
  <c r="P79" i="12" s="1"/>
  <c r="Q79" i="11"/>
  <c r="Q79" i="12" s="1"/>
  <c r="R79" i="11"/>
  <c r="R79" i="12" s="1"/>
  <c r="S79" i="11"/>
  <c r="S79" i="12" s="1"/>
  <c r="T79" i="11"/>
  <c r="T79" i="12" s="1"/>
  <c r="U79" i="11"/>
  <c r="U79" i="12" s="1"/>
  <c r="V79" i="11"/>
  <c r="V79" i="12" s="1"/>
  <c r="W79" i="11"/>
  <c r="W79" i="12" s="1"/>
  <c r="X79" i="11"/>
  <c r="X79" i="12" s="1"/>
  <c r="Y79" i="11"/>
  <c r="Y79" i="12" s="1"/>
  <c r="Z79" i="11"/>
  <c r="Z79" i="12" s="1"/>
  <c r="AA79" i="11"/>
  <c r="AA79" i="12" s="1"/>
  <c r="AB79" i="11"/>
  <c r="AB79" i="12" s="1"/>
  <c r="AC79" i="11"/>
  <c r="AC79" i="12" s="1"/>
  <c r="AD79" i="11"/>
  <c r="AD79" i="12" s="1"/>
  <c r="AE79" i="11"/>
  <c r="AE79" i="12" s="1"/>
  <c r="AF79" i="11"/>
  <c r="AF79" i="12" s="1"/>
  <c r="AG79" i="11"/>
  <c r="AG79" i="12" s="1"/>
  <c r="AH79" i="11"/>
  <c r="AH79" i="12" s="1"/>
  <c r="AI79" i="11"/>
  <c r="AI79" i="12" s="1"/>
  <c r="AJ79" i="11"/>
  <c r="AJ79" i="12" s="1"/>
  <c r="AK79" i="11"/>
  <c r="AK79" i="12" s="1"/>
  <c r="AL79" i="11"/>
  <c r="AL79" i="12" s="1"/>
  <c r="AM79" i="11"/>
  <c r="AM79" i="12" s="1"/>
  <c r="AN79" i="11"/>
  <c r="AN79" i="12" s="1"/>
  <c r="AO79" i="11"/>
  <c r="AO79" i="12" s="1"/>
  <c r="AP79" i="11"/>
  <c r="AP79" i="12" s="1"/>
  <c r="AQ79" i="11"/>
  <c r="AQ79" i="12" s="1"/>
  <c r="AR79" i="11"/>
  <c r="AR79" i="12" s="1"/>
  <c r="AS79" i="11"/>
  <c r="AS79" i="12" s="1"/>
  <c r="AT79" i="11"/>
  <c r="AT79" i="12" s="1"/>
  <c r="AU79" i="11"/>
  <c r="AU79" i="12" s="1"/>
  <c r="AV79" i="11"/>
  <c r="AV79" i="12" s="1"/>
  <c r="AW79" i="11"/>
  <c r="AW79" i="12" s="1"/>
  <c r="AX79" i="11"/>
  <c r="AX79" i="12" s="1"/>
  <c r="AY79" i="11"/>
  <c r="AY79" i="12" s="1"/>
  <c r="AZ79" i="11"/>
  <c r="AZ79" i="12" s="1"/>
  <c r="BA79" i="11"/>
  <c r="BA79" i="12" s="1"/>
  <c r="BB79" i="11"/>
  <c r="BB79" i="12" s="1"/>
  <c r="BC79" i="11"/>
  <c r="BC79" i="12" s="1"/>
  <c r="BD79" i="11"/>
  <c r="BD79" i="12" s="1"/>
  <c r="BE79" i="11"/>
  <c r="BE79" i="12" s="1"/>
  <c r="BF79" i="11"/>
  <c r="BF79" i="12" s="1"/>
  <c r="BG79" i="11"/>
  <c r="BG79" i="12" s="1"/>
  <c r="BH79" i="11"/>
  <c r="BH79" i="12" s="1"/>
  <c r="BI79" i="11"/>
  <c r="BI79" i="12" s="1"/>
  <c r="BJ79" i="11"/>
  <c r="BJ79" i="12" s="1"/>
  <c r="BK79" i="11"/>
  <c r="BK79" i="12" s="1"/>
  <c r="BL79" i="11"/>
  <c r="BL79" i="12" s="1"/>
  <c r="BM79" i="11"/>
  <c r="BM79" i="12" s="1"/>
  <c r="BN79" i="11"/>
  <c r="BN79" i="12" s="1"/>
  <c r="BO79" i="11"/>
  <c r="BO79" i="12" s="1"/>
  <c r="BP79" i="11"/>
  <c r="BP79" i="12" s="1"/>
  <c r="BQ79" i="11"/>
  <c r="BQ79" i="12" s="1"/>
  <c r="BR79" i="11"/>
  <c r="BR79" i="12" s="1"/>
  <c r="BS79" i="11"/>
  <c r="BS79" i="12" s="1"/>
  <c r="BT79" i="11"/>
  <c r="BT79" i="12" s="1"/>
  <c r="BU79" i="11"/>
  <c r="BU79" i="12" s="1"/>
  <c r="BV79" i="11"/>
  <c r="BV79" i="12" s="1"/>
  <c r="BW79" i="11"/>
  <c r="BW79" i="12" s="1"/>
  <c r="BX79" i="11"/>
  <c r="BX79" i="12" s="1"/>
  <c r="BY79" i="11"/>
  <c r="BY79" i="12" s="1"/>
  <c r="BZ79" i="11"/>
  <c r="BZ79" i="12" s="1"/>
  <c r="CA79" i="11"/>
  <c r="CA79" i="12" s="1"/>
  <c r="CB79" i="11"/>
  <c r="CB79" i="12" s="1"/>
  <c r="CC79" i="11"/>
  <c r="CC79" i="12" s="1"/>
  <c r="CD79" i="11"/>
  <c r="CD79" i="12" s="1"/>
  <c r="CE79" i="11"/>
  <c r="CE79" i="12" s="1"/>
  <c r="CF79" i="11"/>
  <c r="CF79" i="12" s="1"/>
  <c r="CG79" i="11"/>
  <c r="CG79" i="12" s="1"/>
  <c r="CH79" i="11"/>
  <c r="CH79" i="12" s="1"/>
  <c r="CI79" i="11"/>
  <c r="CI79" i="12" s="1"/>
  <c r="CJ79" i="11"/>
  <c r="CJ79" i="12" s="1"/>
  <c r="CK79" i="11"/>
  <c r="CK79" i="12" s="1"/>
  <c r="CL79" i="11"/>
  <c r="CL79" i="12" s="1"/>
  <c r="CM79" i="11"/>
  <c r="CM79" i="12" s="1"/>
  <c r="CN79" i="11"/>
  <c r="CN79" i="12" s="1"/>
  <c r="CO79" i="11"/>
  <c r="CO79" i="12" s="1"/>
  <c r="CP79" i="11"/>
  <c r="CP79" i="12" s="1"/>
  <c r="CQ79" i="11"/>
  <c r="CQ79" i="12" s="1"/>
  <c r="CR79" i="11"/>
  <c r="CR79" i="12" s="1"/>
  <c r="CS79" i="11"/>
  <c r="CS79" i="12" s="1"/>
  <c r="CT79" i="11"/>
  <c r="CT79" i="12" s="1"/>
  <c r="CU79" i="11"/>
  <c r="CU79" i="12" s="1"/>
  <c r="CV79" i="11"/>
  <c r="CV79" i="12" s="1"/>
  <c r="CW79" i="11"/>
  <c r="CW79" i="12" s="1"/>
  <c r="CX79" i="11"/>
  <c r="CX79" i="12" s="1"/>
  <c r="CY79" i="11"/>
  <c r="CY79" i="12" s="1"/>
  <c r="CZ79" i="11"/>
  <c r="CZ79" i="12" s="1"/>
  <c r="DA79" i="11"/>
  <c r="DA79" i="12" s="1"/>
  <c r="DB79" i="11"/>
  <c r="DB79" i="12" s="1"/>
  <c r="DC79" i="11"/>
  <c r="DC79" i="12" s="1"/>
  <c r="DD79" i="11"/>
  <c r="DD79" i="12" s="1"/>
  <c r="DE79" i="11"/>
  <c r="DE79" i="12" s="1"/>
  <c r="DF79" i="11"/>
  <c r="DF79" i="12" s="1"/>
  <c r="DG79" i="11"/>
  <c r="DG79" i="12" s="1"/>
  <c r="DH79" i="11"/>
  <c r="DH79" i="12" s="1"/>
  <c r="DI79" i="11"/>
  <c r="DI79" i="12" s="1"/>
  <c r="DJ79" i="11"/>
  <c r="DJ79" i="12" s="1"/>
  <c r="DK79" i="11"/>
  <c r="DK79" i="12" s="1"/>
  <c r="DL79" i="11"/>
  <c r="DL79" i="12" s="1"/>
  <c r="DM79" i="11"/>
  <c r="DM79" i="12" s="1"/>
  <c r="DN79" i="11"/>
  <c r="DN79" i="12" s="1"/>
  <c r="DO79" i="11"/>
  <c r="DO79" i="12" s="1"/>
  <c r="DP79" i="11"/>
  <c r="DP79" i="12" s="1"/>
  <c r="DQ79" i="11"/>
  <c r="DQ79" i="12" s="1"/>
  <c r="DR79" i="11"/>
  <c r="DR79" i="12" s="1"/>
  <c r="DS79" i="11"/>
  <c r="DS79" i="12" s="1"/>
  <c r="DT79" i="11"/>
  <c r="DT79" i="12" s="1"/>
  <c r="DU79" i="11"/>
  <c r="DU79" i="12" s="1"/>
  <c r="DV79" i="11"/>
  <c r="DV79" i="12" s="1"/>
  <c r="DW79" i="11"/>
  <c r="DW79" i="12" s="1"/>
  <c r="DX79" i="11"/>
  <c r="DX79" i="12" s="1"/>
  <c r="DY79" i="11"/>
  <c r="DY79" i="12" s="1"/>
  <c r="DZ79" i="11"/>
  <c r="DZ79" i="12" s="1"/>
  <c r="EA79" i="11"/>
  <c r="EA79" i="12" s="1"/>
  <c r="EB79" i="11"/>
  <c r="EB79" i="12" s="1"/>
  <c r="EC79" i="11"/>
  <c r="EC79" i="12" s="1"/>
  <c r="ED79" i="11"/>
  <c r="ED79" i="12" s="1"/>
  <c r="EE79" i="11"/>
  <c r="EE79" i="12" s="1"/>
  <c r="EF79" i="11"/>
  <c r="EF79" i="12" s="1"/>
  <c r="EG79" i="11"/>
  <c r="EG79" i="12" s="1"/>
  <c r="EH79" i="11"/>
  <c r="EH79" i="12" s="1"/>
  <c r="EI79" i="11"/>
  <c r="EI79" i="12" s="1"/>
  <c r="EJ79" i="11"/>
  <c r="EJ79" i="12" s="1"/>
  <c r="EK79" i="11"/>
  <c r="EK79" i="12" s="1"/>
  <c r="EL79" i="11"/>
  <c r="EL79" i="12" s="1"/>
  <c r="EM79" i="11"/>
  <c r="EM79" i="12" s="1"/>
  <c r="EN79" i="11"/>
  <c r="EN79" i="12" s="1"/>
  <c r="EO79" i="11"/>
  <c r="EO79" i="12" s="1"/>
  <c r="EP79" i="11"/>
  <c r="EP79" i="12" s="1"/>
  <c r="EQ79" i="11"/>
  <c r="EQ79" i="12" s="1"/>
  <c r="ER79" i="11"/>
  <c r="ER79" i="12" s="1"/>
  <c r="ES79" i="11"/>
  <c r="ES79" i="12" s="1"/>
  <c r="ET79" i="11"/>
  <c r="ET79" i="12" s="1"/>
  <c r="EU79" i="11"/>
  <c r="EU79" i="12" s="1"/>
  <c r="EV79" i="11"/>
  <c r="EV79" i="12" s="1"/>
  <c r="EW79" i="11"/>
  <c r="EW79" i="12" s="1"/>
  <c r="EX79" i="11"/>
  <c r="EX79" i="12" s="1"/>
  <c r="EY79" i="11"/>
  <c r="EY79" i="12" s="1"/>
  <c r="EZ79" i="11"/>
  <c r="EZ79" i="12" s="1"/>
  <c r="FA79" i="11"/>
  <c r="FA79" i="12" s="1"/>
  <c r="FB79" i="11"/>
  <c r="FB79" i="12" s="1"/>
  <c r="FC79" i="11"/>
  <c r="FC79" i="12" s="1"/>
  <c r="FD79" i="11"/>
  <c r="FD79" i="12" s="1"/>
  <c r="FE79" i="11"/>
  <c r="FE79" i="12" s="1"/>
  <c r="FF79" i="11"/>
  <c r="FF79" i="12" s="1"/>
  <c r="FG79" i="11"/>
  <c r="FG79" i="12" s="1"/>
  <c r="FH79" i="11"/>
  <c r="FH79" i="12" s="1"/>
  <c r="FI79" i="11"/>
  <c r="FI79" i="12" s="1"/>
  <c r="FJ79" i="11"/>
  <c r="FJ79" i="12" s="1"/>
  <c r="FK79" i="11"/>
  <c r="FK79" i="12" s="1"/>
  <c r="FL79" i="11"/>
  <c r="FL79" i="12" s="1"/>
  <c r="F80" i="11"/>
  <c r="F80" i="12" s="1"/>
  <c r="G80" i="11"/>
  <c r="G80" i="12" s="1"/>
  <c r="H80" i="11"/>
  <c r="H80" i="12" s="1"/>
  <c r="I80" i="11"/>
  <c r="I80" i="12" s="1"/>
  <c r="J80" i="11"/>
  <c r="J80" i="12" s="1"/>
  <c r="K80" i="11"/>
  <c r="K80" i="12" s="1"/>
  <c r="L80" i="11"/>
  <c r="L80" i="12" s="1"/>
  <c r="M80" i="11"/>
  <c r="M80" i="12" s="1"/>
  <c r="N80" i="11"/>
  <c r="N80" i="12" s="1"/>
  <c r="O80" i="11"/>
  <c r="O80" i="12" s="1"/>
  <c r="P80" i="11"/>
  <c r="P80" i="12" s="1"/>
  <c r="Q80" i="11"/>
  <c r="Q80" i="12" s="1"/>
  <c r="R80" i="11"/>
  <c r="R80" i="12" s="1"/>
  <c r="S80" i="11"/>
  <c r="S80" i="12" s="1"/>
  <c r="T80" i="11"/>
  <c r="T80" i="12" s="1"/>
  <c r="U80" i="11"/>
  <c r="U80" i="12" s="1"/>
  <c r="V80" i="11"/>
  <c r="V80" i="12" s="1"/>
  <c r="W80" i="11"/>
  <c r="W80" i="12" s="1"/>
  <c r="X80" i="11"/>
  <c r="X80" i="12" s="1"/>
  <c r="Y80" i="11"/>
  <c r="Y80" i="12" s="1"/>
  <c r="Z80" i="11"/>
  <c r="Z80" i="12" s="1"/>
  <c r="AA80" i="11"/>
  <c r="AA80" i="12" s="1"/>
  <c r="AB80" i="11"/>
  <c r="AB80" i="12" s="1"/>
  <c r="AC80" i="11"/>
  <c r="AC80" i="12" s="1"/>
  <c r="AD80" i="11"/>
  <c r="AD80" i="12" s="1"/>
  <c r="AE80" i="11"/>
  <c r="AE80" i="12" s="1"/>
  <c r="AF80" i="11"/>
  <c r="AF80" i="12" s="1"/>
  <c r="AG80" i="11"/>
  <c r="AG80" i="12" s="1"/>
  <c r="AH80" i="11"/>
  <c r="AH80" i="12" s="1"/>
  <c r="AI80" i="11"/>
  <c r="AI80" i="12" s="1"/>
  <c r="AJ80" i="11"/>
  <c r="AJ80" i="12" s="1"/>
  <c r="AK80" i="11"/>
  <c r="AK80" i="12" s="1"/>
  <c r="AL80" i="11"/>
  <c r="AL80" i="12" s="1"/>
  <c r="AM80" i="11"/>
  <c r="AM80" i="12" s="1"/>
  <c r="AN80" i="11"/>
  <c r="AN80" i="12" s="1"/>
  <c r="AO80" i="11"/>
  <c r="AO80" i="12" s="1"/>
  <c r="AP80" i="11"/>
  <c r="AP80" i="12" s="1"/>
  <c r="AQ80" i="11"/>
  <c r="AQ80" i="12" s="1"/>
  <c r="AR80" i="11"/>
  <c r="AR80" i="12" s="1"/>
  <c r="AS80" i="11"/>
  <c r="AS80" i="12" s="1"/>
  <c r="AT80" i="11"/>
  <c r="AT80" i="12" s="1"/>
  <c r="AU80" i="11"/>
  <c r="AU80" i="12" s="1"/>
  <c r="AV80" i="11"/>
  <c r="AV80" i="12" s="1"/>
  <c r="AW80" i="11"/>
  <c r="AW80" i="12" s="1"/>
  <c r="AX80" i="11"/>
  <c r="AX80" i="12" s="1"/>
  <c r="AY80" i="11"/>
  <c r="AY80" i="12" s="1"/>
  <c r="AZ80" i="11"/>
  <c r="AZ80" i="12" s="1"/>
  <c r="BA80" i="11"/>
  <c r="BA80" i="12" s="1"/>
  <c r="BB80" i="11"/>
  <c r="BB80" i="12" s="1"/>
  <c r="BC80" i="11"/>
  <c r="BC80" i="12" s="1"/>
  <c r="BD80" i="11"/>
  <c r="BD80" i="12" s="1"/>
  <c r="BE80" i="11"/>
  <c r="BE80" i="12" s="1"/>
  <c r="BF80" i="11"/>
  <c r="BF80" i="12" s="1"/>
  <c r="BG80" i="11"/>
  <c r="BG80" i="12" s="1"/>
  <c r="BH80" i="11"/>
  <c r="BH80" i="12" s="1"/>
  <c r="BI80" i="11"/>
  <c r="BI80" i="12" s="1"/>
  <c r="BJ80" i="11"/>
  <c r="BJ80" i="12" s="1"/>
  <c r="BK80" i="11"/>
  <c r="BK80" i="12" s="1"/>
  <c r="BL80" i="11"/>
  <c r="BL80" i="12" s="1"/>
  <c r="BM80" i="11"/>
  <c r="BM80" i="12" s="1"/>
  <c r="BN80" i="11"/>
  <c r="BN80" i="12" s="1"/>
  <c r="BO80" i="11"/>
  <c r="BO80" i="12" s="1"/>
  <c r="BP80" i="11"/>
  <c r="BP80" i="12" s="1"/>
  <c r="BQ80" i="11"/>
  <c r="BQ80" i="12" s="1"/>
  <c r="BR80" i="11"/>
  <c r="BR80" i="12" s="1"/>
  <c r="BS80" i="11"/>
  <c r="BS80" i="12" s="1"/>
  <c r="BT80" i="11"/>
  <c r="BT80" i="12" s="1"/>
  <c r="BU80" i="11"/>
  <c r="BU80" i="12" s="1"/>
  <c r="BV80" i="11"/>
  <c r="BV80" i="12" s="1"/>
  <c r="BW80" i="11"/>
  <c r="BW80" i="12" s="1"/>
  <c r="BX80" i="11"/>
  <c r="BX80" i="12" s="1"/>
  <c r="BY80" i="11"/>
  <c r="BY80" i="12" s="1"/>
  <c r="BZ80" i="11"/>
  <c r="BZ80" i="12" s="1"/>
  <c r="CA80" i="11"/>
  <c r="CA80" i="12" s="1"/>
  <c r="CB80" i="11"/>
  <c r="CB80" i="12" s="1"/>
  <c r="CC80" i="11"/>
  <c r="CC80" i="12" s="1"/>
  <c r="CD80" i="11"/>
  <c r="CD80" i="12" s="1"/>
  <c r="CE80" i="11"/>
  <c r="CE80" i="12" s="1"/>
  <c r="CF80" i="11"/>
  <c r="CF80" i="12" s="1"/>
  <c r="CG80" i="11"/>
  <c r="CG80" i="12" s="1"/>
  <c r="CH80" i="11"/>
  <c r="CH80" i="12" s="1"/>
  <c r="CI80" i="11"/>
  <c r="CI80" i="12" s="1"/>
  <c r="CJ80" i="11"/>
  <c r="CJ80" i="12" s="1"/>
  <c r="CK80" i="11"/>
  <c r="CK80" i="12" s="1"/>
  <c r="CL80" i="11"/>
  <c r="CL80" i="12" s="1"/>
  <c r="CM80" i="11"/>
  <c r="CM80" i="12" s="1"/>
  <c r="CN80" i="11"/>
  <c r="CN80" i="12" s="1"/>
  <c r="CO80" i="11"/>
  <c r="CO80" i="12" s="1"/>
  <c r="CP80" i="11"/>
  <c r="CP80" i="12" s="1"/>
  <c r="CQ80" i="11"/>
  <c r="CQ80" i="12" s="1"/>
  <c r="CR80" i="11"/>
  <c r="CR80" i="12" s="1"/>
  <c r="CS80" i="11"/>
  <c r="CS80" i="12" s="1"/>
  <c r="CT80" i="11"/>
  <c r="CT80" i="12" s="1"/>
  <c r="CU80" i="11"/>
  <c r="CU80" i="12" s="1"/>
  <c r="CV80" i="11"/>
  <c r="CV80" i="12" s="1"/>
  <c r="CW80" i="11"/>
  <c r="CW80" i="12" s="1"/>
  <c r="CX80" i="11"/>
  <c r="CX80" i="12" s="1"/>
  <c r="CY80" i="11"/>
  <c r="CY80" i="12" s="1"/>
  <c r="CZ80" i="11"/>
  <c r="CZ80" i="12" s="1"/>
  <c r="DA80" i="11"/>
  <c r="DA80" i="12" s="1"/>
  <c r="DB80" i="11"/>
  <c r="DB80" i="12" s="1"/>
  <c r="DC80" i="11"/>
  <c r="DC80" i="12" s="1"/>
  <c r="DD80" i="11"/>
  <c r="DD80" i="12" s="1"/>
  <c r="DE80" i="11"/>
  <c r="DE80" i="12" s="1"/>
  <c r="DF80" i="11"/>
  <c r="DF80" i="12" s="1"/>
  <c r="DG80" i="11"/>
  <c r="DG80" i="12" s="1"/>
  <c r="DH80" i="11"/>
  <c r="DH80" i="12" s="1"/>
  <c r="DI80" i="11"/>
  <c r="DI80" i="12" s="1"/>
  <c r="DJ80" i="11"/>
  <c r="DJ80" i="12" s="1"/>
  <c r="DK80" i="11"/>
  <c r="DK80" i="12" s="1"/>
  <c r="DL80" i="11"/>
  <c r="DL80" i="12" s="1"/>
  <c r="DM80" i="11"/>
  <c r="DM80" i="12" s="1"/>
  <c r="DN80" i="11"/>
  <c r="DN80" i="12" s="1"/>
  <c r="DO80" i="11"/>
  <c r="DO80" i="12" s="1"/>
  <c r="DP80" i="11"/>
  <c r="DP80" i="12" s="1"/>
  <c r="DQ80" i="11"/>
  <c r="DQ80" i="12" s="1"/>
  <c r="DR80" i="11"/>
  <c r="DR80" i="12" s="1"/>
  <c r="DS80" i="11"/>
  <c r="DS80" i="12" s="1"/>
  <c r="DT80" i="11"/>
  <c r="DT80" i="12" s="1"/>
  <c r="DU80" i="11"/>
  <c r="DU80" i="12" s="1"/>
  <c r="DV80" i="11"/>
  <c r="DV80" i="12" s="1"/>
  <c r="DW80" i="11"/>
  <c r="DW80" i="12" s="1"/>
  <c r="DX80" i="11"/>
  <c r="DX80" i="12" s="1"/>
  <c r="DY80" i="11"/>
  <c r="DY80" i="12" s="1"/>
  <c r="DZ80" i="11"/>
  <c r="DZ80" i="12" s="1"/>
  <c r="EA80" i="11"/>
  <c r="EA80" i="12" s="1"/>
  <c r="EB80" i="11"/>
  <c r="EB80" i="12" s="1"/>
  <c r="EC80" i="11"/>
  <c r="EC80" i="12" s="1"/>
  <c r="ED80" i="11"/>
  <c r="ED80" i="12" s="1"/>
  <c r="EE80" i="11"/>
  <c r="EE80" i="12" s="1"/>
  <c r="EF80" i="11"/>
  <c r="EF80" i="12" s="1"/>
  <c r="EG80" i="11"/>
  <c r="EG80" i="12" s="1"/>
  <c r="EH80" i="11"/>
  <c r="EH80" i="12" s="1"/>
  <c r="EI80" i="11"/>
  <c r="EI80" i="12" s="1"/>
  <c r="EJ80" i="11"/>
  <c r="EJ80" i="12" s="1"/>
  <c r="EK80" i="11"/>
  <c r="EK80" i="12" s="1"/>
  <c r="EL80" i="11"/>
  <c r="EL80" i="12" s="1"/>
  <c r="EM80" i="11"/>
  <c r="EM80" i="12" s="1"/>
  <c r="EN80" i="11"/>
  <c r="EN80" i="12" s="1"/>
  <c r="EO80" i="11"/>
  <c r="EO80" i="12" s="1"/>
  <c r="EP80" i="11"/>
  <c r="EP80" i="12" s="1"/>
  <c r="EQ80" i="11"/>
  <c r="EQ80" i="12" s="1"/>
  <c r="ER80" i="11"/>
  <c r="ER80" i="12" s="1"/>
  <c r="ES80" i="11"/>
  <c r="ES80" i="12" s="1"/>
  <c r="ET80" i="11"/>
  <c r="ET80" i="12" s="1"/>
  <c r="EU80" i="11"/>
  <c r="EU80" i="12" s="1"/>
  <c r="EV80" i="11"/>
  <c r="EV80" i="12" s="1"/>
  <c r="EW80" i="11"/>
  <c r="EW80" i="12" s="1"/>
  <c r="EX80" i="11"/>
  <c r="EX80" i="12" s="1"/>
  <c r="EY80" i="11"/>
  <c r="EY80" i="12" s="1"/>
  <c r="EZ80" i="11"/>
  <c r="EZ80" i="12" s="1"/>
  <c r="FA80" i="11"/>
  <c r="FA80" i="12" s="1"/>
  <c r="FB80" i="11"/>
  <c r="FB80" i="12" s="1"/>
  <c r="FC80" i="11"/>
  <c r="FC80" i="12" s="1"/>
  <c r="FD80" i="11"/>
  <c r="FD80" i="12" s="1"/>
  <c r="FE80" i="11"/>
  <c r="FE80" i="12" s="1"/>
  <c r="FF80" i="11"/>
  <c r="FF80" i="12" s="1"/>
  <c r="FG80" i="11"/>
  <c r="FG80" i="12" s="1"/>
  <c r="FH80" i="11"/>
  <c r="FH80" i="12" s="1"/>
  <c r="FI80" i="11"/>
  <c r="FI80" i="12" s="1"/>
  <c r="FJ80" i="11"/>
  <c r="FJ80" i="12" s="1"/>
  <c r="FK80" i="11"/>
  <c r="FK80" i="12" s="1"/>
  <c r="FL80" i="11"/>
  <c r="FL80" i="12" s="1"/>
  <c r="F81" i="11"/>
  <c r="F81" i="12" s="1"/>
  <c r="G81" i="11"/>
  <c r="G81" i="12" s="1"/>
  <c r="H81" i="11"/>
  <c r="H81" i="12" s="1"/>
  <c r="I81" i="11"/>
  <c r="I81" i="12" s="1"/>
  <c r="J81" i="11"/>
  <c r="J81" i="12" s="1"/>
  <c r="K81" i="11"/>
  <c r="K81" i="12" s="1"/>
  <c r="L81" i="11"/>
  <c r="L81" i="12" s="1"/>
  <c r="M81" i="11"/>
  <c r="M81" i="12" s="1"/>
  <c r="N81" i="11"/>
  <c r="N81" i="12" s="1"/>
  <c r="O81" i="11"/>
  <c r="O81" i="12" s="1"/>
  <c r="P81" i="11"/>
  <c r="P81" i="12" s="1"/>
  <c r="Q81" i="11"/>
  <c r="Q81" i="12" s="1"/>
  <c r="R81" i="11"/>
  <c r="R81" i="12" s="1"/>
  <c r="S81" i="11"/>
  <c r="S81" i="12" s="1"/>
  <c r="T81" i="11"/>
  <c r="T81" i="12" s="1"/>
  <c r="U81" i="11"/>
  <c r="U81" i="12" s="1"/>
  <c r="V81" i="11"/>
  <c r="V81" i="12" s="1"/>
  <c r="W81" i="11"/>
  <c r="W81" i="12" s="1"/>
  <c r="X81" i="11"/>
  <c r="X81" i="12" s="1"/>
  <c r="Y81" i="11"/>
  <c r="Y81" i="12" s="1"/>
  <c r="Z81" i="11"/>
  <c r="Z81" i="12" s="1"/>
  <c r="AA81" i="11"/>
  <c r="AA81" i="12" s="1"/>
  <c r="AB81" i="11"/>
  <c r="AB81" i="12" s="1"/>
  <c r="AC81" i="11"/>
  <c r="AC81" i="12" s="1"/>
  <c r="AD81" i="11"/>
  <c r="AD81" i="12" s="1"/>
  <c r="AE81" i="11"/>
  <c r="AE81" i="12" s="1"/>
  <c r="AF81" i="11"/>
  <c r="AF81" i="12" s="1"/>
  <c r="AG81" i="11"/>
  <c r="AG81" i="12" s="1"/>
  <c r="AH81" i="11"/>
  <c r="AH81" i="12" s="1"/>
  <c r="AI81" i="11"/>
  <c r="AI81" i="12" s="1"/>
  <c r="AJ81" i="11"/>
  <c r="AJ81" i="12" s="1"/>
  <c r="AK81" i="11"/>
  <c r="AK81" i="12" s="1"/>
  <c r="AL81" i="11"/>
  <c r="AL81" i="12" s="1"/>
  <c r="AM81" i="11"/>
  <c r="AM81" i="12" s="1"/>
  <c r="AN81" i="11"/>
  <c r="AN81" i="12" s="1"/>
  <c r="AO81" i="11"/>
  <c r="AO81" i="12" s="1"/>
  <c r="AP81" i="11"/>
  <c r="AP81" i="12" s="1"/>
  <c r="AQ81" i="11"/>
  <c r="AQ81" i="12" s="1"/>
  <c r="AR81" i="11"/>
  <c r="AR81" i="12" s="1"/>
  <c r="AS81" i="11"/>
  <c r="AS81" i="12" s="1"/>
  <c r="AT81" i="11"/>
  <c r="AT81" i="12" s="1"/>
  <c r="AU81" i="11"/>
  <c r="AU81" i="12" s="1"/>
  <c r="AV81" i="11"/>
  <c r="AV81" i="12" s="1"/>
  <c r="AW81" i="11"/>
  <c r="AW81" i="12" s="1"/>
  <c r="AX81" i="11"/>
  <c r="AX81" i="12" s="1"/>
  <c r="AY81" i="11"/>
  <c r="AY81" i="12" s="1"/>
  <c r="AZ81" i="11"/>
  <c r="AZ81" i="12" s="1"/>
  <c r="BA81" i="11"/>
  <c r="BA81" i="12" s="1"/>
  <c r="BB81" i="11"/>
  <c r="BB81" i="12" s="1"/>
  <c r="BC81" i="11"/>
  <c r="BC81" i="12" s="1"/>
  <c r="BD81" i="11"/>
  <c r="BD81" i="12" s="1"/>
  <c r="BE81" i="11"/>
  <c r="BE81" i="12" s="1"/>
  <c r="BF81" i="11"/>
  <c r="BF81" i="12" s="1"/>
  <c r="BG81" i="11"/>
  <c r="BG81" i="12" s="1"/>
  <c r="BH81" i="11"/>
  <c r="BH81" i="12" s="1"/>
  <c r="BI81" i="11"/>
  <c r="BI81" i="12" s="1"/>
  <c r="BJ81" i="11"/>
  <c r="BJ81" i="12" s="1"/>
  <c r="BK81" i="11"/>
  <c r="BK81" i="12" s="1"/>
  <c r="BL81" i="11"/>
  <c r="BL81" i="12" s="1"/>
  <c r="BM81" i="11"/>
  <c r="BM81" i="12" s="1"/>
  <c r="BN81" i="11"/>
  <c r="BN81" i="12" s="1"/>
  <c r="BO81" i="11"/>
  <c r="BO81" i="12" s="1"/>
  <c r="BP81" i="11"/>
  <c r="BP81" i="12" s="1"/>
  <c r="BQ81" i="11"/>
  <c r="BQ81" i="12" s="1"/>
  <c r="BR81" i="11"/>
  <c r="BR81" i="12" s="1"/>
  <c r="BS81" i="11"/>
  <c r="BS81" i="12" s="1"/>
  <c r="BT81" i="11"/>
  <c r="BT81" i="12" s="1"/>
  <c r="BU81" i="11"/>
  <c r="BU81" i="12" s="1"/>
  <c r="BV81" i="11"/>
  <c r="BV81" i="12" s="1"/>
  <c r="BW81" i="11"/>
  <c r="BW81" i="12" s="1"/>
  <c r="BX81" i="11"/>
  <c r="BX81" i="12" s="1"/>
  <c r="BY81" i="11"/>
  <c r="BY81" i="12" s="1"/>
  <c r="BZ81" i="11"/>
  <c r="BZ81" i="12" s="1"/>
  <c r="CA81" i="11"/>
  <c r="CA81" i="12" s="1"/>
  <c r="CB81" i="11"/>
  <c r="CB81" i="12" s="1"/>
  <c r="CC81" i="11"/>
  <c r="CC81" i="12" s="1"/>
  <c r="CD81" i="11"/>
  <c r="CD81" i="12" s="1"/>
  <c r="CE81" i="11"/>
  <c r="CE81" i="12" s="1"/>
  <c r="CF81" i="11"/>
  <c r="CF81" i="12" s="1"/>
  <c r="CG81" i="11"/>
  <c r="CG81" i="12" s="1"/>
  <c r="CH81" i="11"/>
  <c r="CH81" i="12" s="1"/>
  <c r="CI81" i="11"/>
  <c r="CI81" i="12" s="1"/>
  <c r="CJ81" i="11"/>
  <c r="CJ81" i="12" s="1"/>
  <c r="CK81" i="11"/>
  <c r="CK81" i="12" s="1"/>
  <c r="CL81" i="11"/>
  <c r="CL81" i="12" s="1"/>
  <c r="CM81" i="11"/>
  <c r="CM81" i="12" s="1"/>
  <c r="CN81" i="11"/>
  <c r="CN81" i="12" s="1"/>
  <c r="CO81" i="11"/>
  <c r="CO81" i="12" s="1"/>
  <c r="CP81" i="11"/>
  <c r="CP81" i="12" s="1"/>
  <c r="CQ81" i="11"/>
  <c r="CQ81" i="12" s="1"/>
  <c r="CR81" i="11"/>
  <c r="CR81" i="12" s="1"/>
  <c r="CS81" i="11"/>
  <c r="CS81" i="12" s="1"/>
  <c r="CT81" i="11"/>
  <c r="CT81" i="12" s="1"/>
  <c r="CU81" i="11"/>
  <c r="CU81" i="12" s="1"/>
  <c r="CV81" i="11"/>
  <c r="CV81" i="12" s="1"/>
  <c r="CW81" i="11"/>
  <c r="CW81" i="12" s="1"/>
  <c r="CX81" i="11"/>
  <c r="CX81" i="12" s="1"/>
  <c r="CY81" i="11"/>
  <c r="CY81" i="12" s="1"/>
  <c r="CZ81" i="11"/>
  <c r="CZ81" i="12" s="1"/>
  <c r="DA81" i="11"/>
  <c r="DA81" i="12" s="1"/>
  <c r="DB81" i="11"/>
  <c r="DB81" i="12" s="1"/>
  <c r="DC81" i="11"/>
  <c r="DC81" i="12" s="1"/>
  <c r="DD81" i="11"/>
  <c r="DD81" i="12" s="1"/>
  <c r="DE81" i="11"/>
  <c r="DE81" i="12" s="1"/>
  <c r="DF81" i="11"/>
  <c r="DF81" i="12" s="1"/>
  <c r="DG81" i="11"/>
  <c r="DG81" i="12" s="1"/>
  <c r="DH81" i="11"/>
  <c r="DH81" i="12" s="1"/>
  <c r="DI81" i="11"/>
  <c r="DI81" i="12" s="1"/>
  <c r="DJ81" i="11"/>
  <c r="DJ81" i="12" s="1"/>
  <c r="DK81" i="11"/>
  <c r="DK81" i="12" s="1"/>
  <c r="DL81" i="11"/>
  <c r="DL81" i="12" s="1"/>
  <c r="DM81" i="11"/>
  <c r="DM81" i="12" s="1"/>
  <c r="DN81" i="11"/>
  <c r="DN81" i="12" s="1"/>
  <c r="DO81" i="11"/>
  <c r="DO81" i="12" s="1"/>
  <c r="DP81" i="11"/>
  <c r="DP81" i="12" s="1"/>
  <c r="DQ81" i="11"/>
  <c r="DQ81" i="12" s="1"/>
  <c r="DR81" i="11"/>
  <c r="DR81" i="12" s="1"/>
  <c r="DS81" i="11"/>
  <c r="DS81" i="12" s="1"/>
  <c r="DT81" i="11"/>
  <c r="DT81" i="12" s="1"/>
  <c r="DU81" i="11"/>
  <c r="DU81" i="12" s="1"/>
  <c r="DV81" i="11"/>
  <c r="DV81" i="12" s="1"/>
  <c r="DW81" i="11"/>
  <c r="DW81" i="12" s="1"/>
  <c r="DX81" i="11"/>
  <c r="DX81" i="12" s="1"/>
  <c r="DY81" i="11"/>
  <c r="DY81" i="12" s="1"/>
  <c r="DZ81" i="11"/>
  <c r="DZ81" i="12" s="1"/>
  <c r="EA81" i="11"/>
  <c r="EA81" i="12" s="1"/>
  <c r="EB81" i="11"/>
  <c r="EB81" i="12" s="1"/>
  <c r="EC81" i="11"/>
  <c r="EC81" i="12" s="1"/>
  <c r="ED81" i="11"/>
  <c r="ED81" i="12" s="1"/>
  <c r="EE81" i="11"/>
  <c r="EE81" i="12" s="1"/>
  <c r="EF81" i="11"/>
  <c r="EF81" i="12" s="1"/>
  <c r="EG81" i="11"/>
  <c r="EG81" i="12" s="1"/>
  <c r="EH81" i="11"/>
  <c r="EH81" i="12" s="1"/>
  <c r="EI81" i="11"/>
  <c r="EI81" i="12" s="1"/>
  <c r="EJ81" i="11"/>
  <c r="EJ81" i="12" s="1"/>
  <c r="EK81" i="11"/>
  <c r="EK81" i="12" s="1"/>
  <c r="EL81" i="11"/>
  <c r="EL81" i="12" s="1"/>
  <c r="EM81" i="11"/>
  <c r="EM81" i="12" s="1"/>
  <c r="EN81" i="11"/>
  <c r="EN81" i="12" s="1"/>
  <c r="EO81" i="11"/>
  <c r="EO81" i="12" s="1"/>
  <c r="EP81" i="11"/>
  <c r="EP81" i="12" s="1"/>
  <c r="EQ81" i="11"/>
  <c r="EQ81" i="12" s="1"/>
  <c r="ER81" i="11"/>
  <c r="ER81" i="12" s="1"/>
  <c r="ES81" i="11"/>
  <c r="ES81" i="12" s="1"/>
  <c r="ET81" i="11"/>
  <c r="ET81" i="12" s="1"/>
  <c r="EU81" i="11"/>
  <c r="EU81" i="12" s="1"/>
  <c r="EV81" i="11"/>
  <c r="EV81" i="12" s="1"/>
  <c r="EW81" i="11"/>
  <c r="EW81" i="12" s="1"/>
  <c r="EX81" i="11"/>
  <c r="EX81" i="12" s="1"/>
  <c r="EY81" i="11"/>
  <c r="EY81" i="12" s="1"/>
  <c r="EZ81" i="11"/>
  <c r="EZ81" i="12" s="1"/>
  <c r="FA81" i="11"/>
  <c r="FA81" i="12" s="1"/>
  <c r="FB81" i="11"/>
  <c r="FB81" i="12" s="1"/>
  <c r="FC81" i="11"/>
  <c r="FC81" i="12" s="1"/>
  <c r="FD81" i="11"/>
  <c r="FD81" i="12" s="1"/>
  <c r="FE81" i="11"/>
  <c r="FE81" i="12" s="1"/>
  <c r="FF81" i="11"/>
  <c r="FF81" i="12" s="1"/>
  <c r="FG81" i="11"/>
  <c r="FG81" i="12" s="1"/>
  <c r="FH81" i="11"/>
  <c r="FH81" i="12" s="1"/>
  <c r="FI81" i="11"/>
  <c r="FI81" i="12" s="1"/>
  <c r="FJ81" i="11"/>
  <c r="FJ81" i="12" s="1"/>
  <c r="FK81" i="11"/>
  <c r="FK81" i="12" s="1"/>
  <c r="FL81" i="11"/>
  <c r="FL81" i="12" s="1"/>
  <c r="F82" i="11"/>
  <c r="F82" i="12" s="1"/>
  <c r="G82" i="11"/>
  <c r="G82" i="12" s="1"/>
  <c r="H82" i="11"/>
  <c r="H82" i="12" s="1"/>
  <c r="I82" i="11"/>
  <c r="I82" i="12" s="1"/>
  <c r="J82" i="11"/>
  <c r="J82" i="12" s="1"/>
  <c r="K82" i="11"/>
  <c r="K82" i="12" s="1"/>
  <c r="L82" i="11"/>
  <c r="L82" i="12" s="1"/>
  <c r="M82" i="11"/>
  <c r="M82" i="12" s="1"/>
  <c r="N82" i="11"/>
  <c r="N82" i="12" s="1"/>
  <c r="O82" i="11"/>
  <c r="O82" i="12" s="1"/>
  <c r="P82" i="11"/>
  <c r="P82" i="12" s="1"/>
  <c r="Q82" i="11"/>
  <c r="Q82" i="12" s="1"/>
  <c r="R82" i="11"/>
  <c r="R82" i="12" s="1"/>
  <c r="S82" i="11"/>
  <c r="S82" i="12" s="1"/>
  <c r="T82" i="11"/>
  <c r="T82" i="12" s="1"/>
  <c r="U82" i="11"/>
  <c r="U82" i="12" s="1"/>
  <c r="V82" i="11"/>
  <c r="V82" i="12" s="1"/>
  <c r="W82" i="11"/>
  <c r="W82" i="12" s="1"/>
  <c r="X82" i="11"/>
  <c r="X82" i="12" s="1"/>
  <c r="Y82" i="11"/>
  <c r="Y82" i="12" s="1"/>
  <c r="Z82" i="11"/>
  <c r="Z82" i="12" s="1"/>
  <c r="AA82" i="11"/>
  <c r="AA82" i="12" s="1"/>
  <c r="AB82" i="11"/>
  <c r="AB82" i="12" s="1"/>
  <c r="AC82" i="11"/>
  <c r="AC82" i="12" s="1"/>
  <c r="AD82" i="11"/>
  <c r="AD82" i="12" s="1"/>
  <c r="AE82" i="11"/>
  <c r="AE82" i="12" s="1"/>
  <c r="AF82" i="11"/>
  <c r="AF82" i="12" s="1"/>
  <c r="AG82" i="11"/>
  <c r="AG82" i="12" s="1"/>
  <c r="AH82" i="11"/>
  <c r="AH82" i="12" s="1"/>
  <c r="AI82" i="11"/>
  <c r="AI82" i="12" s="1"/>
  <c r="AJ82" i="11"/>
  <c r="AJ82" i="12" s="1"/>
  <c r="AK82" i="11"/>
  <c r="AK82" i="12" s="1"/>
  <c r="AL82" i="11"/>
  <c r="AL82" i="12" s="1"/>
  <c r="AM82" i="11"/>
  <c r="AM82" i="12" s="1"/>
  <c r="AN82" i="11"/>
  <c r="AN82" i="12" s="1"/>
  <c r="AO82" i="11"/>
  <c r="AO82" i="12" s="1"/>
  <c r="AP82" i="11"/>
  <c r="AP82" i="12" s="1"/>
  <c r="AQ82" i="11"/>
  <c r="AQ82" i="12" s="1"/>
  <c r="AR82" i="11"/>
  <c r="AR82" i="12" s="1"/>
  <c r="AS82" i="11"/>
  <c r="AS82" i="12" s="1"/>
  <c r="AT82" i="11"/>
  <c r="AT82" i="12" s="1"/>
  <c r="AU82" i="11"/>
  <c r="AU82" i="12" s="1"/>
  <c r="AV82" i="11"/>
  <c r="AV82" i="12" s="1"/>
  <c r="AW82" i="11"/>
  <c r="AW82" i="12" s="1"/>
  <c r="AX82" i="11"/>
  <c r="AX82" i="12" s="1"/>
  <c r="AY82" i="11"/>
  <c r="AY82" i="12" s="1"/>
  <c r="AZ82" i="11"/>
  <c r="AZ82" i="12" s="1"/>
  <c r="BA82" i="11"/>
  <c r="BA82" i="12" s="1"/>
  <c r="BB82" i="11"/>
  <c r="BB82" i="12" s="1"/>
  <c r="BC82" i="11"/>
  <c r="BC82" i="12" s="1"/>
  <c r="BD82" i="11"/>
  <c r="BD82" i="12" s="1"/>
  <c r="BE82" i="11"/>
  <c r="BE82" i="12" s="1"/>
  <c r="BF82" i="11"/>
  <c r="BF82" i="12" s="1"/>
  <c r="BG82" i="11"/>
  <c r="BG82" i="12" s="1"/>
  <c r="BH82" i="11"/>
  <c r="BH82" i="12" s="1"/>
  <c r="BI82" i="11"/>
  <c r="BI82" i="12" s="1"/>
  <c r="BJ82" i="11"/>
  <c r="BJ82" i="12" s="1"/>
  <c r="BK82" i="11"/>
  <c r="BK82" i="12" s="1"/>
  <c r="BL82" i="11"/>
  <c r="BL82" i="12" s="1"/>
  <c r="BM82" i="11"/>
  <c r="BM82" i="12" s="1"/>
  <c r="BN82" i="11"/>
  <c r="BN82" i="12" s="1"/>
  <c r="BO82" i="11"/>
  <c r="BO82" i="12" s="1"/>
  <c r="BP82" i="11"/>
  <c r="BP82" i="12" s="1"/>
  <c r="BQ82" i="11"/>
  <c r="BQ82" i="12" s="1"/>
  <c r="BR82" i="11"/>
  <c r="BR82" i="12" s="1"/>
  <c r="BS82" i="11"/>
  <c r="BS82" i="12" s="1"/>
  <c r="BT82" i="11"/>
  <c r="BT82" i="12" s="1"/>
  <c r="BU82" i="11"/>
  <c r="BU82" i="12" s="1"/>
  <c r="BV82" i="11"/>
  <c r="BV82" i="12" s="1"/>
  <c r="BW82" i="11"/>
  <c r="BW82" i="12" s="1"/>
  <c r="BX82" i="11"/>
  <c r="BX82" i="12" s="1"/>
  <c r="BY82" i="11"/>
  <c r="BY82" i="12" s="1"/>
  <c r="BZ82" i="11"/>
  <c r="BZ82" i="12" s="1"/>
  <c r="CA82" i="11"/>
  <c r="CA82" i="12" s="1"/>
  <c r="CB82" i="11"/>
  <c r="CB82" i="12" s="1"/>
  <c r="CC82" i="11"/>
  <c r="CC82" i="12" s="1"/>
  <c r="CD82" i="11"/>
  <c r="CD82" i="12" s="1"/>
  <c r="CE82" i="11"/>
  <c r="CE82" i="12" s="1"/>
  <c r="CF82" i="11"/>
  <c r="CF82" i="12" s="1"/>
  <c r="CG82" i="11"/>
  <c r="CG82" i="12" s="1"/>
  <c r="CH82" i="11"/>
  <c r="CH82" i="12" s="1"/>
  <c r="CI82" i="11"/>
  <c r="CI82" i="12" s="1"/>
  <c r="CJ82" i="11"/>
  <c r="CJ82" i="12" s="1"/>
  <c r="CK82" i="11"/>
  <c r="CK82" i="12" s="1"/>
  <c r="CL82" i="11"/>
  <c r="CL82" i="12" s="1"/>
  <c r="CM82" i="11"/>
  <c r="CM82" i="12" s="1"/>
  <c r="CN82" i="11"/>
  <c r="CN82" i="12" s="1"/>
  <c r="CO82" i="11"/>
  <c r="CO82" i="12" s="1"/>
  <c r="CP82" i="11"/>
  <c r="CP82" i="12" s="1"/>
  <c r="CQ82" i="11"/>
  <c r="CQ82" i="12" s="1"/>
  <c r="CR82" i="11"/>
  <c r="CR82" i="12" s="1"/>
  <c r="CS82" i="11"/>
  <c r="CS82" i="12" s="1"/>
  <c r="CT82" i="11"/>
  <c r="CT82" i="12" s="1"/>
  <c r="CU82" i="11"/>
  <c r="CU82" i="12" s="1"/>
  <c r="CV82" i="11"/>
  <c r="CV82" i="12" s="1"/>
  <c r="CW82" i="11"/>
  <c r="CW82" i="12" s="1"/>
  <c r="CX82" i="11"/>
  <c r="CX82" i="12" s="1"/>
  <c r="CY82" i="11"/>
  <c r="CY82" i="12" s="1"/>
  <c r="CZ82" i="11"/>
  <c r="CZ82" i="12" s="1"/>
  <c r="DA82" i="11"/>
  <c r="DA82" i="12" s="1"/>
  <c r="DB82" i="11"/>
  <c r="DB82" i="12" s="1"/>
  <c r="DC82" i="11"/>
  <c r="DC82" i="12" s="1"/>
  <c r="DD82" i="11"/>
  <c r="DD82" i="12" s="1"/>
  <c r="DE82" i="11"/>
  <c r="DE82" i="12" s="1"/>
  <c r="DF82" i="11"/>
  <c r="DF82" i="12" s="1"/>
  <c r="DG82" i="11"/>
  <c r="DG82" i="12" s="1"/>
  <c r="DH82" i="11"/>
  <c r="DH82" i="12" s="1"/>
  <c r="DI82" i="11"/>
  <c r="DI82" i="12" s="1"/>
  <c r="DJ82" i="11"/>
  <c r="DJ82" i="12" s="1"/>
  <c r="DK82" i="11"/>
  <c r="DK82" i="12" s="1"/>
  <c r="DL82" i="11"/>
  <c r="DL82" i="12" s="1"/>
  <c r="DM82" i="11"/>
  <c r="DM82" i="12" s="1"/>
  <c r="DN82" i="11"/>
  <c r="DN82" i="12" s="1"/>
  <c r="DO82" i="11"/>
  <c r="DO82" i="12" s="1"/>
  <c r="DP82" i="11"/>
  <c r="DP82" i="12" s="1"/>
  <c r="DQ82" i="11"/>
  <c r="DQ82" i="12" s="1"/>
  <c r="DR82" i="11"/>
  <c r="DR82" i="12" s="1"/>
  <c r="DS82" i="11"/>
  <c r="DS82" i="12" s="1"/>
  <c r="DT82" i="11"/>
  <c r="DT82" i="12" s="1"/>
  <c r="DU82" i="11"/>
  <c r="DU82" i="12" s="1"/>
  <c r="DV82" i="11"/>
  <c r="DV82" i="12" s="1"/>
  <c r="DW82" i="11"/>
  <c r="DW82" i="12" s="1"/>
  <c r="DX82" i="11"/>
  <c r="DX82" i="12" s="1"/>
  <c r="DY82" i="11"/>
  <c r="DY82" i="12" s="1"/>
  <c r="DZ82" i="11"/>
  <c r="DZ82" i="12" s="1"/>
  <c r="EA82" i="11"/>
  <c r="EA82" i="12" s="1"/>
  <c r="EB82" i="11"/>
  <c r="EB82" i="12" s="1"/>
  <c r="EC82" i="11"/>
  <c r="EC82" i="12" s="1"/>
  <c r="ED82" i="11"/>
  <c r="ED82" i="12" s="1"/>
  <c r="EE82" i="11"/>
  <c r="EE82" i="12" s="1"/>
  <c r="EF82" i="11"/>
  <c r="EF82" i="12" s="1"/>
  <c r="EG82" i="11"/>
  <c r="EG82" i="12" s="1"/>
  <c r="EH82" i="11"/>
  <c r="EH82" i="12" s="1"/>
  <c r="EI82" i="11"/>
  <c r="EI82" i="12" s="1"/>
  <c r="EJ82" i="11"/>
  <c r="EJ82" i="12" s="1"/>
  <c r="EK82" i="11"/>
  <c r="EK82" i="12" s="1"/>
  <c r="EL82" i="11"/>
  <c r="EL82" i="12" s="1"/>
  <c r="EM82" i="11"/>
  <c r="EM82" i="12" s="1"/>
  <c r="EN82" i="11"/>
  <c r="EN82" i="12" s="1"/>
  <c r="EO82" i="11"/>
  <c r="EO82" i="12" s="1"/>
  <c r="EP82" i="11"/>
  <c r="EP82" i="12" s="1"/>
  <c r="EQ82" i="11"/>
  <c r="EQ82" i="12" s="1"/>
  <c r="ER82" i="11"/>
  <c r="ER82" i="12" s="1"/>
  <c r="ES82" i="11"/>
  <c r="ES82" i="12" s="1"/>
  <c r="ET82" i="11"/>
  <c r="ET82" i="12" s="1"/>
  <c r="EU82" i="11"/>
  <c r="EU82" i="12" s="1"/>
  <c r="EV82" i="11"/>
  <c r="EV82" i="12" s="1"/>
  <c r="EW82" i="11"/>
  <c r="EW82" i="12" s="1"/>
  <c r="EX82" i="11"/>
  <c r="EX82" i="12" s="1"/>
  <c r="EY82" i="11"/>
  <c r="EY82" i="12" s="1"/>
  <c r="EZ82" i="11"/>
  <c r="EZ82" i="12" s="1"/>
  <c r="FA82" i="11"/>
  <c r="FA82" i="12" s="1"/>
  <c r="FB82" i="11"/>
  <c r="FB82" i="12" s="1"/>
  <c r="FC82" i="11"/>
  <c r="FC82" i="12" s="1"/>
  <c r="FD82" i="11"/>
  <c r="FD82" i="12" s="1"/>
  <c r="FE82" i="11"/>
  <c r="FE82" i="12" s="1"/>
  <c r="FF82" i="11"/>
  <c r="FF82" i="12" s="1"/>
  <c r="FG82" i="11"/>
  <c r="FG82" i="12" s="1"/>
  <c r="FH82" i="11"/>
  <c r="FH82" i="12" s="1"/>
  <c r="FI82" i="11"/>
  <c r="FI82" i="12" s="1"/>
  <c r="FJ82" i="11"/>
  <c r="FJ82" i="12" s="1"/>
  <c r="FK82" i="11"/>
  <c r="FK82" i="12" s="1"/>
  <c r="FL82" i="11"/>
  <c r="FL82" i="12" s="1"/>
  <c r="F83" i="11"/>
  <c r="F83" i="12" s="1"/>
  <c r="G83" i="11"/>
  <c r="G83" i="12" s="1"/>
  <c r="H83" i="11"/>
  <c r="H83" i="12" s="1"/>
  <c r="I83" i="11"/>
  <c r="I83" i="12" s="1"/>
  <c r="J83" i="11"/>
  <c r="J83" i="12" s="1"/>
  <c r="K83" i="11"/>
  <c r="K83" i="12" s="1"/>
  <c r="L83" i="11"/>
  <c r="L83" i="12" s="1"/>
  <c r="M83" i="11"/>
  <c r="M83" i="12" s="1"/>
  <c r="N83" i="11"/>
  <c r="N83" i="12" s="1"/>
  <c r="O83" i="11"/>
  <c r="O83" i="12" s="1"/>
  <c r="P83" i="11"/>
  <c r="P83" i="12" s="1"/>
  <c r="Q83" i="11"/>
  <c r="Q83" i="12" s="1"/>
  <c r="R83" i="11"/>
  <c r="R83" i="12" s="1"/>
  <c r="S83" i="11"/>
  <c r="S83" i="12" s="1"/>
  <c r="T83" i="11"/>
  <c r="T83" i="12" s="1"/>
  <c r="U83" i="11"/>
  <c r="U83" i="12" s="1"/>
  <c r="V83" i="11"/>
  <c r="V83" i="12" s="1"/>
  <c r="W83" i="11"/>
  <c r="W83" i="12" s="1"/>
  <c r="X83" i="11"/>
  <c r="X83" i="12" s="1"/>
  <c r="Y83" i="11"/>
  <c r="Y83" i="12" s="1"/>
  <c r="Z83" i="11"/>
  <c r="Z83" i="12" s="1"/>
  <c r="AA83" i="11"/>
  <c r="AA83" i="12" s="1"/>
  <c r="AB83" i="11"/>
  <c r="AB83" i="12" s="1"/>
  <c r="AC83" i="11"/>
  <c r="AC83" i="12" s="1"/>
  <c r="AD83" i="11"/>
  <c r="AD83" i="12" s="1"/>
  <c r="AE83" i="11"/>
  <c r="AE83" i="12" s="1"/>
  <c r="AF83" i="11"/>
  <c r="AF83" i="12" s="1"/>
  <c r="AG83" i="11"/>
  <c r="AG83" i="12" s="1"/>
  <c r="AH83" i="11"/>
  <c r="AH83" i="12" s="1"/>
  <c r="AI83" i="11"/>
  <c r="AI83" i="12" s="1"/>
  <c r="AJ83" i="11"/>
  <c r="AJ83" i="12" s="1"/>
  <c r="AK83" i="11"/>
  <c r="AK83" i="12" s="1"/>
  <c r="AL83" i="11"/>
  <c r="AL83" i="12" s="1"/>
  <c r="AM83" i="11"/>
  <c r="AM83" i="12" s="1"/>
  <c r="AN83" i="11"/>
  <c r="AN83" i="12" s="1"/>
  <c r="AO83" i="11"/>
  <c r="AO83" i="12" s="1"/>
  <c r="AP83" i="11"/>
  <c r="AP83" i="12" s="1"/>
  <c r="AQ83" i="11"/>
  <c r="AQ83" i="12" s="1"/>
  <c r="AR83" i="11"/>
  <c r="AR83" i="12" s="1"/>
  <c r="AS83" i="11"/>
  <c r="AS83" i="12" s="1"/>
  <c r="AT83" i="11"/>
  <c r="AT83" i="12" s="1"/>
  <c r="AU83" i="11"/>
  <c r="AU83" i="12" s="1"/>
  <c r="AV83" i="11"/>
  <c r="AV83" i="12" s="1"/>
  <c r="AW83" i="11"/>
  <c r="AW83" i="12" s="1"/>
  <c r="AX83" i="11"/>
  <c r="AX83" i="12" s="1"/>
  <c r="AY83" i="11"/>
  <c r="AY83" i="12" s="1"/>
  <c r="AZ83" i="11"/>
  <c r="AZ83" i="12" s="1"/>
  <c r="BA83" i="11"/>
  <c r="BA83" i="12" s="1"/>
  <c r="BB83" i="11"/>
  <c r="BB83" i="12" s="1"/>
  <c r="BC83" i="11"/>
  <c r="BC83" i="12" s="1"/>
  <c r="BD83" i="11"/>
  <c r="BD83" i="12" s="1"/>
  <c r="BE83" i="11"/>
  <c r="BE83" i="12" s="1"/>
  <c r="BF83" i="11"/>
  <c r="BF83" i="12" s="1"/>
  <c r="BG83" i="11"/>
  <c r="BG83" i="12" s="1"/>
  <c r="BH83" i="11"/>
  <c r="BH83" i="12" s="1"/>
  <c r="BI83" i="11"/>
  <c r="BI83" i="12" s="1"/>
  <c r="BJ83" i="11"/>
  <c r="BJ83" i="12" s="1"/>
  <c r="BK83" i="11"/>
  <c r="BK83" i="12" s="1"/>
  <c r="BL83" i="11"/>
  <c r="BL83" i="12" s="1"/>
  <c r="BM83" i="11"/>
  <c r="BM83" i="12" s="1"/>
  <c r="BN83" i="11"/>
  <c r="BN83" i="12" s="1"/>
  <c r="BO83" i="11"/>
  <c r="BO83" i="12" s="1"/>
  <c r="BP83" i="11"/>
  <c r="BP83" i="12" s="1"/>
  <c r="BQ83" i="11"/>
  <c r="BQ83" i="12" s="1"/>
  <c r="BR83" i="11"/>
  <c r="BR83" i="12" s="1"/>
  <c r="BS83" i="11"/>
  <c r="BS83" i="12" s="1"/>
  <c r="BT83" i="11"/>
  <c r="BT83" i="12" s="1"/>
  <c r="BU83" i="11"/>
  <c r="BU83" i="12" s="1"/>
  <c r="BV83" i="11"/>
  <c r="BV83" i="12" s="1"/>
  <c r="BW83" i="11"/>
  <c r="BW83" i="12" s="1"/>
  <c r="BX83" i="11"/>
  <c r="BX83" i="12" s="1"/>
  <c r="BY83" i="11"/>
  <c r="BY83" i="12" s="1"/>
  <c r="BZ83" i="11"/>
  <c r="BZ83" i="12" s="1"/>
  <c r="CA83" i="11"/>
  <c r="CA83" i="12" s="1"/>
  <c r="CB83" i="11"/>
  <c r="CB83" i="12" s="1"/>
  <c r="CC83" i="11"/>
  <c r="CC83" i="12" s="1"/>
  <c r="CD83" i="11"/>
  <c r="CD83" i="12" s="1"/>
  <c r="CE83" i="11"/>
  <c r="CE83" i="12" s="1"/>
  <c r="CF83" i="11"/>
  <c r="CF83" i="12" s="1"/>
  <c r="CG83" i="11"/>
  <c r="CG83" i="12" s="1"/>
  <c r="CH83" i="11"/>
  <c r="CH83" i="12" s="1"/>
  <c r="CI83" i="11"/>
  <c r="CI83" i="12" s="1"/>
  <c r="CJ83" i="11"/>
  <c r="CJ83" i="12" s="1"/>
  <c r="CK83" i="11"/>
  <c r="CK83" i="12" s="1"/>
  <c r="CL83" i="11"/>
  <c r="CL83" i="12" s="1"/>
  <c r="CM83" i="11"/>
  <c r="CM83" i="12" s="1"/>
  <c r="CN83" i="11"/>
  <c r="CN83" i="12" s="1"/>
  <c r="CO83" i="11"/>
  <c r="CO83" i="12" s="1"/>
  <c r="CP83" i="11"/>
  <c r="CP83" i="12" s="1"/>
  <c r="CQ83" i="11"/>
  <c r="CQ83" i="12" s="1"/>
  <c r="CR83" i="11"/>
  <c r="CR83" i="12" s="1"/>
  <c r="CS83" i="11"/>
  <c r="CS83" i="12" s="1"/>
  <c r="CT83" i="11"/>
  <c r="CT83" i="12" s="1"/>
  <c r="CU83" i="11"/>
  <c r="CU83" i="12" s="1"/>
  <c r="CV83" i="11"/>
  <c r="CV83" i="12" s="1"/>
  <c r="CW83" i="11"/>
  <c r="CW83" i="12" s="1"/>
  <c r="CX83" i="11"/>
  <c r="CX83" i="12" s="1"/>
  <c r="CY83" i="11"/>
  <c r="CY83" i="12" s="1"/>
  <c r="CZ83" i="11"/>
  <c r="CZ83" i="12" s="1"/>
  <c r="DA83" i="11"/>
  <c r="DA83" i="12" s="1"/>
  <c r="DB83" i="11"/>
  <c r="DB83" i="12" s="1"/>
  <c r="DC83" i="11"/>
  <c r="DC83" i="12" s="1"/>
  <c r="DD83" i="11"/>
  <c r="DD83" i="12" s="1"/>
  <c r="DE83" i="11"/>
  <c r="DE83" i="12" s="1"/>
  <c r="DF83" i="11"/>
  <c r="DF83" i="12" s="1"/>
  <c r="DG83" i="11"/>
  <c r="DG83" i="12" s="1"/>
  <c r="DH83" i="11"/>
  <c r="DH83" i="12" s="1"/>
  <c r="DI83" i="11"/>
  <c r="DI83" i="12" s="1"/>
  <c r="DJ83" i="11"/>
  <c r="DJ83" i="12" s="1"/>
  <c r="DK83" i="11"/>
  <c r="DK83" i="12" s="1"/>
  <c r="DL83" i="11"/>
  <c r="DL83" i="12" s="1"/>
  <c r="DM83" i="11"/>
  <c r="DM83" i="12" s="1"/>
  <c r="DN83" i="11"/>
  <c r="DN83" i="12" s="1"/>
  <c r="DO83" i="11"/>
  <c r="DO83" i="12" s="1"/>
  <c r="DP83" i="11"/>
  <c r="DP83" i="12" s="1"/>
  <c r="DQ83" i="11"/>
  <c r="DQ83" i="12" s="1"/>
  <c r="DR83" i="11"/>
  <c r="DR83" i="12" s="1"/>
  <c r="DS83" i="11"/>
  <c r="DS83" i="12" s="1"/>
  <c r="DT83" i="11"/>
  <c r="DT83" i="12" s="1"/>
  <c r="DU83" i="11"/>
  <c r="DU83" i="12" s="1"/>
  <c r="DV83" i="11"/>
  <c r="DV83" i="12" s="1"/>
  <c r="DW83" i="11"/>
  <c r="DW83" i="12" s="1"/>
  <c r="DX83" i="11"/>
  <c r="DX83" i="12" s="1"/>
  <c r="DY83" i="11"/>
  <c r="DY83" i="12" s="1"/>
  <c r="DZ83" i="11"/>
  <c r="DZ83" i="12" s="1"/>
  <c r="EA83" i="11"/>
  <c r="EA83" i="12" s="1"/>
  <c r="EB83" i="11"/>
  <c r="EB83" i="12" s="1"/>
  <c r="EC83" i="11"/>
  <c r="EC83" i="12" s="1"/>
  <c r="ED83" i="11"/>
  <c r="ED83" i="12" s="1"/>
  <c r="EE83" i="11"/>
  <c r="EE83" i="12" s="1"/>
  <c r="EF83" i="11"/>
  <c r="EF83" i="12" s="1"/>
  <c r="EG83" i="11"/>
  <c r="EG83" i="12" s="1"/>
  <c r="EH83" i="11"/>
  <c r="EH83" i="12" s="1"/>
  <c r="EI83" i="11"/>
  <c r="EI83" i="12" s="1"/>
  <c r="EJ83" i="11"/>
  <c r="EJ83" i="12" s="1"/>
  <c r="EK83" i="11"/>
  <c r="EK83" i="12" s="1"/>
  <c r="EL83" i="11"/>
  <c r="EL83" i="12" s="1"/>
  <c r="EM83" i="11"/>
  <c r="EM83" i="12" s="1"/>
  <c r="EN83" i="11"/>
  <c r="EN83" i="12" s="1"/>
  <c r="EO83" i="11"/>
  <c r="EO83" i="12" s="1"/>
  <c r="EP83" i="11"/>
  <c r="EP83" i="12" s="1"/>
  <c r="EQ83" i="11"/>
  <c r="EQ83" i="12" s="1"/>
  <c r="ER83" i="11"/>
  <c r="ER83" i="12" s="1"/>
  <c r="ES83" i="11"/>
  <c r="ES83" i="12" s="1"/>
  <c r="ET83" i="11"/>
  <c r="ET83" i="12" s="1"/>
  <c r="EU83" i="11"/>
  <c r="EU83" i="12" s="1"/>
  <c r="EV83" i="11"/>
  <c r="EV83" i="12" s="1"/>
  <c r="EW83" i="11"/>
  <c r="EW83" i="12" s="1"/>
  <c r="EX83" i="11"/>
  <c r="EX83" i="12" s="1"/>
  <c r="EY83" i="11"/>
  <c r="EY83" i="12" s="1"/>
  <c r="EZ83" i="11"/>
  <c r="EZ83" i="12" s="1"/>
  <c r="FA83" i="11"/>
  <c r="FA83" i="12" s="1"/>
  <c r="FB83" i="11"/>
  <c r="FB83" i="12" s="1"/>
  <c r="FC83" i="11"/>
  <c r="FC83" i="12" s="1"/>
  <c r="FD83" i="11"/>
  <c r="FD83" i="12" s="1"/>
  <c r="FE83" i="11"/>
  <c r="FE83" i="12" s="1"/>
  <c r="FF83" i="11"/>
  <c r="FF83" i="12" s="1"/>
  <c r="FG83" i="11"/>
  <c r="FG83" i="12" s="1"/>
  <c r="FH83" i="11"/>
  <c r="FH83" i="12" s="1"/>
  <c r="FI83" i="11"/>
  <c r="FI83" i="12" s="1"/>
  <c r="FJ83" i="11"/>
  <c r="FJ83" i="12" s="1"/>
  <c r="FK83" i="11"/>
  <c r="FK83" i="12" s="1"/>
  <c r="FL83" i="11"/>
  <c r="FL83" i="12" s="1"/>
  <c r="F84" i="11"/>
  <c r="F84" i="12" s="1"/>
  <c r="G84" i="11"/>
  <c r="G84" i="12" s="1"/>
  <c r="H84" i="11"/>
  <c r="H84" i="12" s="1"/>
  <c r="I84" i="11"/>
  <c r="I84" i="12" s="1"/>
  <c r="J84" i="11"/>
  <c r="J84" i="12" s="1"/>
  <c r="K84" i="11"/>
  <c r="K84" i="12" s="1"/>
  <c r="L84" i="11"/>
  <c r="L84" i="12" s="1"/>
  <c r="M84" i="11"/>
  <c r="M84" i="12" s="1"/>
  <c r="N84" i="11"/>
  <c r="N84" i="12" s="1"/>
  <c r="O84" i="11"/>
  <c r="O84" i="12" s="1"/>
  <c r="P84" i="11"/>
  <c r="P84" i="12" s="1"/>
  <c r="Q84" i="11"/>
  <c r="Q84" i="12" s="1"/>
  <c r="R84" i="11"/>
  <c r="R84" i="12" s="1"/>
  <c r="S84" i="11"/>
  <c r="S84" i="12" s="1"/>
  <c r="T84" i="11"/>
  <c r="T84" i="12" s="1"/>
  <c r="U84" i="11"/>
  <c r="U84" i="12" s="1"/>
  <c r="V84" i="11"/>
  <c r="V84" i="12" s="1"/>
  <c r="W84" i="11"/>
  <c r="W84" i="12" s="1"/>
  <c r="X84" i="11"/>
  <c r="X84" i="12" s="1"/>
  <c r="Y84" i="11"/>
  <c r="Y84" i="12" s="1"/>
  <c r="Z84" i="11"/>
  <c r="Z84" i="12" s="1"/>
  <c r="AA84" i="11"/>
  <c r="AA84" i="12" s="1"/>
  <c r="AB84" i="11"/>
  <c r="AB84" i="12" s="1"/>
  <c r="AC84" i="11"/>
  <c r="AC84" i="12" s="1"/>
  <c r="AD84" i="11"/>
  <c r="AD84" i="12" s="1"/>
  <c r="AE84" i="11"/>
  <c r="AE84" i="12" s="1"/>
  <c r="AF84" i="11"/>
  <c r="AF84" i="12" s="1"/>
  <c r="AG84" i="11"/>
  <c r="AG84" i="12" s="1"/>
  <c r="AH84" i="11"/>
  <c r="AH84" i="12" s="1"/>
  <c r="AI84" i="11"/>
  <c r="AI84" i="12" s="1"/>
  <c r="AJ84" i="11"/>
  <c r="AJ84" i="12" s="1"/>
  <c r="AK84" i="11"/>
  <c r="AK84" i="12" s="1"/>
  <c r="AL84" i="11"/>
  <c r="AL84" i="12" s="1"/>
  <c r="AM84" i="11"/>
  <c r="AM84" i="12" s="1"/>
  <c r="AN84" i="11"/>
  <c r="AN84" i="12" s="1"/>
  <c r="AO84" i="11"/>
  <c r="AO84" i="12" s="1"/>
  <c r="AP84" i="11"/>
  <c r="AP84" i="12" s="1"/>
  <c r="AQ84" i="11"/>
  <c r="AQ84" i="12" s="1"/>
  <c r="AR84" i="11"/>
  <c r="AR84" i="12" s="1"/>
  <c r="AS84" i="11"/>
  <c r="AS84" i="12" s="1"/>
  <c r="AT84" i="11"/>
  <c r="AT84" i="12" s="1"/>
  <c r="AU84" i="11"/>
  <c r="AU84" i="12" s="1"/>
  <c r="AV84" i="11"/>
  <c r="AV84" i="12" s="1"/>
  <c r="AW84" i="11"/>
  <c r="AW84" i="12" s="1"/>
  <c r="AX84" i="11"/>
  <c r="AX84" i="12" s="1"/>
  <c r="AY84" i="11"/>
  <c r="AY84" i="12" s="1"/>
  <c r="AZ84" i="11"/>
  <c r="AZ84" i="12" s="1"/>
  <c r="BA84" i="11"/>
  <c r="BA84" i="12" s="1"/>
  <c r="BB84" i="11"/>
  <c r="BB84" i="12" s="1"/>
  <c r="BC84" i="11"/>
  <c r="BC84" i="12" s="1"/>
  <c r="BD84" i="11"/>
  <c r="BD84" i="12" s="1"/>
  <c r="BE84" i="11"/>
  <c r="BE84" i="12" s="1"/>
  <c r="BF84" i="11"/>
  <c r="BF84" i="12" s="1"/>
  <c r="BG84" i="11"/>
  <c r="BG84" i="12" s="1"/>
  <c r="BH84" i="11"/>
  <c r="BH84" i="12" s="1"/>
  <c r="BI84" i="11"/>
  <c r="BI84" i="12" s="1"/>
  <c r="BJ84" i="11"/>
  <c r="BJ84" i="12" s="1"/>
  <c r="BK84" i="11"/>
  <c r="BK84" i="12" s="1"/>
  <c r="BL84" i="11"/>
  <c r="BL84" i="12" s="1"/>
  <c r="BM84" i="11"/>
  <c r="BM84" i="12" s="1"/>
  <c r="BN84" i="11"/>
  <c r="BN84" i="12" s="1"/>
  <c r="BO84" i="11"/>
  <c r="BO84" i="12" s="1"/>
  <c r="BP84" i="11"/>
  <c r="BP84" i="12" s="1"/>
  <c r="BQ84" i="11"/>
  <c r="BQ84" i="12" s="1"/>
  <c r="BR84" i="11"/>
  <c r="BR84" i="12" s="1"/>
  <c r="BS84" i="11"/>
  <c r="BS84" i="12" s="1"/>
  <c r="BT84" i="11"/>
  <c r="BT84" i="12" s="1"/>
  <c r="BU84" i="11"/>
  <c r="BU84" i="12" s="1"/>
  <c r="BV84" i="11"/>
  <c r="BV84" i="12" s="1"/>
  <c r="BW84" i="11"/>
  <c r="BW84" i="12" s="1"/>
  <c r="BX84" i="11"/>
  <c r="BX84" i="12" s="1"/>
  <c r="BY84" i="11"/>
  <c r="BY84" i="12" s="1"/>
  <c r="BZ84" i="11"/>
  <c r="BZ84" i="12" s="1"/>
  <c r="CA84" i="11"/>
  <c r="CA84" i="12" s="1"/>
  <c r="CB84" i="11"/>
  <c r="CB84" i="12" s="1"/>
  <c r="CC84" i="11"/>
  <c r="CC84" i="12" s="1"/>
  <c r="CD84" i="11"/>
  <c r="CD84" i="12" s="1"/>
  <c r="CE84" i="11"/>
  <c r="CE84" i="12" s="1"/>
  <c r="CF84" i="11"/>
  <c r="CF84" i="12" s="1"/>
  <c r="CG84" i="11"/>
  <c r="CG84" i="12" s="1"/>
  <c r="CH84" i="11"/>
  <c r="CH84" i="12" s="1"/>
  <c r="CI84" i="11"/>
  <c r="CI84" i="12" s="1"/>
  <c r="CJ84" i="11"/>
  <c r="CJ84" i="12" s="1"/>
  <c r="CK84" i="11"/>
  <c r="CK84" i="12" s="1"/>
  <c r="CL84" i="11"/>
  <c r="CL84" i="12" s="1"/>
  <c r="CM84" i="11"/>
  <c r="CM84" i="12" s="1"/>
  <c r="CN84" i="11"/>
  <c r="CN84" i="12" s="1"/>
  <c r="CO84" i="11"/>
  <c r="CO84" i="12" s="1"/>
  <c r="CP84" i="11"/>
  <c r="CP84" i="12" s="1"/>
  <c r="CQ84" i="11"/>
  <c r="CQ84" i="12" s="1"/>
  <c r="CR84" i="11"/>
  <c r="CR84" i="12" s="1"/>
  <c r="CS84" i="11"/>
  <c r="CS84" i="12" s="1"/>
  <c r="CT84" i="11"/>
  <c r="CT84" i="12" s="1"/>
  <c r="CU84" i="11"/>
  <c r="CU84" i="12" s="1"/>
  <c r="CV84" i="11"/>
  <c r="CV84" i="12" s="1"/>
  <c r="CW84" i="11"/>
  <c r="CW84" i="12" s="1"/>
  <c r="CX84" i="11"/>
  <c r="CX84" i="12" s="1"/>
  <c r="CY84" i="11"/>
  <c r="CY84" i="12" s="1"/>
  <c r="CZ84" i="11"/>
  <c r="CZ84" i="12" s="1"/>
  <c r="DA84" i="11"/>
  <c r="DA84" i="12" s="1"/>
  <c r="DB84" i="11"/>
  <c r="DB84" i="12" s="1"/>
  <c r="DC84" i="11"/>
  <c r="DC84" i="12" s="1"/>
  <c r="DD84" i="11"/>
  <c r="DD84" i="12" s="1"/>
  <c r="DE84" i="11"/>
  <c r="DE84" i="12" s="1"/>
  <c r="DF84" i="11"/>
  <c r="DF84" i="12" s="1"/>
  <c r="DG84" i="11"/>
  <c r="DG84" i="12" s="1"/>
  <c r="DH84" i="11"/>
  <c r="DH84" i="12" s="1"/>
  <c r="DI84" i="11"/>
  <c r="DI84" i="12" s="1"/>
  <c r="DJ84" i="11"/>
  <c r="DJ84" i="12" s="1"/>
  <c r="DK84" i="11"/>
  <c r="DK84" i="12" s="1"/>
  <c r="DL84" i="11"/>
  <c r="DL84" i="12" s="1"/>
  <c r="DM84" i="11"/>
  <c r="DM84" i="12" s="1"/>
  <c r="DN84" i="11"/>
  <c r="DN84" i="12" s="1"/>
  <c r="DO84" i="11"/>
  <c r="DO84" i="12" s="1"/>
  <c r="DP84" i="11"/>
  <c r="DP84" i="12" s="1"/>
  <c r="DQ84" i="11"/>
  <c r="DQ84" i="12" s="1"/>
  <c r="DR84" i="11"/>
  <c r="DR84" i="12" s="1"/>
  <c r="DS84" i="11"/>
  <c r="DS84" i="12" s="1"/>
  <c r="DT84" i="11"/>
  <c r="DT84" i="12" s="1"/>
  <c r="DU84" i="11"/>
  <c r="DU84" i="12" s="1"/>
  <c r="DV84" i="11"/>
  <c r="DV84" i="12" s="1"/>
  <c r="DW84" i="11"/>
  <c r="DW84" i="12" s="1"/>
  <c r="DX84" i="11"/>
  <c r="DX84" i="12" s="1"/>
  <c r="DY84" i="11"/>
  <c r="DY84" i="12" s="1"/>
  <c r="DZ84" i="11"/>
  <c r="DZ84" i="12" s="1"/>
  <c r="EA84" i="11"/>
  <c r="EA84" i="12" s="1"/>
  <c r="EB84" i="11"/>
  <c r="EB84" i="12" s="1"/>
  <c r="EC84" i="11"/>
  <c r="EC84" i="12" s="1"/>
  <c r="ED84" i="11"/>
  <c r="ED84" i="12" s="1"/>
  <c r="EE84" i="11"/>
  <c r="EE84" i="12" s="1"/>
  <c r="EF84" i="11"/>
  <c r="EF84" i="12" s="1"/>
  <c r="EG84" i="11"/>
  <c r="EG84" i="12" s="1"/>
  <c r="EH84" i="11"/>
  <c r="EH84" i="12" s="1"/>
  <c r="EI84" i="11"/>
  <c r="EI84" i="12" s="1"/>
  <c r="EJ84" i="11"/>
  <c r="EJ84" i="12" s="1"/>
  <c r="EK84" i="11"/>
  <c r="EK84" i="12" s="1"/>
  <c r="EL84" i="11"/>
  <c r="EL84" i="12" s="1"/>
  <c r="EM84" i="11"/>
  <c r="EM84" i="12" s="1"/>
  <c r="EN84" i="11"/>
  <c r="EN84" i="12" s="1"/>
  <c r="EO84" i="11"/>
  <c r="EO84" i="12" s="1"/>
  <c r="EP84" i="11"/>
  <c r="EP84" i="12" s="1"/>
  <c r="EQ84" i="11"/>
  <c r="EQ84" i="12" s="1"/>
  <c r="ER84" i="11"/>
  <c r="ER84" i="12" s="1"/>
  <c r="ES84" i="11"/>
  <c r="ES84" i="12" s="1"/>
  <c r="ET84" i="11"/>
  <c r="ET84" i="12" s="1"/>
  <c r="EU84" i="11"/>
  <c r="EU84" i="12" s="1"/>
  <c r="EV84" i="11"/>
  <c r="EV84" i="12" s="1"/>
  <c r="EW84" i="11"/>
  <c r="EW84" i="12" s="1"/>
  <c r="EX84" i="11"/>
  <c r="EX84" i="12" s="1"/>
  <c r="EY84" i="11"/>
  <c r="EY84" i="12" s="1"/>
  <c r="EZ84" i="11"/>
  <c r="EZ84" i="12" s="1"/>
  <c r="FA84" i="11"/>
  <c r="FA84" i="12" s="1"/>
  <c r="FB84" i="11"/>
  <c r="FB84" i="12" s="1"/>
  <c r="FC84" i="11"/>
  <c r="FC84" i="12" s="1"/>
  <c r="FD84" i="11"/>
  <c r="FD84" i="12" s="1"/>
  <c r="FE84" i="11"/>
  <c r="FE84" i="12" s="1"/>
  <c r="FF84" i="11"/>
  <c r="FF84" i="12" s="1"/>
  <c r="FG84" i="11"/>
  <c r="FG84" i="12" s="1"/>
  <c r="FH84" i="11"/>
  <c r="FH84" i="12" s="1"/>
  <c r="FI84" i="11"/>
  <c r="FI84" i="12" s="1"/>
  <c r="FJ84" i="11"/>
  <c r="FJ84" i="12" s="1"/>
  <c r="FK84" i="11"/>
  <c r="FK84" i="12" s="1"/>
  <c r="FL84" i="11"/>
  <c r="FL84" i="12" s="1"/>
  <c r="F85" i="11"/>
  <c r="F85" i="12" s="1"/>
  <c r="G85" i="11"/>
  <c r="G85" i="12" s="1"/>
  <c r="H85" i="11"/>
  <c r="H85" i="12" s="1"/>
  <c r="I85" i="11"/>
  <c r="I85" i="12" s="1"/>
  <c r="J85" i="11"/>
  <c r="J85" i="12" s="1"/>
  <c r="K85" i="11"/>
  <c r="K85" i="12" s="1"/>
  <c r="L85" i="11"/>
  <c r="L85" i="12" s="1"/>
  <c r="M85" i="11"/>
  <c r="M85" i="12" s="1"/>
  <c r="N85" i="11"/>
  <c r="N85" i="12" s="1"/>
  <c r="O85" i="11"/>
  <c r="O85" i="12" s="1"/>
  <c r="P85" i="11"/>
  <c r="P85" i="12" s="1"/>
  <c r="Q85" i="11"/>
  <c r="Q85" i="12" s="1"/>
  <c r="R85" i="11"/>
  <c r="R85" i="12" s="1"/>
  <c r="S85" i="11"/>
  <c r="S85" i="12" s="1"/>
  <c r="T85" i="11"/>
  <c r="T85" i="12" s="1"/>
  <c r="U85" i="11"/>
  <c r="U85" i="12" s="1"/>
  <c r="V85" i="11"/>
  <c r="V85" i="12" s="1"/>
  <c r="W85" i="11"/>
  <c r="W85" i="12" s="1"/>
  <c r="X85" i="11"/>
  <c r="X85" i="12" s="1"/>
  <c r="Y85" i="11"/>
  <c r="Y85" i="12" s="1"/>
  <c r="Z85" i="11"/>
  <c r="Z85" i="12" s="1"/>
  <c r="AA85" i="11"/>
  <c r="AA85" i="12" s="1"/>
  <c r="AB85" i="11"/>
  <c r="AB85" i="12" s="1"/>
  <c r="AC85" i="11"/>
  <c r="AC85" i="12" s="1"/>
  <c r="AD85" i="11"/>
  <c r="AD85" i="12" s="1"/>
  <c r="AE85" i="11"/>
  <c r="AE85" i="12" s="1"/>
  <c r="AF85" i="11"/>
  <c r="AF85" i="12" s="1"/>
  <c r="AG85" i="11"/>
  <c r="AG85" i="12" s="1"/>
  <c r="AH85" i="11"/>
  <c r="AH85" i="12" s="1"/>
  <c r="AI85" i="11"/>
  <c r="AI85" i="12" s="1"/>
  <c r="AJ85" i="11"/>
  <c r="AJ85" i="12" s="1"/>
  <c r="AK85" i="11"/>
  <c r="AK85" i="12" s="1"/>
  <c r="AL85" i="11"/>
  <c r="AL85" i="12" s="1"/>
  <c r="AM85" i="11"/>
  <c r="AM85" i="12" s="1"/>
  <c r="AN85" i="11"/>
  <c r="AN85" i="12" s="1"/>
  <c r="AO85" i="11"/>
  <c r="AO85" i="12" s="1"/>
  <c r="AP85" i="11"/>
  <c r="AP85" i="12" s="1"/>
  <c r="AQ85" i="11"/>
  <c r="AQ85" i="12" s="1"/>
  <c r="AR85" i="11"/>
  <c r="AR85" i="12" s="1"/>
  <c r="AS85" i="11"/>
  <c r="AS85" i="12" s="1"/>
  <c r="AT85" i="11"/>
  <c r="AT85" i="12" s="1"/>
  <c r="AU85" i="11"/>
  <c r="AU85" i="12" s="1"/>
  <c r="AV85" i="11"/>
  <c r="AV85" i="12" s="1"/>
  <c r="AW85" i="11"/>
  <c r="AW85" i="12" s="1"/>
  <c r="AX85" i="11"/>
  <c r="AX85" i="12" s="1"/>
  <c r="AY85" i="11"/>
  <c r="AY85" i="12" s="1"/>
  <c r="AZ85" i="11"/>
  <c r="AZ85" i="12" s="1"/>
  <c r="BA85" i="11"/>
  <c r="BA85" i="12" s="1"/>
  <c r="BB85" i="11"/>
  <c r="BB85" i="12" s="1"/>
  <c r="BC85" i="11"/>
  <c r="BC85" i="12" s="1"/>
  <c r="BD85" i="11"/>
  <c r="BD85" i="12" s="1"/>
  <c r="BE85" i="11"/>
  <c r="BE85" i="12" s="1"/>
  <c r="BF85" i="11"/>
  <c r="BF85" i="12" s="1"/>
  <c r="BG85" i="11"/>
  <c r="BG85" i="12" s="1"/>
  <c r="BH85" i="11"/>
  <c r="BH85" i="12" s="1"/>
  <c r="BI85" i="11"/>
  <c r="BI85" i="12" s="1"/>
  <c r="BJ85" i="11"/>
  <c r="BJ85" i="12" s="1"/>
  <c r="BK85" i="11"/>
  <c r="BK85" i="12" s="1"/>
  <c r="BL85" i="11"/>
  <c r="BL85" i="12" s="1"/>
  <c r="BM85" i="11"/>
  <c r="BM85" i="12" s="1"/>
  <c r="BN85" i="11"/>
  <c r="BN85" i="12" s="1"/>
  <c r="BO85" i="11"/>
  <c r="BO85" i="12" s="1"/>
  <c r="BP85" i="11"/>
  <c r="BP85" i="12" s="1"/>
  <c r="BQ85" i="11"/>
  <c r="BQ85" i="12" s="1"/>
  <c r="BR85" i="11"/>
  <c r="BR85" i="12" s="1"/>
  <c r="BS85" i="11"/>
  <c r="BS85" i="12" s="1"/>
  <c r="BT85" i="11"/>
  <c r="BT85" i="12" s="1"/>
  <c r="BU85" i="11"/>
  <c r="BU85" i="12" s="1"/>
  <c r="BV85" i="11"/>
  <c r="BV85" i="12" s="1"/>
  <c r="BW85" i="11"/>
  <c r="BW85" i="12" s="1"/>
  <c r="BX85" i="11"/>
  <c r="BX85" i="12" s="1"/>
  <c r="BY85" i="11"/>
  <c r="BY85" i="12" s="1"/>
  <c r="BZ85" i="11"/>
  <c r="BZ85" i="12" s="1"/>
  <c r="CA85" i="11"/>
  <c r="CA85" i="12" s="1"/>
  <c r="CB85" i="11"/>
  <c r="CB85" i="12" s="1"/>
  <c r="CC85" i="11"/>
  <c r="CC85" i="12" s="1"/>
  <c r="CD85" i="11"/>
  <c r="CD85" i="12" s="1"/>
  <c r="CE85" i="11"/>
  <c r="CE85" i="12" s="1"/>
  <c r="CF85" i="11"/>
  <c r="CF85" i="12" s="1"/>
  <c r="CG85" i="11"/>
  <c r="CG85" i="12" s="1"/>
  <c r="CH85" i="11"/>
  <c r="CH85" i="12" s="1"/>
  <c r="CI85" i="11"/>
  <c r="CI85" i="12" s="1"/>
  <c r="CJ85" i="11"/>
  <c r="CJ85" i="12" s="1"/>
  <c r="CK85" i="11"/>
  <c r="CK85" i="12" s="1"/>
  <c r="CL85" i="11"/>
  <c r="CL85" i="12" s="1"/>
  <c r="CM85" i="11"/>
  <c r="CM85" i="12" s="1"/>
  <c r="CN85" i="11"/>
  <c r="CN85" i="12" s="1"/>
  <c r="CO85" i="11"/>
  <c r="CO85" i="12" s="1"/>
  <c r="CP85" i="11"/>
  <c r="CP85" i="12" s="1"/>
  <c r="CQ85" i="11"/>
  <c r="CQ85" i="12" s="1"/>
  <c r="CR85" i="11"/>
  <c r="CR85" i="12" s="1"/>
  <c r="CS85" i="11"/>
  <c r="CS85" i="12" s="1"/>
  <c r="CT85" i="11"/>
  <c r="CT85" i="12" s="1"/>
  <c r="CU85" i="11"/>
  <c r="CU85" i="12" s="1"/>
  <c r="CV85" i="11"/>
  <c r="CV85" i="12" s="1"/>
  <c r="CW85" i="11"/>
  <c r="CW85" i="12" s="1"/>
  <c r="CX85" i="11"/>
  <c r="CX85" i="12" s="1"/>
  <c r="CY85" i="11"/>
  <c r="CY85" i="12" s="1"/>
  <c r="CZ85" i="11"/>
  <c r="CZ85" i="12" s="1"/>
  <c r="DA85" i="11"/>
  <c r="DA85" i="12" s="1"/>
  <c r="DB85" i="11"/>
  <c r="DB85" i="12" s="1"/>
  <c r="DC85" i="11"/>
  <c r="DC85" i="12" s="1"/>
  <c r="DD85" i="11"/>
  <c r="DD85" i="12" s="1"/>
  <c r="DE85" i="11"/>
  <c r="DE85" i="12" s="1"/>
  <c r="DF85" i="11"/>
  <c r="DF85" i="12" s="1"/>
  <c r="DG85" i="11"/>
  <c r="DG85" i="12" s="1"/>
  <c r="DH85" i="11"/>
  <c r="DH85" i="12" s="1"/>
  <c r="DI85" i="11"/>
  <c r="DI85" i="12" s="1"/>
  <c r="DJ85" i="11"/>
  <c r="DJ85" i="12" s="1"/>
  <c r="DK85" i="11"/>
  <c r="DK85" i="12" s="1"/>
  <c r="DL85" i="11"/>
  <c r="DL85" i="12" s="1"/>
  <c r="DM85" i="11"/>
  <c r="DM85" i="12" s="1"/>
  <c r="DN85" i="11"/>
  <c r="DN85" i="12" s="1"/>
  <c r="DO85" i="11"/>
  <c r="DO85" i="12" s="1"/>
  <c r="DP85" i="11"/>
  <c r="DP85" i="12" s="1"/>
  <c r="DQ85" i="11"/>
  <c r="DQ85" i="12" s="1"/>
  <c r="DR85" i="11"/>
  <c r="DR85" i="12" s="1"/>
  <c r="DS85" i="11"/>
  <c r="DS85" i="12" s="1"/>
  <c r="DT85" i="11"/>
  <c r="DT85" i="12" s="1"/>
  <c r="DU85" i="11"/>
  <c r="DU85" i="12" s="1"/>
  <c r="DV85" i="11"/>
  <c r="DV85" i="12" s="1"/>
  <c r="DW85" i="11"/>
  <c r="DW85" i="12" s="1"/>
  <c r="DX85" i="11"/>
  <c r="DX85" i="12" s="1"/>
  <c r="DY85" i="11"/>
  <c r="DY85" i="12" s="1"/>
  <c r="DZ85" i="11"/>
  <c r="DZ85" i="12" s="1"/>
  <c r="EA85" i="11"/>
  <c r="EA85" i="12" s="1"/>
  <c r="EB85" i="11"/>
  <c r="EB85" i="12" s="1"/>
  <c r="EC85" i="11"/>
  <c r="EC85" i="12" s="1"/>
  <c r="ED85" i="11"/>
  <c r="ED85" i="12" s="1"/>
  <c r="EE85" i="11"/>
  <c r="EE85" i="12" s="1"/>
  <c r="EF85" i="11"/>
  <c r="EF85" i="12" s="1"/>
  <c r="EG85" i="11"/>
  <c r="EG85" i="12" s="1"/>
  <c r="EH85" i="11"/>
  <c r="EH85" i="12" s="1"/>
  <c r="EI85" i="11"/>
  <c r="EI85" i="12" s="1"/>
  <c r="EJ85" i="11"/>
  <c r="EJ85" i="12" s="1"/>
  <c r="EK85" i="11"/>
  <c r="EK85" i="12" s="1"/>
  <c r="EL85" i="11"/>
  <c r="EL85" i="12" s="1"/>
  <c r="EM85" i="11"/>
  <c r="EM85" i="12" s="1"/>
  <c r="EN85" i="11"/>
  <c r="EN85" i="12" s="1"/>
  <c r="EO85" i="11"/>
  <c r="EO85" i="12" s="1"/>
  <c r="EP85" i="11"/>
  <c r="EP85" i="12" s="1"/>
  <c r="EQ85" i="11"/>
  <c r="EQ85" i="12" s="1"/>
  <c r="ER85" i="11"/>
  <c r="ER85" i="12" s="1"/>
  <c r="ES85" i="11"/>
  <c r="ES85" i="12" s="1"/>
  <c r="ET85" i="11"/>
  <c r="ET85" i="12" s="1"/>
  <c r="EU85" i="11"/>
  <c r="EU85" i="12" s="1"/>
  <c r="EV85" i="11"/>
  <c r="EV85" i="12" s="1"/>
  <c r="EW85" i="11"/>
  <c r="EW85" i="12" s="1"/>
  <c r="EX85" i="11"/>
  <c r="EX85" i="12" s="1"/>
  <c r="EY85" i="11"/>
  <c r="EY85" i="12" s="1"/>
  <c r="EZ85" i="11"/>
  <c r="EZ85" i="12" s="1"/>
  <c r="FA85" i="11"/>
  <c r="FA85" i="12" s="1"/>
  <c r="FB85" i="11"/>
  <c r="FB85" i="12" s="1"/>
  <c r="FC85" i="11"/>
  <c r="FC85" i="12" s="1"/>
  <c r="FD85" i="11"/>
  <c r="FD85" i="12" s="1"/>
  <c r="FE85" i="11"/>
  <c r="FE85" i="12" s="1"/>
  <c r="FF85" i="11"/>
  <c r="FF85" i="12" s="1"/>
  <c r="FG85" i="11"/>
  <c r="FG85" i="12" s="1"/>
  <c r="FH85" i="11"/>
  <c r="FH85" i="12" s="1"/>
  <c r="FI85" i="11"/>
  <c r="FI85" i="12" s="1"/>
  <c r="FJ85" i="11"/>
  <c r="FJ85" i="12" s="1"/>
  <c r="FK85" i="11"/>
  <c r="FK85" i="12" s="1"/>
  <c r="FL85" i="11"/>
  <c r="FL85" i="12" s="1"/>
  <c r="F86" i="11"/>
  <c r="F86" i="12" s="1"/>
  <c r="G86" i="11"/>
  <c r="G86" i="12" s="1"/>
  <c r="H86" i="11"/>
  <c r="H86" i="12" s="1"/>
  <c r="I86" i="11"/>
  <c r="I86" i="12" s="1"/>
  <c r="J86" i="11"/>
  <c r="J86" i="12" s="1"/>
  <c r="K86" i="11"/>
  <c r="K86" i="12" s="1"/>
  <c r="L86" i="11"/>
  <c r="L86" i="12" s="1"/>
  <c r="M86" i="11"/>
  <c r="M86" i="12" s="1"/>
  <c r="N86" i="11"/>
  <c r="N86" i="12" s="1"/>
  <c r="O86" i="11"/>
  <c r="O86" i="12" s="1"/>
  <c r="P86" i="11"/>
  <c r="P86" i="12" s="1"/>
  <c r="Q86" i="11"/>
  <c r="Q86" i="12" s="1"/>
  <c r="R86" i="11"/>
  <c r="R86" i="12" s="1"/>
  <c r="S86" i="11"/>
  <c r="S86" i="12" s="1"/>
  <c r="T86" i="11"/>
  <c r="T86" i="12" s="1"/>
  <c r="U86" i="11"/>
  <c r="U86" i="12" s="1"/>
  <c r="V86" i="11"/>
  <c r="V86" i="12" s="1"/>
  <c r="W86" i="11"/>
  <c r="W86" i="12" s="1"/>
  <c r="X86" i="11"/>
  <c r="X86" i="12" s="1"/>
  <c r="Y86" i="11"/>
  <c r="Y86" i="12" s="1"/>
  <c r="Z86" i="11"/>
  <c r="Z86" i="12" s="1"/>
  <c r="AA86" i="11"/>
  <c r="AA86" i="12" s="1"/>
  <c r="AB86" i="11"/>
  <c r="AB86" i="12" s="1"/>
  <c r="AC86" i="11"/>
  <c r="AC86" i="12" s="1"/>
  <c r="AD86" i="11"/>
  <c r="AD86" i="12" s="1"/>
  <c r="AE86" i="11"/>
  <c r="AE86" i="12" s="1"/>
  <c r="AF86" i="11"/>
  <c r="AF86" i="12" s="1"/>
  <c r="AG86" i="11"/>
  <c r="AG86" i="12" s="1"/>
  <c r="AH86" i="11"/>
  <c r="AH86" i="12" s="1"/>
  <c r="AI86" i="11"/>
  <c r="AI86" i="12" s="1"/>
  <c r="AJ86" i="11"/>
  <c r="AJ86" i="12" s="1"/>
  <c r="AK86" i="11"/>
  <c r="AK86" i="12" s="1"/>
  <c r="AL86" i="11"/>
  <c r="AL86" i="12" s="1"/>
  <c r="AM86" i="11"/>
  <c r="AM86" i="12" s="1"/>
  <c r="AN86" i="11"/>
  <c r="AN86" i="12" s="1"/>
  <c r="AO86" i="11"/>
  <c r="AO86" i="12" s="1"/>
  <c r="AP86" i="11"/>
  <c r="AP86" i="12" s="1"/>
  <c r="AQ86" i="11"/>
  <c r="AQ86" i="12" s="1"/>
  <c r="AR86" i="11"/>
  <c r="AR86" i="12" s="1"/>
  <c r="AS86" i="11"/>
  <c r="AS86" i="12" s="1"/>
  <c r="AT86" i="11"/>
  <c r="AT86" i="12" s="1"/>
  <c r="AU86" i="11"/>
  <c r="AU86" i="12" s="1"/>
  <c r="AV86" i="11"/>
  <c r="AV86" i="12" s="1"/>
  <c r="AW86" i="11"/>
  <c r="AW86" i="12" s="1"/>
  <c r="AX86" i="11"/>
  <c r="AX86" i="12" s="1"/>
  <c r="AY86" i="11"/>
  <c r="AY86" i="12" s="1"/>
  <c r="AZ86" i="11"/>
  <c r="AZ86" i="12" s="1"/>
  <c r="BA86" i="11"/>
  <c r="BA86" i="12" s="1"/>
  <c r="BB86" i="11"/>
  <c r="BB86" i="12" s="1"/>
  <c r="BC86" i="11"/>
  <c r="BC86" i="12" s="1"/>
  <c r="BD86" i="11"/>
  <c r="BD86" i="12" s="1"/>
  <c r="BE86" i="11"/>
  <c r="BE86" i="12" s="1"/>
  <c r="BF86" i="11"/>
  <c r="BF86" i="12" s="1"/>
  <c r="BG86" i="11"/>
  <c r="BG86" i="12" s="1"/>
  <c r="BH86" i="11"/>
  <c r="BH86" i="12" s="1"/>
  <c r="BI86" i="11"/>
  <c r="BI86" i="12" s="1"/>
  <c r="BJ86" i="11"/>
  <c r="BJ86" i="12" s="1"/>
  <c r="BK86" i="11"/>
  <c r="BK86" i="12" s="1"/>
  <c r="BL86" i="11"/>
  <c r="BL86" i="12" s="1"/>
  <c r="BM86" i="11"/>
  <c r="BM86" i="12" s="1"/>
  <c r="BN86" i="11"/>
  <c r="BN86" i="12" s="1"/>
  <c r="BO86" i="11"/>
  <c r="BO86" i="12" s="1"/>
  <c r="BP86" i="11"/>
  <c r="BP86" i="12" s="1"/>
  <c r="BQ86" i="11"/>
  <c r="BQ86" i="12" s="1"/>
  <c r="BR86" i="11"/>
  <c r="BR86" i="12" s="1"/>
  <c r="BS86" i="11"/>
  <c r="BS86" i="12" s="1"/>
  <c r="BT86" i="11"/>
  <c r="BT86" i="12" s="1"/>
  <c r="BU86" i="11"/>
  <c r="BU86" i="12" s="1"/>
  <c r="BV86" i="11"/>
  <c r="BV86" i="12" s="1"/>
  <c r="BW86" i="11"/>
  <c r="BW86" i="12" s="1"/>
  <c r="BX86" i="11"/>
  <c r="BX86" i="12" s="1"/>
  <c r="BY86" i="11"/>
  <c r="BY86" i="12" s="1"/>
  <c r="BZ86" i="11"/>
  <c r="BZ86" i="12" s="1"/>
  <c r="CA86" i="11"/>
  <c r="CA86" i="12" s="1"/>
  <c r="CB86" i="11"/>
  <c r="CB86" i="12" s="1"/>
  <c r="CC86" i="11"/>
  <c r="CC86" i="12" s="1"/>
  <c r="CD86" i="11"/>
  <c r="CD86" i="12" s="1"/>
  <c r="CE86" i="11"/>
  <c r="CE86" i="12" s="1"/>
  <c r="CF86" i="11"/>
  <c r="CF86" i="12" s="1"/>
  <c r="CG86" i="11"/>
  <c r="CG86" i="12" s="1"/>
  <c r="CH86" i="11"/>
  <c r="CH86" i="12" s="1"/>
  <c r="CI86" i="11"/>
  <c r="CI86" i="12" s="1"/>
  <c r="CJ86" i="11"/>
  <c r="CJ86" i="12" s="1"/>
  <c r="CK86" i="11"/>
  <c r="CK86" i="12" s="1"/>
  <c r="CL86" i="11"/>
  <c r="CL86" i="12" s="1"/>
  <c r="CM86" i="11"/>
  <c r="CM86" i="12" s="1"/>
  <c r="CN86" i="11"/>
  <c r="CN86" i="12" s="1"/>
  <c r="CO86" i="11"/>
  <c r="CO86" i="12" s="1"/>
  <c r="CP86" i="11"/>
  <c r="CP86" i="12" s="1"/>
  <c r="CQ86" i="11"/>
  <c r="CQ86" i="12" s="1"/>
  <c r="CR86" i="11"/>
  <c r="CR86" i="12" s="1"/>
  <c r="CS86" i="11"/>
  <c r="CS86" i="12" s="1"/>
  <c r="CT86" i="11"/>
  <c r="CT86" i="12" s="1"/>
  <c r="CU86" i="11"/>
  <c r="CU86" i="12" s="1"/>
  <c r="CV86" i="11"/>
  <c r="CV86" i="12" s="1"/>
  <c r="CW86" i="11"/>
  <c r="CW86" i="12" s="1"/>
  <c r="CX86" i="11"/>
  <c r="CX86" i="12" s="1"/>
  <c r="CY86" i="11"/>
  <c r="CY86" i="12" s="1"/>
  <c r="CZ86" i="11"/>
  <c r="CZ86" i="12" s="1"/>
  <c r="DA86" i="11"/>
  <c r="DA86" i="12" s="1"/>
  <c r="DB86" i="11"/>
  <c r="DB86" i="12" s="1"/>
  <c r="DC86" i="11"/>
  <c r="DC86" i="12" s="1"/>
  <c r="DD86" i="11"/>
  <c r="DD86" i="12" s="1"/>
  <c r="DE86" i="11"/>
  <c r="DE86" i="12" s="1"/>
  <c r="DF86" i="11"/>
  <c r="DF86" i="12" s="1"/>
  <c r="DG86" i="11"/>
  <c r="DG86" i="12" s="1"/>
  <c r="DH86" i="11"/>
  <c r="DH86" i="12" s="1"/>
  <c r="DI86" i="11"/>
  <c r="DI86" i="12" s="1"/>
  <c r="DJ86" i="11"/>
  <c r="DJ86" i="12" s="1"/>
  <c r="DK86" i="11"/>
  <c r="DK86" i="12" s="1"/>
  <c r="DL86" i="11"/>
  <c r="DL86" i="12" s="1"/>
  <c r="DM86" i="11"/>
  <c r="DM86" i="12" s="1"/>
  <c r="DN86" i="11"/>
  <c r="DN86" i="12" s="1"/>
  <c r="DO86" i="11"/>
  <c r="DO86" i="12" s="1"/>
  <c r="DP86" i="11"/>
  <c r="DP86" i="12" s="1"/>
  <c r="DQ86" i="11"/>
  <c r="DQ86" i="12" s="1"/>
  <c r="DR86" i="11"/>
  <c r="DR86" i="12" s="1"/>
  <c r="DS86" i="11"/>
  <c r="DS86" i="12" s="1"/>
  <c r="DT86" i="11"/>
  <c r="DT86" i="12" s="1"/>
  <c r="DU86" i="11"/>
  <c r="DU86" i="12" s="1"/>
  <c r="DV86" i="11"/>
  <c r="DV86" i="12" s="1"/>
  <c r="DW86" i="11"/>
  <c r="DW86" i="12" s="1"/>
  <c r="DX86" i="11"/>
  <c r="DX86" i="12" s="1"/>
  <c r="DY86" i="11"/>
  <c r="DY86" i="12" s="1"/>
  <c r="DZ86" i="11"/>
  <c r="DZ86" i="12" s="1"/>
  <c r="EA86" i="11"/>
  <c r="EA86" i="12" s="1"/>
  <c r="EB86" i="11"/>
  <c r="EB86" i="12" s="1"/>
  <c r="EC86" i="11"/>
  <c r="EC86" i="12" s="1"/>
  <c r="ED86" i="11"/>
  <c r="ED86" i="12" s="1"/>
  <c r="EE86" i="11"/>
  <c r="EE86" i="12" s="1"/>
  <c r="EF86" i="11"/>
  <c r="EF86" i="12" s="1"/>
  <c r="EG86" i="11"/>
  <c r="EG86" i="12" s="1"/>
  <c r="EH86" i="11"/>
  <c r="EH86" i="12" s="1"/>
  <c r="EI86" i="11"/>
  <c r="EI86" i="12" s="1"/>
  <c r="EJ86" i="11"/>
  <c r="EJ86" i="12" s="1"/>
  <c r="EK86" i="11"/>
  <c r="EK86" i="12" s="1"/>
  <c r="EL86" i="11"/>
  <c r="EL86" i="12" s="1"/>
  <c r="EM86" i="11"/>
  <c r="EM86" i="12" s="1"/>
  <c r="EN86" i="11"/>
  <c r="EN86" i="12" s="1"/>
  <c r="EO86" i="11"/>
  <c r="EO86" i="12" s="1"/>
  <c r="EP86" i="11"/>
  <c r="EP86" i="12" s="1"/>
  <c r="EQ86" i="11"/>
  <c r="EQ86" i="12" s="1"/>
  <c r="ER86" i="11"/>
  <c r="ER86" i="12" s="1"/>
  <c r="ES86" i="11"/>
  <c r="ES86" i="12" s="1"/>
  <c r="ET86" i="11"/>
  <c r="ET86" i="12" s="1"/>
  <c r="EU86" i="11"/>
  <c r="EU86" i="12" s="1"/>
  <c r="EV86" i="11"/>
  <c r="EV86" i="12" s="1"/>
  <c r="EW86" i="11"/>
  <c r="EW86" i="12" s="1"/>
  <c r="EX86" i="11"/>
  <c r="EX86" i="12" s="1"/>
  <c r="EY86" i="11"/>
  <c r="EY86" i="12" s="1"/>
  <c r="EZ86" i="11"/>
  <c r="EZ86" i="12" s="1"/>
  <c r="FA86" i="11"/>
  <c r="FA86" i="12" s="1"/>
  <c r="FB86" i="11"/>
  <c r="FB86" i="12" s="1"/>
  <c r="FC86" i="11"/>
  <c r="FC86" i="12" s="1"/>
  <c r="FD86" i="11"/>
  <c r="FD86" i="12" s="1"/>
  <c r="FE86" i="11"/>
  <c r="FE86" i="12" s="1"/>
  <c r="FF86" i="11"/>
  <c r="FF86" i="12" s="1"/>
  <c r="FG86" i="11"/>
  <c r="FG86" i="12" s="1"/>
  <c r="FH86" i="11"/>
  <c r="FH86" i="12" s="1"/>
  <c r="FI86" i="11"/>
  <c r="FI86" i="12" s="1"/>
  <c r="FJ86" i="11"/>
  <c r="FJ86" i="12" s="1"/>
  <c r="FK86" i="11"/>
  <c r="FK86" i="12" s="1"/>
  <c r="FL86" i="11"/>
  <c r="FL86" i="12" s="1"/>
  <c r="F87" i="11"/>
  <c r="F87" i="12" s="1"/>
  <c r="G87" i="11"/>
  <c r="G87" i="12" s="1"/>
  <c r="H87" i="11"/>
  <c r="H87" i="12" s="1"/>
  <c r="I87" i="11"/>
  <c r="I87" i="12" s="1"/>
  <c r="J87" i="11"/>
  <c r="J87" i="12" s="1"/>
  <c r="K87" i="11"/>
  <c r="K87" i="12" s="1"/>
  <c r="L87" i="11"/>
  <c r="L87" i="12" s="1"/>
  <c r="M87" i="11"/>
  <c r="M87" i="12" s="1"/>
  <c r="N87" i="11"/>
  <c r="N87" i="12" s="1"/>
  <c r="O87" i="11"/>
  <c r="O87" i="12" s="1"/>
  <c r="P87" i="11"/>
  <c r="P87" i="12" s="1"/>
  <c r="Q87" i="11"/>
  <c r="Q87" i="12" s="1"/>
  <c r="R87" i="11"/>
  <c r="R87" i="12" s="1"/>
  <c r="S87" i="11"/>
  <c r="S87" i="12" s="1"/>
  <c r="T87" i="11"/>
  <c r="T87" i="12" s="1"/>
  <c r="U87" i="11"/>
  <c r="U87" i="12" s="1"/>
  <c r="V87" i="11"/>
  <c r="V87" i="12" s="1"/>
  <c r="W87" i="11"/>
  <c r="W87" i="12" s="1"/>
  <c r="X87" i="11"/>
  <c r="X87" i="12" s="1"/>
  <c r="Y87" i="11"/>
  <c r="Y87" i="12" s="1"/>
  <c r="Z87" i="11"/>
  <c r="Z87" i="12" s="1"/>
  <c r="AA87" i="11"/>
  <c r="AA87" i="12" s="1"/>
  <c r="AB87" i="11"/>
  <c r="AB87" i="12" s="1"/>
  <c r="AC87" i="11"/>
  <c r="AC87" i="12" s="1"/>
  <c r="AD87" i="11"/>
  <c r="AD87" i="12" s="1"/>
  <c r="AE87" i="11"/>
  <c r="AE87" i="12" s="1"/>
  <c r="AF87" i="11"/>
  <c r="AF87" i="12" s="1"/>
  <c r="AG87" i="11"/>
  <c r="AG87" i="12" s="1"/>
  <c r="AH87" i="11"/>
  <c r="AH87" i="12" s="1"/>
  <c r="AI87" i="11"/>
  <c r="AI87" i="12" s="1"/>
  <c r="AJ87" i="11"/>
  <c r="AJ87" i="12" s="1"/>
  <c r="AK87" i="11"/>
  <c r="AK87" i="12" s="1"/>
  <c r="AL87" i="11"/>
  <c r="AL87" i="12" s="1"/>
  <c r="AM87" i="11"/>
  <c r="AM87" i="12" s="1"/>
  <c r="AN87" i="11"/>
  <c r="AN87" i="12" s="1"/>
  <c r="AO87" i="11"/>
  <c r="AO87" i="12" s="1"/>
  <c r="AP87" i="11"/>
  <c r="AP87" i="12" s="1"/>
  <c r="AQ87" i="11"/>
  <c r="AQ87" i="12" s="1"/>
  <c r="AR87" i="11"/>
  <c r="AR87" i="12" s="1"/>
  <c r="AS87" i="11"/>
  <c r="AS87" i="12" s="1"/>
  <c r="AT87" i="11"/>
  <c r="AT87" i="12" s="1"/>
  <c r="AU87" i="11"/>
  <c r="AU87" i="12" s="1"/>
  <c r="AV87" i="11"/>
  <c r="AV87" i="12" s="1"/>
  <c r="AW87" i="11"/>
  <c r="AW87" i="12" s="1"/>
  <c r="AX87" i="11"/>
  <c r="AX87" i="12" s="1"/>
  <c r="AY87" i="11"/>
  <c r="AY87" i="12" s="1"/>
  <c r="AZ87" i="11"/>
  <c r="AZ87" i="12" s="1"/>
  <c r="BA87" i="11"/>
  <c r="BA87" i="12" s="1"/>
  <c r="BB87" i="11"/>
  <c r="BB87" i="12" s="1"/>
  <c r="BC87" i="11"/>
  <c r="BC87" i="12" s="1"/>
  <c r="BD87" i="11"/>
  <c r="BD87" i="12" s="1"/>
  <c r="BE87" i="11"/>
  <c r="BE87" i="12" s="1"/>
  <c r="BF87" i="11"/>
  <c r="BF87" i="12" s="1"/>
  <c r="BG87" i="11"/>
  <c r="BG87" i="12" s="1"/>
  <c r="BH87" i="11"/>
  <c r="BH87" i="12" s="1"/>
  <c r="BI87" i="11"/>
  <c r="BI87" i="12" s="1"/>
  <c r="BJ87" i="11"/>
  <c r="BJ87" i="12" s="1"/>
  <c r="BK87" i="11"/>
  <c r="BK87" i="12" s="1"/>
  <c r="BL87" i="11"/>
  <c r="BL87" i="12" s="1"/>
  <c r="BM87" i="11"/>
  <c r="BM87" i="12" s="1"/>
  <c r="BN87" i="11"/>
  <c r="BN87" i="12" s="1"/>
  <c r="BO87" i="11"/>
  <c r="BO87" i="12" s="1"/>
  <c r="BP87" i="11"/>
  <c r="BP87" i="12" s="1"/>
  <c r="BQ87" i="11"/>
  <c r="BQ87" i="12" s="1"/>
  <c r="BR87" i="11"/>
  <c r="BR87" i="12" s="1"/>
  <c r="BS87" i="11"/>
  <c r="BS87" i="12" s="1"/>
  <c r="BT87" i="11"/>
  <c r="BT87" i="12" s="1"/>
  <c r="BU87" i="11"/>
  <c r="BU87" i="12" s="1"/>
  <c r="BV87" i="11"/>
  <c r="BV87" i="12" s="1"/>
  <c r="BW87" i="11"/>
  <c r="BW87" i="12" s="1"/>
  <c r="BX87" i="11"/>
  <c r="BX87" i="12" s="1"/>
  <c r="BY87" i="11"/>
  <c r="BY87" i="12" s="1"/>
  <c r="BZ87" i="11"/>
  <c r="BZ87" i="12" s="1"/>
  <c r="CA87" i="11"/>
  <c r="CA87" i="12" s="1"/>
  <c r="CB87" i="11"/>
  <c r="CB87" i="12" s="1"/>
  <c r="CC87" i="11"/>
  <c r="CC87" i="12" s="1"/>
  <c r="CD87" i="11"/>
  <c r="CD87" i="12" s="1"/>
  <c r="CE87" i="11"/>
  <c r="CE87" i="12" s="1"/>
  <c r="CF87" i="11"/>
  <c r="CF87" i="12" s="1"/>
  <c r="CG87" i="11"/>
  <c r="CG87" i="12" s="1"/>
  <c r="CH87" i="11"/>
  <c r="CH87" i="12" s="1"/>
  <c r="CI87" i="11"/>
  <c r="CI87" i="12" s="1"/>
  <c r="CJ87" i="11"/>
  <c r="CJ87" i="12" s="1"/>
  <c r="CK87" i="11"/>
  <c r="CK87" i="12" s="1"/>
  <c r="CL87" i="11"/>
  <c r="CL87" i="12" s="1"/>
  <c r="CM87" i="11"/>
  <c r="CM87" i="12" s="1"/>
  <c r="CN87" i="11"/>
  <c r="CN87" i="12" s="1"/>
  <c r="CO87" i="11"/>
  <c r="CO87" i="12" s="1"/>
  <c r="CP87" i="11"/>
  <c r="CP87" i="12" s="1"/>
  <c r="CQ87" i="11"/>
  <c r="CQ87" i="12" s="1"/>
  <c r="CR87" i="11"/>
  <c r="CR87" i="12" s="1"/>
  <c r="CS87" i="11"/>
  <c r="CS87" i="12" s="1"/>
  <c r="CT87" i="11"/>
  <c r="CT87" i="12" s="1"/>
  <c r="CU87" i="11"/>
  <c r="CU87" i="12" s="1"/>
  <c r="CV87" i="11"/>
  <c r="CV87" i="12" s="1"/>
  <c r="CW87" i="11"/>
  <c r="CW87" i="12" s="1"/>
  <c r="CX87" i="11"/>
  <c r="CX87" i="12" s="1"/>
  <c r="CY87" i="11"/>
  <c r="CY87" i="12" s="1"/>
  <c r="CZ87" i="11"/>
  <c r="CZ87" i="12" s="1"/>
  <c r="DA87" i="11"/>
  <c r="DA87" i="12" s="1"/>
  <c r="DB87" i="11"/>
  <c r="DB87" i="12" s="1"/>
  <c r="DC87" i="11"/>
  <c r="DC87" i="12" s="1"/>
  <c r="DD87" i="11"/>
  <c r="DD87" i="12" s="1"/>
  <c r="DE87" i="11"/>
  <c r="DE87" i="12" s="1"/>
  <c r="DF87" i="11"/>
  <c r="DF87" i="12" s="1"/>
  <c r="DG87" i="11"/>
  <c r="DG87" i="12" s="1"/>
  <c r="DH87" i="11"/>
  <c r="DH87" i="12" s="1"/>
  <c r="DI87" i="11"/>
  <c r="DI87" i="12" s="1"/>
  <c r="DJ87" i="11"/>
  <c r="DJ87" i="12" s="1"/>
  <c r="DK87" i="11"/>
  <c r="DK87" i="12" s="1"/>
  <c r="DL87" i="11"/>
  <c r="DL87" i="12" s="1"/>
  <c r="DM87" i="11"/>
  <c r="DM87" i="12" s="1"/>
  <c r="DN87" i="11"/>
  <c r="DN87" i="12" s="1"/>
  <c r="DO87" i="11"/>
  <c r="DO87" i="12" s="1"/>
  <c r="DP87" i="11"/>
  <c r="DP87" i="12" s="1"/>
  <c r="DQ87" i="11"/>
  <c r="DQ87" i="12" s="1"/>
  <c r="DR87" i="11"/>
  <c r="DR87" i="12" s="1"/>
  <c r="DS87" i="11"/>
  <c r="DS87" i="12" s="1"/>
  <c r="DT87" i="11"/>
  <c r="DT87" i="12" s="1"/>
  <c r="DU87" i="11"/>
  <c r="DU87" i="12" s="1"/>
  <c r="DV87" i="11"/>
  <c r="DV87" i="12" s="1"/>
  <c r="DW87" i="11"/>
  <c r="DW87" i="12" s="1"/>
  <c r="DX87" i="11"/>
  <c r="DX87" i="12" s="1"/>
  <c r="DY87" i="11"/>
  <c r="DY87" i="12" s="1"/>
  <c r="DZ87" i="11"/>
  <c r="DZ87" i="12" s="1"/>
  <c r="EA87" i="11"/>
  <c r="EA87" i="12" s="1"/>
  <c r="EB87" i="11"/>
  <c r="EB87" i="12" s="1"/>
  <c r="EC87" i="11"/>
  <c r="EC87" i="12" s="1"/>
  <c r="ED87" i="11"/>
  <c r="ED87" i="12" s="1"/>
  <c r="EE87" i="11"/>
  <c r="EE87" i="12" s="1"/>
  <c r="EF87" i="11"/>
  <c r="EF87" i="12" s="1"/>
  <c r="EG87" i="11"/>
  <c r="EG87" i="12" s="1"/>
  <c r="EH87" i="11"/>
  <c r="EH87" i="12" s="1"/>
  <c r="EI87" i="11"/>
  <c r="EI87" i="12" s="1"/>
  <c r="EJ87" i="11"/>
  <c r="EJ87" i="12" s="1"/>
  <c r="EK87" i="11"/>
  <c r="EK87" i="12" s="1"/>
  <c r="EL87" i="11"/>
  <c r="EL87" i="12" s="1"/>
  <c r="EM87" i="11"/>
  <c r="EM87" i="12" s="1"/>
  <c r="EN87" i="11"/>
  <c r="EN87" i="12" s="1"/>
  <c r="EO87" i="11"/>
  <c r="EO87" i="12" s="1"/>
  <c r="EP87" i="11"/>
  <c r="EP87" i="12" s="1"/>
  <c r="EQ87" i="11"/>
  <c r="EQ87" i="12" s="1"/>
  <c r="ER87" i="11"/>
  <c r="ER87" i="12" s="1"/>
  <c r="ES87" i="11"/>
  <c r="ES87" i="12" s="1"/>
  <c r="ET87" i="11"/>
  <c r="ET87" i="12" s="1"/>
  <c r="EU87" i="11"/>
  <c r="EU87" i="12" s="1"/>
  <c r="EV87" i="11"/>
  <c r="EV87" i="12" s="1"/>
  <c r="EW87" i="11"/>
  <c r="EW87" i="12" s="1"/>
  <c r="EX87" i="11"/>
  <c r="EX87" i="12" s="1"/>
  <c r="EY87" i="11"/>
  <c r="EY87" i="12" s="1"/>
  <c r="EZ87" i="11"/>
  <c r="EZ87" i="12" s="1"/>
  <c r="FA87" i="11"/>
  <c r="FA87" i="12" s="1"/>
  <c r="FB87" i="11"/>
  <c r="FB87" i="12" s="1"/>
  <c r="FC87" i="11"/>
  <c r="FC87" i="12" s="1"/>
  <c r="FD87" i="11"/>
  <c r="FD87" i="12" s="1"/>
  <c r="FE87" i="11"/>
  <c r="FE87" i="12" s="1"/>
  <c r="FF87" i="11"/>
  <c r="FF87" i="12" s="1"/>
  <c r="FG87" i="11"/>
  <c r="FG87" i="12" s="1"/>
  <c r="FH87" i="11"/>
  <c r="FH87" i="12" s="1"/>
  <c r="FI87" i="11"/>
  <c r="FI87" i="12" s="1"/>
  <c r="FJ87" i="11"/>
  <c r="FJ87" i="12" s="1"/>
  <c r="FK87" i="11"/>
  <c r="FK87" i="12" s="1"/>
  <c r="FL87" i="11"/>
  <c r="FL87" i="12" s="1"/>
  <c r="F88" i="11"/>
  <c r="F88" i="12" s="1"/>
  <c r="G88" i="11"/>
  <c r="G88" i="12" s="1"/>
  <c r="H88" i="11"/>
  <c r="H88" i="12" s="1"/>
  <c r="I88" i="11"/>
  <c r="I88" i="12" s="1"/>
  <c r="J88" i="11"/>
  <c r="J88" i="12" s="1"/>
  <c r="K88" i="11"/>
  <c r="K88" i="12" s="1"/>
  <c r="L88" i="11"/>
  <c r="L88" i="12" s="1"/>
  <c r="M88" i="11"/>
  <c r="M88" i="12" s="1"/>
  <c r="N88" i="11"/>
  <c r="N88" i="12" s="1"/>
  <c r="O88" i="11"/>
  <c r="O88" i="12" s="1"/>
  <c r="P88" i="11"/>
  <c r="P88" i="12" s="1"/>
  <c r="Q88" i="11"/>
  <c r="Q88" i="12" s="1"/>
  <c r="R88" i="11"/>
  <c r="R88" i="12" s="1"/>
  <c r="S88" i="11"/>
  <c r="S88" i="12" s="1"/>
  <c r="T88" i="11"/>
  <c r="T88" i="12" s="1"/>
  <c r="U88" i="11"/>
  <c r="U88" i="12" s="1"/>
  <c r="V88" i="11"/>
  <c r="V88" i="12" s="1"/>
  <c r="W88" i="11"/>
  <c r="W88" i="12" s="1"/>
  <c r="X88" i="11"/>
  <c r="X88" i="12" s="1"/>
  <c r="Y88" i="11"/>
  <c r="Y88" i="12" s="1"/>
  <c r="Z88" i="11"/>
  <c r="Z88" i="12" s="1"/>
  <c r="AA88" i="11"/>
  <c r="AA88" i="12" s="1"/>
  <c r="AB88" i="11"/>
  <c r="AB88" i="12" s="1"/>
  <c r="AC88" i="11"/>
  <c r="AC88" i="12" s="1"/>
  <c r="AD88" i="11"/>
  <c r="AD88" i="12" s="1"/>
  <c r="AE88" i="11"/>
  <c r="AE88" i="12" s="1"/>
  <c r="AF88" i="11"/>
  <c r="AF88" i="12" s="1"/>
  <c r="AG88" i="11"/>
  <c r="AG88" i="12" s="1"/>
  <c r="AH88" i="11"/>
  <c r="AH88" i="12" s="1"/>
  <c r="AI88" i="11"/>
  <c r="AI88" i="12" s="1"/>
  <c r="AJ88" i="11"/>
  <c r="AJ88" i="12" s="1"/>
  <c r="AK88" i="11"/>
  <c r="AK88" i="12" s="1"/>
  <c r="AL88" i="11"/>
  <c r="AL88" i="12" s="1"/>
  <c r="AM88" i="11"/>
  <c r="AM88" i="12" s="1"/>
  <c r="AN88" i="11"/>
  <c r="AN88" i="12" s="1"/>
  <c r="AO88" i="11"/>
  <c r="AO88" i="12" s="1"/>
  <c r="AP88" i="11"/>
  <c r="AP88" i="12" s="1"/>
  <c r="AQ88" i="11"/>
  <c r="AQ88" i="12" s="1"/>
  <c r="AR88" i="11"/>
  <c r="AR88" i="12" s="1"/>
  <c r="AS88" i="11"/>
  <c r="AS88" i="12" s="1"/>
  <c r="AT88" i="11"/>
  <c r="AT88" i="12" s="1"/>
  <c r="AU88" i="11"/>
  <c r="AU88" i="12" s="1"/>
  <c r="AV88" i="11"/>
  <c r="AV88" i="12" s="1"/>
  <c r="AW88" i="11"/>
  <c r="AW88" i="12" s="1"/>
  <c r="AX88" i="11"/>
  <c r="AX88" i="12" s="1"/>
  <c r="AY88" i="11"/>
  <c r="AY88" i="12" s="1"/>
  <c r="AZ88" i="11"/>
  <c r="AZ88" i="12" s="1"/>
  <c r="BA88" i="11"/>
  <c r="BA88" i="12" s="1"/>
  <c r="BB88" i="11"/>
  <c r="BB88" i="12" s="1"/>
  <c r="BC88" i="11"/>
  <c r="BC88" i="12" s="1"/>
  <c r="BD88" i="11"/>
  <c r="BD88" i="12" s="1"/>
  <c r="BE88" i="11"/>
  <c r="BE88" i="12" s="1"/>
  <c r="BF88" i="11"/>
  <c r="BF88" i="12" s="1"/>
  <c r="BG88" i="11"/>
  <c r="BG88" i="12" s="1"/>
  <c r="BH88" i="11"/>
  <c r="BH88" i="12" s="1"/>
  <c r="BI88" i="11"/>
  <c r="BI88" i="12" s="1"/>
  <c r="BJ88" i="11"/>
  <c r="BJ88" i="12" s="1"/>
  <c r="BK88" i="11"/>
  <c r="BK88" i="12" s="1"/>
  <c r="BL88" i="11"/>
  <c r="BL88" i="12" s="1"/>
  <c r="BM88" i="11"/>
  <c r="BM88" i="12" s="1"/>
  <c r="BN88" i="11"/>
  <c r="BN88" i="12" s="1"/>
  <c r="BO88" i="11"/>
  <c r="BO88" i="12" s="1"/>
  <c r="BP88" i="11"/>
  <c r="BP88" i="12" s="1"/>
  <c r="BQ88" i="11"/>
  <c r="BQ88" i="12" s="1"/>
  <c r="BR88" i="11"/>
  <c r="BR88" i="12" s="1"/>
  <c r="BS88" i="11"/>
  <c r="BS88" i="12" s="1"/>
  <c r="BT88" i="11"/>
  <c r="BT88" i="12" s="1"/>
  <c r="BU88" i="11"/>
  <c r="BU88" i="12" s="1"/>
  <c r="BV88" i="11"/>
  <c r="BV88" i="12" s="1"/>
  <c r="BW88" i="11"/>
  <c r="BW88" i="12" s="1"/>
  <c r="BX88" i="11"/>
  <c r="BX88" i="12" s="1"/>
  <c r="BY88" i="11"/>
  <c r="BY88" i="12" s="1"/>
  <c r="BZ88" i="11"/>
  <c r="BZ88" i="12" s="1"/>
  <c r="CA88" i="11"/>
  <c r="CA88" i="12" s="1"/>
  <c r="CB88" i="11"/>
  <c r="CB88" i="12" s="1"/>
  <c r="CC88" i="11"/>
  <c r="CC88" i="12" s="1"/>
  <c r="CD88" i="11"/>
  <c r="CD88" i="12" s="1"/>
  <c r="CE88" i="11"/>
  <c r="CE88" i="12" s="1"/>
  <c r="CF88" i="11"/>
  <c r="CF88" i="12" s="1"/>
  <c r="CG88" i="11"/>
  <c r="CG88" i="12" s="1"/>
  <c r="CH88" i="11"/>
  <c r="CH88" i="12" s="1"/>
  <c r="CI88" i="11"/>
  <c r="CI88" i="12" s="1"/>
  <c r="CJ88" i="11"/>
  <c r="CJ88" i="12" s="1"/>
  <c r="CK88" i="11"/>
  <c r="CK88" i="12" s="1"/>
  <c r="CL88" i="11"/>
  <c r="CL88" i="12" s="1"/>
  <c r="CM88" i="11"/>
  <c r="CM88" i="12" s="1"/>
  <c r="CN88" i="11"/>
  <c r="CN88" i="12" s="1"/>
  <c r="CO88" i="11"/>
  <c r="CO88" i="12" s="1"/>
  <c r="CP88" i="11"/>
  <c r="CP88" i="12" s="1"/>
  <c r="CQ88" i="11"/>
  <c r="CQ88" i="12" s="1"/>
  <c r="CR88" i="11"/>
  <c r="CR88" i="12" s="1"/>
  <c r="CS88" i="11"/>
  <c r="CS88" i="12" s="1"/>
  <c r="CT88" i="11"/>
  <c r="CT88" i="12" s="1"/>
  <c r="CU88" i="11"/>
  <c r="CU88" i="12" s="1"/>
  <c r="CV88" i="11"/>
  <c r="CV88" i="12" s="1"/>
  <c r="CW88" i="11"/>
  <c r="CW88" i="12" s="1"/>
  <c r="CX88" i="11"/>
  <c r="CX88" i="12" s="1"/>
  <c r="CY88" i="11"/>
  <c r="CY88" i="12" s="1"/>
  <c r="CZ88" i="11"/>
  <c r="CZ88" i="12" s="1"/>
  <c r="DA88" i="11"/>
  <c r="DA88" i="12" s="1"/>
  <c r="DB88" i="11"/>
  <c r="DB88" i="12" s="1"/>
  <c r="DC88" i="11"/>
  <c r="DC88" i="12" s="1"/>
  <c r="DD88" i="11"/>
  <c r="DD88" i="12" s="1"/>
  <c r="DE88" i="11"/>
  <c r="DE88" i="12" s="1"/>
  <c r="DF88" i="11"/>
  <c r="DF88" i="12" s="1"/>
  <c r="DG88" i="11"/>
  <c r="DG88" i="12" s="1"/>
  <c r="DH88" i="11"/>
  <c r="DH88" i="12" s="1"/>
  <c r="DI88" i="11"/>
  <c r="DI88" i="12" s="1"/>
  <c r="DJ88" i="11"/>
  <c r="DJ88" i="12" s="1"/>
  <c r="DK88" i="11"/>
  <c r="DK88" i="12" s="1"/>
  <c r="DL88" i="11"/>
  <c r="DL88" i="12" s="1"/>
  <c r="DM88" i="11"/>
  <c r="DM88" i="12" s="1"/>
  <c r="DN88" i="11"/>
  <c r="DN88" i="12" s="1"/>
  <c r="DO88" i="11"/>
  <c r="DO88" i="12" s="1"/>
  <c r="DP88" i="11"/>
  <c r="DP88" i="12" s="1"/>
  <c r="DQ88" i="11"/>
  <c r="DQ88" i="12" s="1"/>
  <c r="DR88" i="11"/>
  <c r="DR88" i="12" s="1"/>
  <c r="DS88" i="11"/>
  <c r="DS88" i="12" s="1"/>
  <c r="DT88" i="11"/>
  <c r="DT88" i="12" s="1"/>
  <c r="DU88" i="11"/>
  <c r="DU88" i="12" s="1"/>
  <c r="DV88" i="11"/>
  <c r="DV88" i="12" s="1"/>
  <c r="DW88" i="11"/>
  <c r="DW88" i="12" s="1"/>
  <c r="DX88" i="11"/>
  <c r="DX88" i="12" s="1"/>
  <c r="DY88" i="11"/>
  <c r="DY88" i="12" s="1"/>
  <c r="DZ88" i="11"/>
  <c r="DZ88" i="12" s="1"/>
  <c r="EA88" i="11"/>
  <c r="EA88" i="12" s="1"/>
  <c r="EB88" i="11"/>
  <c r="EB88" i="12" s="1"/>
  <c r="EC88" i="11"/>
  <c r="EC88" i="12" s="1"/>
  <c r="ED88" i="11"/>
  <c r="ED88" i="12" s="1"/>
  <c r="EE88" i="11"/>
  <c r="EE88" i="12" s="1"/>
  <c r="EF88" i="11"/>
  <c r="EF88" i="12" s="1"/>
  <c r="EG88" i="11"/>
  <c r="EG88" i="12" s="1"/>
  <c r="EH88" i="11"/>
  <c r="EH88" i="12" s="1"/>
  <c r="EI88" i="11"/>
  <c r="EI88" i="12" s="1"/>
  <c r="EJ88" i="11"/>
  <c r="EJ88" i="12" s="1"/>
  <c r="EK88" i="11"/>
  <c r="EK88" i="12" s="1"/>
  <c r="EL88" i="11"/>
  <c r="EL88" i="12" s="1"/>
  <c r="EM88" i="11"/>
  <c r="EM88" i="12" s="1"/>
  <c r="EN88" i="11"/>
  <c r="EN88" i="12" s="1"/>
  <c r="EO88" i="11"/>
  <c r="EO88" i="12" s="1"/>
  <c r="EP88" i="11"/>
  <c r="EP88" i="12" s="1"/>
  <c r="EQ88" i="11"/>
  <c r="EQ88" i="12" s="1"/>
  <c r="ER88" i="11"/>
  <c r="ER88" i="12" s="1"/>
  <c r="ES88" i="11"/>
  <c r="ES88" i="12" s="1"/>
  <c r="ET88" i="11"/>
  <c r="ET88" i="12" s="1"/>
  <c r="EU88" i="11"/>
  <c r="EU88" i="12" s="1"/>
  <c r="EV88" i="11"/>
  <c r="EV88" i="12" s="1"/>
  <c r="EW88" i="11"/>
  <c r="EW88" i="12" s="1"/>
  <c r="EX88" i="11"/>
  <c r="EX88" i="12" s="1"/>
  <c r="EY88" i="11"/>
  <c r="EY88" i="12" s="1"/>
  <c r="EZ88" i="11"/>
  <c r="EZ88" i="12" s="1"/>
  <c r="FA88" i="11"/>
  <c r="FA88" i="12" s="1"/>
  <c r="FB88" i="11"/>
  <c r="FB88" i="12" s="1"/>
  <c r="FC88" i="11"/>
  <c r="FC88" i="12" s="1"/>
  <c r="FD88" i="11"/>
  <c r="FD88" i="12" s="1"/>
  <c r="FE88" i="11"/>
  <c r="FE88" i="12" s="1"/>
  <c r="FF88" i="11"/>
  <c r="FF88" i="12" s="1"/>
  <c r="FG88" i="11"/>
  <c r="FG88" i="12" s="1"/>
  <c r="FH88" i="11"/>
  <c r="FH88" i="12" s="1"/>
  <c r="FI88" i="11"/>
  <c r="FI88" i="12" s="1"/>
  <c r="FJ88" i="11"/>
  <c r="FJ88" i="12" s="1"/>
  <c r="FK88" i="11"/>
  <c r="FK88" i="12" s="1"/>
  <c r="FL88" i="11"/>
  <c r="FL88" i="12" s="1"/>
  <c r="F89" i="11"/>
  <c r="F89" i="12" s="1"/>
  <c r="G89" i="11"/>
  <c r="G89" i="12" s="1"/>
  <c r="H89" i="11"/>
  <c r="H89" i="12" s="1"/>
  <c r="I89" i="11"/>
  <c r="I89" i="12" s="1"/>
  <c r="J89" i="11"/>
  <c r="J89" i="12" s="1"/>
  <c r="K89" i="11"/>
  <c r="K89" i="12" s="1"/>
  <c r="L89" i="11"/>
  <c r="L89" i="12" s="1"/>
  <c r="M89" i="11"/>
  <c r="M89" i="12" s="1"/>
  <c r="N89" i="11"/>
  <c r="N89" i="12" s="1"/>
  <c r="O89" i="11"/>
  <c r="O89" i="12" s="1"/>
  <c r="P89" i="11"/>
  <c r="P89" i="12" s="1"/>
  <c r="Q89" i="11"/>
  <c r="Q89" i="12" s="1"/>
  <c r="R89" i="11"/>
  <c r="R89" i="12" s="1"/>
  <c r="S89" i="11"/>
  <c r="S89" i="12" s="1"/>
  <c r="T89" i="11"/>
  <c r="T89" i="12" s="1"/>
  <c r="U89" i="11"/>
  <c r="U89" i="12" s="1"/>
  <c r="V89" i="11"/>
  <c r="V89" i="12" s="1"/>
  <c r="W89" i="11"/>
  <c r="W89" i="12" s="1"/>
  <c r="X89" i="11"/>
  <c r="X89" i="12" s="1"/>
  <c r="Y89" i="11"/>
  <c r="Y89" i="12" s="1"/>
  <c r="Z89" i="11"/>
  <c r="Z89" i="12" s="1"/>
  <c r="AA89" i="11"/>
  <c r="AA89" i="12" s="1"/>
  <c r="AB89" i="11"/>
  <c r="AB89" i="12" s="1"/>
  <c r="AC89" i="11"/>
  <c r="AC89" i="12" s="1"/>
  <c r="AD89" i="11"/>
  <c r="AD89" i="12" s="1"/>
  <c r="AE89" i="11"/>
  <c r="AE89" i="12" s="1"/>
  <c r="AF89" i="11"/>
  <c r="AF89" i="12" s="1"/>
  <c r="AG89" i="11"/>
  <c r="AG89" i="12" s="1"/>
  <c r="AH89" i="11"/>
  <c r="AH89" i="12" s="1"/>
  <c r="AI89" i="11"/>
  <c r="AI89" i="12" s="1"/>
  <c r="AJ89" i="11"/>
  <c r="AJ89" i="12" s="1"/>
  <c r="AK89" i="11"/>
  <c r="AK89" i="12" s="1"/>
  <c r="AL89" i="11"/>
  <c r="AL89" i="12" s="1"/>
  <c r="AM89" i="11"/>
  <c r="AM89" i="12" s="1"/>
  <c r="AN89" i="11"/>
  <c r="AN89" i="12" s="1"/>
  <c r="AO89" i="11"/>
  <c r="AO89" i="12" s="1"/>
  <c r="AP89" i="11"/>
  <c r="AP89" i="12" s="1"/>
  <c r="AQ89" i="11"/>
  <c r="AQ89" i="12" s="1"/>
  <c r="AR89" i="11"/>
  <c r="AR89" i="12" s="1"/>
  <c r="AS89" i="11"/>
  <c r="AS89" i="12" s="1"/>
  <c r="AT89" i="11"/>
  <c r="AT89" i="12" s="1"/>
  <c r="AU89" i="11"/>
  <c r="AU89" i="12" s="1"/>
  <c r="AV89" i="11"/>
  <c r="AV89" i="12" s="1"/>
  <c r="AW89" i="11"/>
  <c r="AW89" i="12" s="1"/>
  <c r="AX89" i="11"/>
  <c r="AX89" i="12" s="1"/>
  <c r="AY89" i="11"/>
  <c r="AY89" i="12" s="1"/>
  <c r="AZ89" i="11"/>
  <c r="AZ89" i="12" s="1"/>
  <c r="BA89" i="11"/>
  <c r="BA89" i="12" s="1"/>
  <c r="BB89" i="11"/>
  <c r="BB89" i="12" s="1"/>
  <c r="BC89" i="11"/>
  <c r="BC89" i="12" s="1"/>
  <c r="BD89" i="11"/>
  <c r="BD89" i="12" s="1"/>
  <c r="BE89" i="11"/>
  <c r="BE89" i="12" s="1"/>
  <c r="BF89" i="11"/>
  <c r="BF89" i="12" s="1"/>
  <c r="BG89" i="11"/>
  <c r="BG89" i="12" s="1"/>
  <c r="BH89" i="11"/>
  <c r="BH89" i="12" s="1"/>
  <c r="BI89" i="11"/>
  <c r="BI89" i="12" s="1"/>
  <c r="BJ89" i="11"/>
  <c r="BJ89" i="12" s="1"/>
  <c r="BK89" i="11"/>
  <c r="BK89" i="12" s="1"/>
  <c r="BL89" i="11"/>
  <c r="BL89" i="12" s="1"/>
  <c r="BM89" i="11"/>
  <c r="BM89" i="12" s="1"/>
  <c r="BN89" i="11"/>
  <c r="BN89" i="12" s="1"/>
  <c r="BO89" i="11"/>
  <c r="BO89" i="12" s="1"/>
  <c r="BP89" i="11"/>
  <c r="BP89" i="12" s="1"/>
  <c r="BQ89" i="11"/>
  <c r="BQ89" i="12" s="1"/>
  <c r="BR89" i="11"/>
  <c r="BR89" i="12" s="1"/>
  <c r="BS89" i="11"/>
  <c r="BS89" i="12" s="1"/>
  <c r="BT89" i="11"/>
  <c r="BT89" i="12" s="1"/>
  <c r="BU89" i="11"/>
  <c r="BU89" i="12" s="1"/>
  <c r="BV89" i="11"/>
  <c r="BV89" i="12" s="1"/>
  <c r="BW89" i="11"/>
  <c r="BW89" i="12" s="1"/>
  <c r="BX89" i="11"/>
  <c r="BX89" i="12" s="1"/>
  <c r="BY89" i="11"/>
  <c r="BY89" i="12" s="1"/>
  <c r="BZ89" i="11"/>
  <c r="BZ89" i="12" s="1"/>
  <c r="CA89" i="11"/>
  <c r="CA89" i="12" s="1"/>
  <c r="CB89" i="11"/>
  <c r="CB89" i="12" s="1"/>
  <c r="CC89" i="11"/>
  <c r="CC89" i="12" s="1"/>
  <c r="CD89" i="11"/>
  <c r="CD89" i="12" s="1"/>
  <c r="CE89" i="11"/>
  <c r="CE89" i="12" s="1"/>
  <c r="CF89" i="11"/>
  <c r="CF89" i="12" s="1"/>
  <c r="CG89" i="11"/>
  <c r="CG89" i="12" s="1"/>
  <c r="CH89" i="11"/>
  <c r="CH89" i="12" s="1"/>
  <c r="CI89" i="11"/>
  <c r="CI89" i="12" s="1"/>
  <c r="CJ89" i="11"/>
  <c r="CJ89" i="12" s="1"/>
  <c r="CK89" i="11"/>
  <c r="CK89" i="12" s="1"/>
  <c r="CL89" i="11"/>
  <c r="CL89" i="12" s="1"/>
  <c r="CM89" i="11"/>
  <c r="CM89" i="12" s="1"/>
  <c r="CN89" i="11"/>
  <c r="CN89" i="12" s="1"/>
  <c r="CO89" i="11"/>
  <c r="CO89" i="12" s="1"/>
  <c r="CP89" i="11"/>
  <c r="CP89" i="12" s="1"/>
  <c r="CQ89" i="11"/>
  <c r="CQ89" i="12" s="1"/>
  <c r="CR89" i="11"/>
  <c r="CR89" i="12" s="1"/>
  <c r="CS89" i="11"/>
  <c r="CS89" i="12" s="1"/>
  <c r="CT89" i="11"/>
  <c r="CT89" i="12" s="1"/>
  <c r="CU89" i="11"/>
  <c r="CU89" i="12" s="1"/>
  <c r="CV89" i="11"/>
  <c r="CV89" i="12" s="1"/>
  <c r="CW89" i="11"/>
  <c r="CW89" i="12" s="1"/>
  <c r="CX89" i="11"/>
  <c r="CX89" i="12" s="1"/>
  <c r="CY89" i="11"/>
  <c r="CY89" i="12" s="1"/>
  <c r="CZ89" i="11"/>
  <c r="CZ89" i="12" s="1"/>
  <c r="DA89" i="11"/>
  <c r="DA89" i="12" s="1"/>
  <c r="DB89" i="11"/>
  <c r="DB89" i="12" s="1"/>
  <c r="DC89" i="11"/>
  <c r="DC89" i="12" s="1"/>
  <c r="DD89" i="11"/>
  <c r="DD89" i="12" s="1"/>
  <c r="DE89" i="11"/>
  <c r="DE89" i="12" s="1"/>
  <c r="DF89" i="11"/>
  <c r="DF89" i="12" s="1"/>
  <c r="DG89" i="11"/>
  <c r="DG89" i="12" s="1"/>
  <c r="DH89" i="11"/>
  <c r="DH89" i="12" s="1"/>
  <c r="DI89" i="11"/>
  <c r="DI89" i="12" s="1"/>
  <c r="DJ89" i="11"/>
  <c r="DJ89" i="12" s="1"/>
  <c r="DK89" i="11"/>
  <c r="DK89" i="12" s="1"/>
  <c r="DL89" i="11"/>
  <c r="DL89" i="12" s="1"/>
  <c r="DM89" i="11"/>
  <c r="DM89" i="12" s="1"/>
  <c r="DN89" i="11"/>
  <c r="DN89" i="12" s="1"/>
  <c r="DO89" i="11"/>
  <c r="DO89" i="12" s="1"/>
  <c r="DP89" i="11"/>
  <c r="DP89" i="12" s="1"/>
  <c r="DQ89" i="11"/>
  <c r="DQ89" i="12" s="1"/>
  <c r="DR89" i="11"/>
  <c r="DR89" i="12" s="1"/>
  <c r="DS89" i="11"/>
  <c r="DS89" i="12" s="1"/>
  <c r="DT89" i="11"/>
  <c r="DT89" i="12" s="1"/>
  <c r="DU89" i="11"/>
  <c r="DU89" i="12" s="1"/>
  <c r="DV89" i="11"/>
  <c r="DV89" i="12" s="1"/>
  <c r="DW89" i="11"/>
  <c r="DW89" i="12" s="1"/>
  <c r="DX89" i="11"/>
  <c r="DX89" i="12" s="1"/>
  <c r="DY89" i="11"/>
  <c r="DY89" i="12" s="1"/>
  <c r="DZ89" i="11"/>
  <c r="DZ89" i="12" s="1"/>
  <c r="EA89" i="11"/>
  <c r="EA89" i="12" s="1"/>
  <c r="EB89" i="11"/>
  <c r="EB89" i="12" s="1"/>
  <c r="EC89" i="11"/>
  <c r="EC89" i="12" s="1"/>
  <c r="ED89" i="11"/>
  <c r="ED89" i="12" s="1"/>
  <c r="EE89" i="11"/>
  <c r="EE89" i="12" s="1"/>
  <c r="EF89" i="11"/>
  <c r="EF89" i="12" s="1"/>
  <c r="EG89" i="11"/>
  <c r="EG89" i="12" s="1"/>
  <c r="EH89" i="11"/>
  <c r="EH89" i="12" s="1"/>
  <c r="EI89" i="11"/>
  <c r="EI89" i="12" s="1"/>
  <c r="EJ89" i="11"/>
  <c r="EJ89" i="12" s="1"/>
  <c r="EK89" i="11"/>
  <c r="EK89" i="12" s="1"/>
  <c r="EL89" i="11"/>
  <c r="EL89" i="12" s="1"/>
  <c r="EM89" i="11"/>
  <c r="EM89" i="12" s="1"/>
  <c r="EN89" i="11"/>
  <c r="EN89" i="12" s="1"/>
  <c r="EO89" i="11"/>
  <c r="EO89" i="12" s="1"/>
  <c r="EP89" i="11"/>
  <c r="EP89" i="12" s="1"/>
  <c r="EQ89" i="11"/>
  <c r="EQ89" i="12" s="1"/>
  <c r="ER89" i="11"/>
  <c r="ER89" i="12" s="1"/>
  <c r="ES89" i="11"/>
  <c r="ES89" i="12" s="1"/>
  <c r="ET89" i="11"/>
  <c r="ET89" i="12" s="1"/>
  <c r="EU89" i="11"/>
  <c r="EU89" i="12" s="1"/>
  <c r="EV89" i="11"/>
  <c r="EV89" i="12" s="1"/>
  <c r="EW89" i="11"/>
  <c r="EW89" i="12" s="1"/>
  <c r="EX89" i="11"/>
  <c r="EX89" i="12" s="1"/>
  <c r="EY89" i="11"/>
  <c r="EY89" i="12" s="1"/>
  <c r="EZ89" i="11"/>
  <c r="EZ89" i="12" s="1"/>
  <c r="FA89" i="11"/>
  <c r="FA89" i="12" s="1"/>
  <c r="FB89" i="11"/>
  <c r="FB89" i="12" s="1"/>
  <c r="FC89" i="11"/>
  <c r="FC89" i="12" s="1"/>
  <c r="FD89" i="11"/>
  <c r="FD89" i="12" s="1"/>
  <c r="FE89" i="11"/>
  <c r="FE89" i="12" s="1"/>
  <c r="FF89" i="11"/>
  <c r="FF89" i="12" s="1"/>
  <c r="FG89" i="11"/>
  <c r="FG89" i="12" s="1"/>
  <c r="FH89" i="11"/>
  <c r="FH89" i="12" s="1"/>
  <c r="FI89" i="11"/>
  <c r="FI89" i="12" s="1"/>
  <c r="FJ89" i="11"/>
  <c r="FJ89" i="12" s="1"/>
  <c r="FK89" i="11"/>
  <c r="FK89" i="12" s="1"/>
  <c r="FL89" i="11"/>
  <c r="FL89" i="12" s="1"/>
  <c r="F90" i="11"/>
  <c r="F90" i="12" s="1"/>
  <c r="G90" i="11"/>
  <c r="G90" i="12" s="1"/>
  <c r="H90" i="11"/>
  <c r="H90" i="12" s="1"/>
  <c r="I90" i="11"/>
  <c r="I90" i="12" s="1"/>
  <c r="J90" i="11"/>
  <c r="J90" i="12" s="1"/>
  <c r="K90" i="11"/>
  <c r="K90" i="12" s="1"/>
  <c r="L90" i="11"/>
  <c r="L90" i="12" s="1"/>
  <c r="M90" i="11"/>
  <c r="M90" i="12" s="1"/>
  <c r="N90" i="11"/>
  <c r="N90" i="12" s="1"/>
  <c r="O90" i="11"/>
  <c r="O90" i="12" s="1"/>
  <c r="P90" i="11"/>
  <c r="P90" i="12" s="1"/>
  <c r="Q90" i="11"/>
  <c r="Q90" i="12" s="1"/>
  <c r="R90" i="11"/>
  <c r="R90" i="12" s="1"/>
  <c r="S90" i="11"/>
  <c r="S90" i="12" s="1"/>
  <c r="T90" i="11"/>
  <c r="T90" i="12" s="1"/>
  <c r="U90" i="11"/>
  <c r="U90" i="12" s="1"/>
  <c r="V90" i="11"/>
  <c r="V90" i="12" s="1"/>
  <c r="W90" i="11"/>
  <c r="W90" i="12" s="1"/>
  <c r="X90" i="11"/>
  <c r="X90" i="12" s="1"/>
  <c r="Y90" i="11"/>
  <c r="Y90" i="12" s="1"/>
  <c r="Z90" i="11"/>
  <c r="Z90" i="12" s="1"/>
  <c r="AA90" i="11"/>
  <c r="AA90" i="12" s="1"/>
  <c r="AB90" i="11"/>
  <c r="AB90" i="12" s="1"/>
  <c r="AC90" i="11"/>
  <c r="AC90" i="12" s="1"/>
  <c r="AD90" i="11"/>
  <c r="AD90" i="12" s="1"/>
  <c r="AE90" i="11"/>
  <c r="AE90" i="12" s="1"/>
  <c r="AF90" i="11"/>
  <c r="AF90" i="12" s="1"/>
  <c r="AG90" i="11"/>
  <c r="AG90" i="12" s="1"/>
  <c r="AH90" i="11"/>
  <c r="AH90" i="12" s="1"/>
  <c r="AI90" i="11"/>
  <c r="AI90" i="12" s="1"/>
  <c r="AJ90" i="11"/>
  <c r="AJ90" i="12" s="1"/>
  <c r="AK90" i="11"/>
  <c r="AK90" i="12" s="1"/>
  <c r="AL90" i="11"/>
  <c r="AL90" i="12" s="1"/>
  <c r="AM90" i="11"/>
  <c r="AM90" i="12" s="1"/>
  <c r="AN90" i="11"/>
  <c r="AN90" i="12" s="1"/>
  <c r="AO90" i="11"/>
  <c r="AO90" i="12" s="1"/>
  <c r="AP90" i="11"/>
  <c r="AP90" i="12" s="1"/>
  <c r="AQ90" i="11"/>
  <c r="AQ90" i="12" s="1"/>
  <c r="AR90" i="11"/>
  <c r="AR90" i="12" s="1"/>
  <c r="AS90" i="11"/>
  <c r="AS90" i="12" s="1"/>
  <c r="AT90" i="11"/>
  <c r="AT90" i="12" s="1"/>
  <c r="AU90" i="11"/>
  <c r="AU90" i="12" s="1"/>
  <c r="AV90" i="11"/>
  <c r="AV90" i="12" s="1"/>
  <c r="AW90" i="11"/>
  <c r="AW90" i="12" s="1"/>
  <c r="AX90" i="11"/>
  <c r="AX90" i="12" s="1"/>
  <c r="AY90" i="11"/>
  <c r="AY90" i="12" s="1"/>
  <c r="AZ90" i="11"/>
  <c r="AZ90" i="12" s="1"/>
  <c r="BA90" i="11"/>
  <c r="BA90" i="12" s="1"/>
  <c r="BB90" i="11"/>
  <c r="BB90" i="12" s="1"/>
  <c r="BC90" i="11"/>
  <c r="BC90" i="12" s="1"/>
  <c r="BD90" i="11"/>
  <c r="BD90" i="12" s="1"/>
  <c r="BE90" i="11"/>
  <c r="BE90" i="12" s="1"/>
  <c r="BF90" i="11"/>
  <c r="BF90" i="12" s="1"/>
  <c r="BG90" i="11"/>
  <c r="BG90" i="12" s="1"/>
  <c r="BH90" i="11"/>
  <c r="BH90" i="12" s="1"/>
  <c r="BI90" i="11"/>
  <c r="BI90" i="12" s="1"/>
  <c r="BJ90" i="11"/>
  <c r="BJ90" i="12" s="1"/>
  <c r="BK90" i="11"/>
  <c r="BK90" i="12" s="1"/>
  <c r="BL90" i="11"/>
  <c r="BL90" i="12" s="1"/>
  <c r="BM90" i="11"/>
  <c r="BM90" i="12" s="1"/>
  <c r="BN90" i="11"/>
  <c r="BN90" i="12" s="1"/>
  <c r="BO90" i="11"/>
  <c r="BO90" i="12" s="1"/>
  <c r="BP90" i="11"/>
  <c r="BP90" i="12" s="1"/>
  <c r="BQ90" i="11"/>
  <c r="BQ90" i="12" s="1"/>
  <c r="BR90" i="11"/>
  <c r="BR90" i="12" s="1"/>
  <c r="BS90" i="11"/>
  <c r="BS90" i="12" s="1"/>
  <c r="BT90" i="11"/>
  <c r="BT90" i="12" s="1"/>
  <c r="BU90" i="11"/>
  <c r="BU90" i="12" s="1"/>
  <c r="BV90" i="11"/>
  <c r="BV90" i="12" s="1"/>
  <c r="BW90" i="11"/>
  <c r="BW90" i="12" s="1"/>
  <c r="BX90" i="11"/>
  <c r="BX90" i="12" s="1"/>
  <c r="BY90" i="11"/>
  <c r="BY90" i="12" s="1"/>
  <c r="BZ90" i="11"/>
  <c r="BZ90" i="12" s="1"/>
  <c r="CA90" i="11"/>
  <c r="CA90" i="12" s="1"/>
  <c r="CB90" i="11"/>
  <c r="CB90" i="12" s="1"/>
  <c r="CC90" i="11"/>
  <c r="CC90" i="12" s="1"/>
  <c r="CD90" i="11"/>
  <c r="CD90" i="12" s="1"/>
  <c r="CE90" i="11"/>
  <c r="CE90" i="12" s="1"/>
  <c r="CF90" i="11"/>
  <c r="CF90" i="12" s="1"/>
  <c r="CG90" i="11"/>
  <c r="CG90" i="12" s="1"/>
  <c r="CH90" i="11"/>
  <c r="CH90" i="12" s="1"/>
  <c r="CI90" i="11"/>
  <c r="CI90" i="12" s="1"/>
  <c r="CJ90" i="11"/>
  <c r="CJ90" i="12" s="1"/>
  <c r="CK90" i="11"/>
  <c r="CK90" i="12" s="1"/>
  <c r="CL90" i="11"/>
  <c r="CL90" i="12" s="1"/>
  <c r="CM90" i="11"/>
  <c r="CM90" i="12" s="1"/>
  <c r="CN90" i="11"/>
  <c r="CN90" i="12" s="1"/>
  <c r="CO90" i="11"/>
  <c r="CO90" i="12" s="1"/>
  <c r="CP90" i="11"/>
  <c r="CP90" i="12" s="1"/>
  <c r="CQ90" i="11"/>
  <c r="CQ90" i="12" s="1"/>
  <c r="CR90" i="11"/>
  <c r="CR90" i="12" s="1"/>
  <c r="CS90" i="11"/>
  <c r="CS90" i="12" s="1"/>
  <c r="CT90" i="11"/>
  <c r="CT90" i="12" s="1"/>
  <c r="CU90" i="11"/>
  <c r="CU90" i="12" s="1"/>
  <c r="CV90" i="11"/>
  <c r="CV90" i="12" s="1"/>
  <c r="CW90" i="11"/>
  <c r="CW90" i="12" s="1"/>
  <c r="CX90" i="11"/>
  <c r="CX90" i="12" s="1"/>
  <c r="CY90" i="11"/>
  <c r="CY90" i="12" s="1"/>
  <c r="CZ90" i="11"/>
  <c r="CZ90" i="12" s="1"/>
  <c r="DA90" i="11"/>
  <c r="DA90" i="12" s="1"/>
  <c r="DB90" i="11"/>
  <c r="DB90" i="12" s="1"/>
  <c r="DC90" i="11"/>
  <c r="DC90" i="12" s="1"/>
  <c r="DD90" i="11"/>
  <c r="DD90" i="12" s="1"/>
  <c r="DE90" i="11"/>
  <c r="DE90" i="12" s="1"/>
  <c r="DF90" i="11"/>
  <c r="DF90" i="12" s="1"/>
  <c r="DG90" i="11"/>
  <c r="DG90" i="12" s="1"/>
  <c r="DH90" i="11"/>
  <c r="DH90" i="12" s="1"/>
  <c r="DI90" i="11"/>
  <c r="DI90" i="12" s="1"/>
  <c r="DJ90" i="11"/>
  <c r="DJ90" i="12" s="1"/>
  <c r="DK90" i="11"/>
  <c r="DK90" i="12" s="1"/>
  <c r="DL90" i="11"/>
  <c r="DL90" i="12" s="1"/>
  <c r="DM90" i="11"/>
  <c r="DM90" i="12" s="1"/>
  <c r="DN90" i="11"/>
  <c r="DN90" i="12" s="1"/>
  <c r="DO90" i="11"/>
  <c r="DO90" i="12" s="1"/>
  <c r="DP90" i="11"/>
  <c r="DP90" i="12" s="1"/>
  <c r="DQ90" i="11"/>
  <c r="DQ90" i="12" s="1"/>
  <c r="DR90" i="11"/>
  <c r="DR90" i="12" s="1"/>
  <c r="DS90" i="11"/>
  <c r="DS90" i="12" s="1"/>
  <c r="DT90" i="11"/>
  <c r="DT90" i="12" s="1"/>
  <c r="DU90" i="11"/>
  <c r="DU90" i="12" s="1"/>
  <c r="DV90" i="11"/>
  <c r="DV90" i="12" s="1"/>
  <c r="DW90" i="11"/>
  <c r="DW90" i="12" s="1"/>
  <c r="DX90" i="11"/>
  <c r="DX90" i="12" s="1"/>
  <c r="DY90" i="11"/>
  <c r="DY90" i="12" s="1"/>
  <c r="DZ90" i="11"/>
  <c r="DZ90" i="12" s="1"/>
  <c r="EA90" i="11"/>
  <c r="EA90" i="12" s="1"/>
  <c r="EB90" i="11"/>
  <c r="EB90" i="12" s="1"/>
  <c r="EC90" i="11"/>
  <c r="EC90" i="12" s="1"/>
  <c r="ED90" i="11"/>
  <c r="ED90" i="12" s="1"/>
  <c r="EE90" i="11"/>
  <c r="EE90" i="12" s="1"/>
  <c r="EF90" i="11"/>
  <c r="EF90" i="12" s="1"/>
  <c r="EG90" i="11"/>
  <c r="EG90" i="12" s="1"/>
  <c r="EH90" i="11"/>
  <c r="EH90" i="12" s="1"/>
  <c r="EI90" i="11"/>
  <c r="EI90" i="12" s="1"/>
  <c r="EJ90" i="11"/>
  <c r="EJ90" i="12" s="1"/>
  <c r="EK90" i="11"/>
  <c r="EK90" i="12" s="1"/>
  <c r="EL90" i="11"/>
  <c r="EL90" i="12" s="1"/>
  <c r="EM90" i="11"/>
  <c r="EM90" i="12" s="1"/>
  <c r="EN90" i="11"/>
  <c r="EN90" i="12" s="1"/>
  <c r="EO90" i="11"/>
  <c r="EO90" i="12" s="1"/>
  <c r="EP90" i="11"/>
  <c r="EP90" i="12" s="1"/>
  <c r="EQ90" i="11"/>
  <c r="EQ90" i="12" s="1"/>
  <c r="ER90" i="11"/>
  <c r="ER90" i="12" s="1"/>
  <c r="ES90" i="11"/>
  <c r="ES90" i="12" s="1"/>
  <c r="ET90" i="11"/>
  <c r="ET90" i="12" s="1"/>
  <c r="EU90" i="11"/>
  <c r="EU90" i="12" s="1"/>
  <c r="EV90" i="11"/>
  <c r="EV90" i="12" s="1"/>
  <c r="EW90" i="11"/>
  <c r="EW90" i="12" s="1"/>
  <c r="EX90" i="11"/>
  <c r="EX90" i="12" s="1"/>
  <c r="EY90" i="11"/>
  <c r="EY90" i="12" s="1"/>
  <c r="EZ90" i="11"/>
  <c r="EZ90" i="12" s="1"/>
  <c r="FA90" i="11"/>
  <c r="FA90" i="12" s="1"/>
  <c r="FB90" i="11"/>
  <c r="FB90" i="12" s="1"/>
  <c r="FC90" i="11"/>
  <c r="FC90" i="12" s="1"/>
  <c r="FD90" i="11"/>
  <c r="FD90" i="12" s="1"/>
  <c r="FE90" i="11"/>
  <c r="FE90" i="12" s="1"/>
  <c r="FF90" i="11"/>
  <c r="FF90" i="12" s="1"/>
  <c r="FG90" i="11"/>
  <c r="FG90" i="12" s="1"/>
  <c r="FH90" i="11"/>
  <c r="FH90" i="12" s="1"/>
  <c r="FI90" i="11"/>
  <c r="FI90" i="12" s="1"/>
  <c r="FJ90" i="11"/>
  <c r="FJ90" i="12" s="1"/>
  <c r="FK90" i="11"/>
  <c r="FK90" i="12" s="1"/>
  <c r="FL90" i="11"/>
  <c r="FL90" i="12" s="1"/>
  <c r="F91" i="11"/>
  <c r="F91" i="12" s="1"/>
  <c r="G91" i="11"/>
  <c r="G91" i="12" s="1"/>
  <c r="H91" i="11"/>
  <c r="H91" i="12" s="1"/>
  <c r="I91" i="11"/>
  <c r="I91" i="12" s="1"/>
  <c r="J91" i="11"/>
  <c r="J91" i="12" s="1"/>
  <c r="K91" i="11"/>
  <c r="K91" i="12" s="1"/>
  <c r="L91" i="11"/>
  <c r="L91" i="12" s="1"/>
  <c r="M91" i="11"/>
  <c r="M91" i="12" s="1"/>
  <c r="N91" i="11"/>
  <c r="N91" i="12" s="1"/>
  <c r="O91" i="11"/>
  <c r="O91" i="12" s="1"/>
  <c r="P91" i="11"/>
  <c r="P91" i="12" s="1"/>
  <c r="Q91" i="11"/>
  <c r="Q91" i="12" s="1"/>
  <c r="R91" i="11"/>
  <c r="R91" i="12" s="1"/>
  <c r="S91" i="11"/>
  <c r="S91" i="12" s="1"/>
  <c r="T91" i="11"/>
  <c r="T91" i="12" s="1"/>
  <c r="U91" i="11"/>
  <c r="U91" i="12" s="1"/>
  <c r="V91" i="11"/>
  <c r="V91" i="12" s="1"/>
  <c r="W91" i="11"/>
  <c r="W91" i="12" s="1"/>
  <c r="X91" i="11"/>
  <c r="X91" i="12" s="1"/>
  <c r="Y91" i="11"/>
  <c r="Y91" i="12" s="1"/>
  <c r="Z91" i="11"/>
  <c r="Z91" i="12" s="1"/>
  <c r="AA91" i="11"/>
  <c r="AA91" i="12" s="1"/>
  <c r="AB91" i="11"/>
  <c r="AB91" i="12" s="1"/>
  <c r="AC91" i="11"/>
  <c r="AC91" i="12" s="1"/>
  <c r="AD91" i="11"/>
  <c r="AD91" i="12" s="1"/>
  <c r="AE91" i="11"/>
  <c r="AE91" i="12" s="1"/>
  <c r="AF91" i="11"/>
  <c r="AF91" i="12" s="1"/>
  <c r="AG91" i="11"/>
  <c r="AG91" i="12" s="1"/>
  <c r="AH91" i="11"/>
  <c r="AH91" i="12" s="1"/>
  <c r="AI91" i="11"/>
  <c r="AI91" i="12" s="1"/>
  <c r="AJ91" i="11"/>
  <c r="AJ91" i="12" s="1"/>
  <c r="AK91" i="11"/>
  <c r="AK91" i="12" s="1"/>
  <c r="AL91" i="11"/>
  <c r="AL91" i="12" s="1"/>
  <c r="AM91" i="11"/>
  <c r="AM91" i="12" s="1"/>
  <c r="AN91" i="11"/>
  <c r="AN91" i="12" s="1"/>
  <c r="AO91" i="11"/>
  <c r="AO91" i="12" s="1"/>
  <c r="AP91" i="11"/>
  <c r="AP91" i="12" s="1"/>
  <c r="AQ91" i="11"/>
  <c r="AQ91" i="12" s="1"/>
  <c r="AR91" i="11"/>
  <c r="AR91" i="12" s="1"/>
  <c r="AS91" i="11"/>
  <c r="AS91" i="12" s="1"/>
  <c r="AT91" i="11"/>
  <c r="AT91" i="12" s="1"/>
  <c r="AU91" i="11"/>
  <c r="AU91" i="12" s="1"/>
  <c r="AV91" i="11"/>
  <c r="AV91" i="12" s="1"/>
  <c r="AW91" i="11"/>
  <c r="AW91" i="12" s="1"/>
  <c r="AX91" i="11"/>
  <c r="AX91" i="12" s="1"/>
  <c r="AY91" i="11"/>
  <c r="AY91" i="12" s="1"/>
  <c r="AZ91" i="11"/>
  <c r="AZ91" i="12" s="1"/>
  <c r="BA91" i="11"/>
  <c r="BA91" i="12" s="1"/>
  <c r="BB91" i="11"/>
  <c r="BB91" i="12" s="1"/>
  <c r="BC91" i="11"/>
  <c r="BC91" i="12" s="1"/>
  <c r="BD91" i="11"/>
  <c r="BD91" i="12" s="1"/>
  <c r="BE91" i="11"/>
  <c r="BE91" i="12" s="1"/>
  <c r="BF91" i="11"/>
  <c r="BF91" i="12" s="1"/>
  <c r="BG91" i="11"/>
  <c r="BG91" i="12" s="1"/>
  <c r="BH91" i="11"/>
  <c r="BH91" i="12" s="1"/>
  <c r="BI91" i="11"/>
  <c r="BI91" i="12" s="1"/>
  <c r="BJ91" i="11"/>
  <c r="BJ91" i="12" s="1"/>
  <c r="BK91" i="11"/>
  <c r="BK91" i="12" s="1"/>
  <c r="BL91" i="11"/>
  <c r="BL91" i="12" s="1"/>
  <c r="BM91" i="11"/>
  <c r="BM91" i="12" s="1"/>
  <c r="BN91" i="11"/>
  <c r="BN91" i="12" s="1"/>
  <c r="BO91" i="11"/>
  <c r="BO91" i="12" s="1"/>
  <c r="BP91" i="11"/>
  <c r="BP91" i="12" s="1"/>
  <c r="BQ91" i="11"/>
  <c r="BQ91" i="12" s="1"/>
  <c r="BR91" i="11"/>
  <c r="BR91" i="12" s="1"/>
  <c r="BS91" i="11"/>
  <c r="BS91" i="12" s="1"/>
  <c r="BT91" i="11"/>
  <c r="BT91" i="12" s="1"/>
  <c r="BU91" i="11"/>
  <c r="BU91" i="12" s="1"/>
  <c r="BV91" i="11"/>
  <c r="BV91" i="12" s="1"/>
  <c r="BW91" i="11"/>
  <c r="BW91" i="12" s="1"/>
  <c r="BX91" i="11"/>
  <c r="BX91" i="12" s="1"/>
  <c r="BY91" i="11"/>
  <c r="BY91" i="12" s="1"/>
  <c r="BZ91" i="11"/>
  <c r="BZ91" i="12" s="1"/>
  <c r="CA91" i="11"/>
  <c r="CA91" i="12" s="1"/>
  <c r="CB91" i="11"/>
  <c r="CB91" i="12" s="1"/>
  <c r="CC91" i="11"/>
  <c r="CC91" i="12" s="1"/>
  <c r="CD91" i="11"/>
  <c r="CD91" i="12" s="1"/>
  <c r="CE91" i="11"/>
  <c r="CE91" i="12" s="1"/>
  <c r="CF91" i="11"/>
  <c r="CF91" i="12" s="1"/>
  <c r="CG91" i="11"/>
  <c r="CG91" i="12" s="1"/>
  <c r="CH91" i="11"/>
  <c r="CH91" i="12" s="1"/>
  <c r="CI91" i="11"/>
  <c r="CI91" i="12" s="1"/>
  <c r="CJ91" i="11"/>
  <c r="CJ91" i="12" s="1"/>
  <c r="CK91" i="11"/>
  <c r="CK91" i="12" s="1"/>
  <c r="CL91" i="11"/>
  <c r="CL91" i="12" s="1"/>
  <c r="CM91" i="11"/>
  <c r="CM91" i="12" s="1"/>
  <c r="CN91" i="11"/>
  <c r="CN91" i="12" s="1"/>
  <c r="CO91" i="11"/>
  <c r="CO91" i="12" s="1"/>
  <c r="CP91" i="11"/>
  <c r="CP91" i="12" s="1"/>
  <c r="CQ91" i="11"/>
  <c r="CQ91" i="12" s="1"/>
  <c r="CR91" i="11"/>
  <c r="CR91" i="12" s="1"/>
  <c r="CS91" i="11"/>
  <c r="CS91" i="12" s="1"/>
  <c r="CT91" i="11"/>
  <c r="CT91" i="12" s="1"/>
  <c r="CU91" i="11"/>
  <c r="CU91" i="12" s="1"/>
  <c r="CV91" i="11"/>
  <c r="CV91" i="12" s="1"/>
  <c r="CW91" i="11"/>
  <c r="CW91" i="12" s="1"/>
  <c r="CX91" i="11"/>
  <c r="CX91" i="12" s="1"/>
  <c r="CY91" i="11"/>
  <c r="CY91" i="12" s="1"/>
  <c r="CZ91" i="11"/>
  <c r="CZ91" i="12" s="1"/>
  <c r="DA91" i="11"/>
  <c r="DA91" i="12" s="1"/>
  <c r="DB91" i="11"/>
  <c r="DB91" i="12" s="1"/>
  <c r="DC91" i="11"/>
  <c r="DC91" i="12" s="1"/>
  <c r="DD91" i="11"/>
  <c r="DD91" i="12" s="1"/>
  <c r="DE91" i="11"/>
  <c r="DE91" i="12" s="1"/>
  <c r="DF91" i="11"/>
  <c r="DF91" i="12" s="1"/>
  <c r="DG91" i="11"/>
  <c r="DG91" i="12" s="1"/>
  <c r="DH91" i="11"/>
  <c r="DH91" i="12" s="1"/>
  <c r="DI91" i="11"/>
  <c r="DI91" i="12" s="1"/>
  <c r="DJ91" i="11"/>
  <c r="DJ91" i="12" s="1"/>
  <c r="DK91" i="11"/>
  <c r="DK91" i="12" s="1"/>
  <c r="DL91" i="11"/>
  <c r="DL91" i="12" s="1"/>
  <c r="DM91" i="11"/>
  <c r="DM91" i="12" s="1"/>
  <c r="DN91" i="11"/>
  <c r="DN91" i="12" s="1"/>
  <c r="DO91" i="11"/>
  <c r="DO91" i="12" s="1"/>
  <c r="DP91" i="11"/>
  <c r="DP91" i="12" s="1"/>
  <c r="DQ91" i="11"/>
  <c r="DQ91" i="12" s="1"/>
  <c r="DR91" i="11"/>
  <c r="DR91" i="12" s="1"/>
  <c r="DS91" i="11"/>
  <c r="DS91" i="12" s="1"/>
  <c r="DT91" i="11"/>
  <c r="DT91" i="12" s="1"/>
  <c r="DU91" i="11"/>
  <c r="DU91" i="12" s="1"/>
  <c r="DV91" i="11"/>
  <c r="DV91" i="12" s="1"/>
  <c r="DW91" i="11"/>
  <c r="DW91" i="12" s="1"/>
  <c r="DX91" i="11"/>
  <c r="DX91" i="12" s="1"/>
  <c r="DY91" i="11"/>
  <c r="DY91" i="12" s="1"/>
  <c r="DZ91" i="11"/>
  <c r="DZ91" i="12" s="1"/>
  <c r="EA91" i="11"/>
  <c r="EA91" i="12" s="1"/>
  <c r="EB91" i="11"/>
  <c r="EB91" i="12" s="1"/>
  <c r="EC91" i="11"/>
  <c r="EC91" i="12" s="1"/>
  <c r="ED91" i="11"/>
  <c r="ED91" i="12" s="1"/>
  <c r="EE91" i="11"/>
  <c r="EE91" i="12" s="1"/>
  <c r="EF91" i="11"/>
  <c r="EF91" i="12" s="1"/>
  <c r="EG91" i="11"/>
  <c r="EG91" i="12" s="1"/>
  <c r="EH91" i="11"/>
  <c r="EH91" i="12" s="1"/>
  <c r="EI91" i="11"/>
  <c r="EI91" i="12" s="1"/>
  <c r="EJ91" i="11"/>
  <c r="EJ91" i="12" s="1"/>
  <c r="EK91" i="11"/>
  <c r="EK91" i="12" s="1"/>
  <c r="EL91" i="11"/>
  <c r="EL91" i="12" s="1"/>
  <c r="EM91" i="11"/>
  <c r="EM91" i="12" s="1"/>
  <c r="EN91" i="11"/>
  <c r="EN91" i="12" s="1"/>
  <c r="EO91" i="11"/>
  <c r="EO91" i="12" s="1"/>
  <c r="EP91" i="11"/>
  <c r="EP91" i="12" s="1"/>
  <c r="EQ91" i="11"/>
  <c r="EQ91" i="12" s="1"/>
  <c r="ER91" i="11"/>
  <c r="ER91" i="12" s="1"/>
  <c r="ES91" i="11"/>
  <c r="ES91" i="12" s="1"/>
  <c r="ET91" i="11"/>
  <c r="ET91" i="12" s="1"/>
  <c r="EU91" i="11"/>
  <c r="EU91" i="12" s="1"/>
  <c r="EV91" i="11"/>
  <c r="EV91" i="12" s="1"/>
  <c r="EW91" i="11"/>
  <c r="EW91" i="12" s="1"/>
  <c r="EX91" i="11"/>
  <c r="EX91" i="12" s="1"/>
  <c r="EY91" i="11"/>
  <c r="EY91" i="12" s="1"/>
  <c r="EZ91" i="11"/>
  <c r="EZ91" i="12" s="1"/>
  <c r="FA91" i="11"/>
  <c r="FA91" i="12" s="1"/>
  <c r="FB91" i="11"/>
  <c r="FB91" i="12" s="1"/>
  <c r="FC91" i="11"/>
  <c r="FC91" i="12" s="1"/>
  <c r="FD91" i="11"/>
  <c r="FD91" i="12" s="1"/>
  <c r="FE91" i="11"/>
  <c r="FE91" i="12" s="1"/>
  <c r="FF91" i="11"/>
  <c r="FF91" i="12" s="1"/>
  <c r="FG91" i="11"/>
  <c r="FG91" i="12" s="1"/>
  <c r="FH91" i="11"/>
  <c r="FH91" i="12" s="1"/>
  <c r="FI91" i="11"/>
  <c r="FI91" i="12" s="1"/>
  <c r="FJ91" i="11"/>
  <c r="FJ91" i="12" s="1"/>
  <c r="FK91" i="11"/>
  <c r="FK91" i="12" s="1"/>
  <c r="FL91" i="11"/>
  <c r="FL91" i="12" s="1"/>
  <c r="F92" i="11"/>
  <c r="F92" i="12" s="1"/>
  <c r="G92" i="11"/>
  <c r="G92" i="12" s="1"/>
  <c r="H92" i="11"/>
  <c r="H92" i="12" s="1"/>
  <c r="I92" i="11"/>
  <c r="I92" i="12" s="1"/>
  <c r="J92" i="11"/>
  <c r="J92" i="12" s="1"/>
  <c r="K92" i="11"/>
  <c r="K92" i="12" s="1"/>
  <c r="L92" i="11"/>
  <c r="L92" i="12" s="1"/>
  <c r="M92" i="11"/>
  <c r="M92" i="12" s="1"/>
  <c r="N92" i="11"/>
  <c r="N92" i="12" s="1"/>
  <c r="O92" i="11"/>
  <c r="O92" i="12" s="1"/>
  <c r="P92" i="11"/>
  <c r="P92" i="12" s="1"/>
  <c r="Q92" i="11"/>
  <c r="Q92" i="12" s="1"/>
  <c r="R92" i="11"/>
  <c r="R92" i="12" s="1"/>
  <c r="S92" i="11"/>
  <c r="S92" i="12" s="1"/>
  <c r="T92" i="11"/>
  <c r="T92" i="12" s="1"/>
  <c r="U92" i="11"/>
  <c r="U92" i="12" s="1"/>
  <c r="V92" i="11"/>
  <c r="V92" i="12" s="1"/>
  <c r="W92" i="11"/>
  <c r="W92" i="12" s="1"/>
  <c r="X92" i="11"/>
  <c r="X92" i="12" s="1"/>
  <c r="Y92" i="11"/>
  <c r="Y92" i="12" s="1"/>
  <c r="Z92" i="11"/>
  <c r="Z92" i="12" s="1"/>
  <c r="AA92" i="11"/>
  <c r="AA92" i="12" s="1"/>
  <c r="AB92" i="11"/>
  <c r="AB92" i="12" s="1"/>
  <c r="AC92" i="11"/>
  <c r="AC92" i="12" s="1"/>
  <c r="AD92" i="11"/>
  <c r="AD92" i="12" s="1"/>
  <c r="AE92" i="11"/>
  <c r="AE92" i="12" s="1"/>
  <c r="AF92" i="11"/>
  <c r="AF92" i="12" s="1"/>
  <c r="AG92" i="11"/>
  <c r="AG92" i="12" s="1"/>
  <c r="AH92" i="11"/>
  <c r="AH92" i="12" s="1"/>
  <c r="AI92" i="11"/>
  <c r="AI92" i="12" s="1"/>
  <c r="AJ92" i="11"/>
  <c r="AJ92" i="12" s="1"/>
  <c r="AK92" i="11"/>
  <c r="AK92" i="12" s="1"/>
  <c r="AL92" i="11"/>
  <c r="AL92" i="12" s="1"/>
  <c r="AM92" i="11"/>
  <c r="AM92" i="12" s="1"/>
  <c r="AN92" i="11"/>
  <c r="AN92" i="12" s="1"/>
  <c r="AO92" i="11"/>
  <c r="AO92" i="12" s="1"/>
  <c r="AP92" i="11"/>
  <c r="AP92" i="12" s="1"/>
  <c r="AQ92" i="11"/>
  <c r="AQ92" i="12" s="1"/>
  <c r="AR92" i="11"/>
  <c r="AR92" i="12" s="1"/>
  <c r="AS92" i="11"/>
  <c r="AS92" i="12" s="1"/>
  <c r="AT92" i="11"/>
  <c r="AT92" i="12" s="1"/>
  <c r="AU92" i="11"/>
  <c r="AU92" i="12" s="1"/>
  <c r="AV92" i="11"/>
  <c r="AV92" i="12" s="1"/>
  <c r="AW92" i="11"/>
  <c r="AW92" i="12" s="1"/>
  <c r="AX92" i="11"/>
  <c r="AX92" i="12" s="1"/>
  <c r="AY92" i="11"/>
  <c r="AY92" i="12" s="1"/>
  <c r="AZ92" i="11"/>
  <c r="AZ92" i="12" s="1"/>
  <c r="BA92" i="11"/>
  <c r="BA92" i="12" s="1"/>
  <c r="BB92" i="11"/>
  <c r="BB92" i="12" s="1"/>
  <c r="BC92" i="11"/>
  <c r="BC92" i="12" s="1"/>
  <c r="BD92" i="11"/>
  <c r="BD92" i="12" s="1"/>
  <c r="BE92" i="11"/>
  <c r="BE92" i="12" s="1"/>
  <c r="BF92" i="11"/>
  <c r="BF92" i="12" s="1"/>
  <c r="BG92" i="11"/>
  <c r="BG92" i="12" s="1"/>
  <c r="BH92" i="11"/>
  <c r="BH92" i="12" s="1"/>
  <c r="BI92" i="11"/>
  <c r="BI92" i="12" s="1"/>
  <c r="BJ92" i="11"/>
  <c r="BJ92" i="12" s="1"/>
  <c r="BK92" i="11"/>
  <c r="BK92" i="12" s="1"/>
  <c r="BL92" i="11"/>
  <c r="BL92" i="12" s="1"/>
  <c r="BM92" i="11"/>
  <c r="BM92" i="12" s="1"/>
  <c r="BN92" i="11"/>
  <c r="BN92" i="12" s="1"/>
  <c r="BO92" i="11"/>
  <c r="BO92" i="12" s="1"/>
  <c r="BP92" i="11"/>
  <c r="BP92" i="12" s="1"/>
  <c r="BQ92" i="11"/>
  <c r="BQ92" i="12" s="1"/>
  <c r="BR92" i="11"/>
  <c r="BR92" i="12" s="1"/>
  <c r="BS92" i="11"/>
  <c r="BS92" i="12" s="1"/>
  <c r="BT92" i="11"/>
  <c r="BT92" i="12" s="1"/>
  <c r="BU92" i="11"/>
  <c r="BU92" i="12" s="1"/>
  <c r="BV92" i="11"/>
  <c r="BV92" i="12" s="1"/>
  <c r="BW92" i="11"/>
  <c r="BW92" i="12" s="1"/>
  <c r="BX92" i="11"/>
  <c r="BX92" i="12" s="1"/>
  <c r="BY92" i="11"/>
  <c r="BY92" i="12" s="1"/>
  <c r="BZ92" i="11"/>
  <c r="BZ92" i="12" s="1"/>
  <c r="CA92" i="11"/>
  <c r="CA92" i="12" s="1"/>
  <c r="CB92" i="11"/>
  <c r="CB92" i="12" s="1"/>
  <c r="CC92" i="11"/>
  <c r="CC92" i="12" s="1"/>
  <c r="CD92" i="11"/>
  <c r="CD92" i="12" s="1"/>
  <c r="CE92" i="11"/>
  <c r="CE92" i="12" s="1"/>
  <c r="CF92" i="11"/>
  <c r="CF92" i="12" s="1"/>
  <c r="CG92" i="11"/>
  <c r="CG92" i="12" s="1"/>
  <c r="CH92" i="11"/>
  <c r="CH92" i="12" s="1"/>
  <c r="CI92" i="11"/>
  <c r="CI92" i="12" s="1"/>
  <c r="CJ92" i="11"/>
  <c r="CJ92" i="12" s="1"/>
  <c r="CK92" i="11"/>
  <c r="CK92" i="12" s="1"/>
  <c r="CL92" i="11"/>
  <c r="CL92" i="12" s="1"/>
  <c r="CM92" i="11"/>
  <c r="CM92" i="12" s="1"/>
  <c r="CN92" i="11"/>
  <c r="CN92" i="12" s="1"/>
  <c r="CO92" i="11"/>
  <c r="CO92" i="12" s="1"/>
  <c r="CP92" i="11"/>
  <c r="CP92" i="12" s="1"/>
  <c r="CQ92" i="11"/>
  <c r="CQ92" i="12" s="1"/>
  <c r="CR92" i="11"/>
  <c r="CR92" i="12" s="1"/>
  <c r="CS92" i="11"/>
  <c r="CS92" i="12" s="1"/>
  <c r="CT92" i="11"/>
  <c r="CT92" i="12" s="1"/>
  <c r="CU92" i="11"/>
  <c r="CU92" i="12" s="1"/>
  <c r="CV92" i="11"/>
  <c r="CV92" i="12" s="1"/>
  <c r="CW92" i="11"/>
  <c r="CW92" i="12" s="1"/>
  <c r="CX92" i="11"/>
  <c r="CX92" i="12" s="1"/>
  <c r="CY92" i="11"/>
  <c r="CY92" i="12" s="1"/>
  <c r="CZ92" i="11"/>
  <c r="CZ92" i="12" s="1"/>
  <c r="DA92" i="11"/>
  <c r="DA92" i="12" s="1"/>
  <c r="DB92" i="11"/>
  <c r="DB92" i="12" s="1"/>
  <c r="DC92" i="11"/>
  <c r="DC92" i="12" s="1"/>
  <c r="DD92" i="11"/>
  <c r="DD92" i="12" s="1"/>
  <c r="DE92" i="11"/>
  <c r="DE92" i="12" s="1"/>
  <c r="DF92" i="11"/>
  <c r="DF92" i="12" s="1"/>
  <c r="DG92" i="11"/>
  <c r="DG92" i="12" s="1"/>
  <c r="DH92" i="11"/>
  <c r="DH92" i="12" s="1"/>
  <c r="DI92" i="11"/>
  <c r="DI92" i="12" s="1"/>
  <c r="DJ92" i="11"/>
  <c r="DJ92" i="12" s="1"/>
  <c r="DK92" i="11"/>
  <c r="DK92" i="12" s="1"/>
  <c r="DL92" i="11"/>
  <c r="DL92" i="12" s="1"/>
  <c r="DM92" i="11"/>
  <c r="DM92" i="12" s="1"/>
  <c r="DN92" i="11"/>
  <c r="DN92" i="12" s="1"/>
  <c r="DO92" i="11"/>
  <c r="DO92" i="12" s="1"/>
  <c r="DP92" i="11"/>
  <c r="DP92" i="12" s="1"/>
  <c r="DQ92" i="11"/>
  <c r="DQ92" i="12" s="1"/>
  <c r="DR92" i="11"/>
  <c r="DR92" i="12" s="1"/>
  <c r="DS92" i="11"/>
  <c r="DS92" i="12" s="1"/>
  <c r="DT92" i="11"/>
  <c r="DT92" i="12" s="1"/>
  <c r="DU92" i="11"/>
  <c r="DU92" i="12" s="1"/>
  <c r="DV92" i="11"/>
  <c r="DV92" i="12" s="1"/>
  <c r="DW92" i="11"/>
  <c r="DW92" i="12" s="1"/>
  <c r="DX92" i="11"/>
  <c r="DX92" i="12" s="1"/>
  <c r="DY92" i="11"/>
  <c r="DY92" i="12" s="1"/>
  <c r="DZ92" i="11"/>
  <c r="DZ92" i="12" s="1"/>
  <c r="EA92" i="11"/>
  <c r="EA92" i="12" s="1"/>
  <c r="EB92" i="11"/>
  <c r="EB92" i="12" s="1"/>
  <c r="EC92" i="11"/>
  <c r="EC92" i="12" s="1"/>
  <c r="ED92" i="11"/>
  <c r="ED92" i="12" s="1"/>
  <c r="EE92" i="11"/>
  <c r="EE92" i="12" s="1"/>
  <c r="EF92" i="11"/>
  <c r="EF92" i="12" s="1"/>
  <c r="EG92" i="11"/>
  <c r="EG92" i="12" s="1"/>
  <c r="EH92" i="11"/>
  <c r="EH92" i="12" s="1"/>
  <c r="EI92" i="11"/>
  <c r="EI92" i="12" s="1"/>
  <c r="EJ92" i="11"/>
  <c r="EJ92" i="12" s="1"/>
  <c r="EK92" i="11"/>
  <c r="EK92" i="12" s="1"/>
  <c r="EL92" i="11"/>
  <c r="EL92" i="12" s="1"/>
  <c r="EM92" i="11"/>
  <c r="EM92" i="12" s="1"/>
  <c r="EN92" i="11"/>
  <c r="EN92" i="12" s="1"/>
  <c r="EO92" i="11"/>
  <c r="EO92" i="12" s="1"/>
  <c r="EP92" i="11"/>
  <c r="EP92" i="12" s="1"/>
  <c r="EQ92" i="11"/>
  <c r="EQ92" i="12" s="1"/>
  <c r="ER92" i="11"/>
  <c r="ER92" i="12" s="1"/>
  <c r="ES92" i="11"/>
  <c r="ES92" i="12" s="1"/>
  <c r="ET92" i="11"/>
  <c r="ET92" i="12" s="1"/>
  <c r="EU92" i="11"/>
  <c r="EU92" i="12" s="1"/>
  <c r="EV92" i="11"/>
  <c r="EV92" i="12" s="1"/>
  <c r="EW92" i="11"/>
  <c r="EW92" i="12" s="1"/>
  <c r="EX92" i="11"/>
  <c r="EX92" i="12" s="1"/>
  <c r="EY92" i="11"/>
  <c r="EY92" i="12" s="1"/>
  <c r="EZ92" i="11"/>
  <c r="EZ92" i="12" s="1"/>
  <c r="FA92" i="11"/>
  <c r="FA92" i="12" s="1"/>
  <c r="FB92" i="11"/>
  <c r="FB92" i="12" s="1"/>
  <c r="FC92" i="11"/>
  <c r="FC92" i="12" s="1"/>
  <c r="FD92" i="11"/>
  <c r="FD92" i="12" s="1"/>
  <c r="FE92" i="11"/>
  <c r="FE92" i="12" s="1"/>
  <c r="FF92" i="11"/>
  <c r="FF92" i="12" s="1"/>
  <c r="FG92" i="11"/>
  <c r="FG92" i="12" s="1"/>
  <c r="FH92" i="11"/>
  <c r="FH92" i="12" s="1"/>
  <c r="FI92" i="11"/>
  <c r="FI92" i="12" s="1"/>
  <c r="FJ92" i="11"/>
  <c r="FJ92" i="12" s="1"/>
  <c r="FK92" i="11"/>
  <c r="FK92" i="12" s="1"/>
  <c r="FL92" i="11"/>
  <c r="FL92" i="12" s="1"/>
  <c r="F93" i="11"/>
  <c r="F93" i="12" s="1"/>
  <c r="G93" i="11"/>
  <c r="G93" i="12" s="1"/>
  <c r="H93" i="11"/>
  <c r="H93" i="12" s="1"/>
  <c r="I93" i="11"/>
  <c r="I93" i="12" s="1"/>
  <c r="J93" i="11"/>
  <c r="J93" i="12" s="1"/>
  <c r="K93" i="11"/>
  <c r="K93" i="12" s="1"/>
  <c r="L93" i="11"/>
  <c r="L93" i="12" s="1"/>
  <c r="M93" i="11"/>
  <c r="M93" i="12" s="1"/>
  <c r="N93" i="11"/>
  <c r="N93" i="12" s="1"/>
  <c r="O93" i="11"/>
  <c r="O93" i="12" s="1"/>
  <c r="P93" i="11"/>
  <c r="P93" i="12" s="1"/>
  <c r="Q93" i="11"/>
  <c r="Q93" i="12" s="1"/>
  <c r="R93" i="11"/>
  <c r="R93" i="12" s="1"/>
  <c r="S93" i="11"/>
  <c r="S93" i="12" s="1"/>
  <c r="T93" i="11"/>
  <c r="T93" i="12" s="1"/>
  <c r="U93" i="11"/>
  <c r="U93" i="12" s="1"/>
  <c r="V93" i="11"/>
  <c r="V93" i="12" s="1"/>
  <c r="W93" i="11"/>
  <c r="W93" i="12" s="1"/>
  <c r="X93" i="11"/>
  <c r="X93" i="12" s="1"/>
  <c r="Y93" i="11"/>
  <c r="Y93" i="12" s="1"/>
  <c r="Z93" i="11"/>
  <c r="Z93" i="12" s="1"/>
  <c r="AA93" i="11"/>
  <c r="AA93" i="12" s="1"/>
  <c r="AB93" i="11"/>
  <c r="AB93" i="12" s="1"/>
  <c r="AC93" i="11"/>
  <c r="AC93" i="12" s="1"/>
  <c r="AD93" i="11"/>
  <c r="AD93" i="12" s="1"/>
  <c r="AE93" i="11"/>
  <c r="AE93" i="12" s="1"/>
  <c r="AF93" i="11"/>
  <c r="AF93" i="12" s="1"/>
  <c r="AG93" i="11"/>
  <c r="AG93" i="12" s="1"/>
  <c r="AH93" i="11"/>
  <c r="AH93" i="12" s="1"/>
  <c r="AI93" i="11"/>
  <c r="AI93" i="12" s="1"/>
  <c r="AJ93" i="11"/>
  <c r="AJ93" i="12" s="1"/>
  <c r="AK93" i="11"/>
  <c r="AK93" i="12" s="1"/>
  <c r="AL93" i="11"/>
  <c r="AL93" i="12" s="1"/>
  <c r="AM93" i="11"/>
  <c r="AM93" i="12" s="1"/>
  <c r="AN93" i="11"/>
  <c r="AN93" i="12" s="1"/>
  <c r="AO93" i="11"/>
  <c r="AO93" i="12" s="1"/>
  <c r="AP93" i="11"/>
  <c r="AP93" i="12" s="1"/>
  <c r="AQ93" i="11"/>
  <c r="AQ93" i="12" s="1"/>
  <c r="AR93" i="11"/>
  <c r="AR93" i="12" s="1"/>
  <c r="AS93" i="11"/>
  <c r="AS93" i="12" s="1"/>
  <c r="AT93" i="11"/>
  <c r="AT93" i="12" s="1"/>
  <c r="AU93" i="11"/>
  <c r="AU93" i="12" s="1"/>
  <c r="AV93" i="11"/>
  <c r="AV93" i="12" s="1"/>
  <c r="AW93" i="11"/>
  <c r="AW93" i="12" s="1"/>
  <c r="AX93" i="11"/>
  <c r="AX93" i="12" s="1"/>
  <c r="AY93" i="11"/>
  <c r="AY93" i="12" s="1"/>
  <c r="AZ93" i="11"/>
  <c r="AZ93" i="12" s="1"/>
  <c r="BA93" i="11"/>
  <c r="BA93" i="12" s="1"/>
  <c r="BB93" i="11"/>
  <c r="BB93" i="12" s="1"/>
  <c r="BC93" i="11"/>
  <c r="BC93" i="12" s="1"/>
  <c r="BD93" i="11"/>
  <c r="BD93" i="12" s="1"/>
  <c r="BE93" i="11"/>
  <c r="BE93" i="12" s="1"/>
  <c r="BF93" i="11"/>
  <c r="BF93" i="12" s="1"/>
  <c r="BG93" i="11"/>
  <c r="BG93" i="12" s="1"/>
  <c r="BH93" i="11"/>
  <c r="BH93" i="12" s="1"/>
  <c r="BI93" i="11"/>
  <c r="BI93" i="12" s="1"/>
  <c r="BJ93" i="11"/>
  <c r="BJ93" i="12" s="1"/>
  <c r="BK93" i="11"/>
  <c r="BK93" i="12" s="1"/>
  <c r="BL93" i="11"/>
  <c r="BL93" i="12" s="1"/>
  <c r="BM93" i="11"/>
  <c r="BM93" i="12" s="1"/>
  <c r="BN93" i="11"/>
  <c r="BN93" i="12" s="1"/>
  <c r="BO93" i="11"/>
  <c r="BO93" i="12" s="1"/>
  <c r="BP93" i="11"/>
  <c r="BP93" i="12" s="1"/>
  <c r="BQ93" i="11"/>
  <c r="BQ93" i="12" s="1"/>
  <c r="BR93" i="11"/>
  <c r="BR93" i="12" s="1"/>
  <c r="BS93" i="11"/>
  <c r="BS93" i="12" s="1"/>
  <c r="BT93" i="11"/>
  <c r="BT93" i="12" s="1"/>
  <c r="BU93" i="11"/>
  <c r="BU93" i="12" s="1"/>
  <c r="BV93" i="11"/>
  <c r="BV93" i="12" s="1"/>
  <c r="BW93" i="11"/>
  <c r="BW93" i="12" s="1"/>
  <c r="BX93" i="11"/>
  <c r="BX93" i="12" s="1"/>
  <c r="BY93" i="11"/>
  <c r="BY93" i="12" s="1"/>
  <c r="BZ93" i="11"/>
  <c r="BZ93" i="12" s="1"/>
  <c r="CA93" i="11"/>
  <c r="CA93" i="12" s="1"/>
  <c r="CB93" i="11"/>
  <c r="CB93" i="12" s="1"/>
  <c r="CC93" i="11"/>
  <c r="CC93" i="12" s="1"/>
  <c r="CD93" i="11"/>
  <c r="CD93" i="12" s="1"/>
  <c r="CE93" i="11"/>
  <c r="CE93" i="12" s="1"/>
  <c r="CF93" i="11"/>
  <c r="CF93" i="12" s="1"/>
  <c r="CG93" i="11"/>
  <c r="CG93" i="12" s="1"/>
  <c r="CH93" i="11"/>
  <c r="CH93" i="12" s="1"/>
  <c r="CI93" i="11"/>
  <c r="CI93" i="12" s="1"/>
  <c r="CJ93" i="11"/>
  <c r="CJ93" i="12" s="1"/>
  <c r="CK93" i="11"/>
  <c r="CK93" i="12" s="1"/>
  <c r="CL93" i="11"/>
  <c r="CL93" i="12" s="1"/>
  <c r="CM93" i="11"/>
  <c r="CM93" i="12" s="1"/>
  <c r="CN93" i="11"/>
  <c r="CN93" i="12" s="1"/>
  <c r="CO93" i="11"/>
  <c r="CO93" i="12" s="1"/>
  <c r="CP93" i="11"/>
  <c r="CP93" i="12" s="1"/>
  <c r="CQ93" i="11"/>
  <c r="CQ93" i="12" s="1"/>
  <c r="CR93" i="11"/>
  <c r="CR93" i="12" s="1"/>
  <c r="CS93" i="11"/>
  <c r="CS93" i="12" s="1"/>
  <c r="CT93" i="11"/>
  <c r="CT93" i="12" s="1"/>
  <c r="CU93" i="11"/>
  <c r="CU93" i="12" s="1"/>
  <c r="CV93" i="11"/>
  <c r="CV93" i="12" s="1"/>
  <c r="CW93" i="11"/>
  <c r="CW93" i="12" s="1"/>
  <c r="CX93" i="11"/>
  <c r="CX93" i="12" s="1"/>
  <c r="CY93" i="11"/>
  <c r="CY93" i="12" s="1"/>
  <c r="CZ93" i="11"/>
  <c r="CZ93" i="12" s="1"/>
  <c r="DA93" i="11"/>
  <c r="DA93" i="12" s="1"/>
  <c r="DB93" i="11"/>
  <c r="DB93" i="12" s="1"/>
  <c r="DC93" i="11"/>
  <c r="DC93" i="12" s="1"/>
  <c r="DD93" i="11"/>
  <c r="DD93" i="12" s="1"/>
  <c r="DE93" i="11"/>
  <c r="DE93" i="12" s="1"/>
  <c r="DF93" i="11"/>
  <c r="DF93" i="12" s="1"/>
  <c r="DG93" i="11"/>
  <c r="DG93" i="12" s="1"/>
  <c r="DH93" i="11"/>
  <c r="DH93" i="12" s="1"/>
  <c r="DI93" i="11"/>
  <c r="DI93" i="12" s="1"/>
  <c r="DJ93" i="11"/>
  <c r="DJ93" i="12" s="1"/>
  <c r="DK93" i="11"/>
  <c r="DK93" i="12" s="1"/>
  <c r="DL93" i="11"/>
  <c r="DL93" i="12" s="1"/>
  <c r="DM93" i="11"/>
  <c r="DM93" i="12" s="1"/>
  <c r="DN93" i="11"/>
  <c r="DN93" i="12" s="1"/>
  <c r="DO93" i="11"/>
  <c r="DO93" i="12" s="1"/>
  <c r="DP93" i="11"/>
  <c r="DP93" i="12" s="1"/>
  <c r="DQ93" i="11"/>
  <c r="DQ93" i="12" s="1"/>
  <c r="DR93" i="11"/>
  <c r="DR93" i="12" s="1"/>
  <c r="DS93" i="11"/>
  <c r="DS93" i="12" s="1"/>
  <c r="DT93" i="11"/>
  <c r="DT93" i="12" s="1"/>
  <c r="DU93" i="11"/>
  <c r="DU93" i="12" s="1"/>
  <c r="DV93" i="11"/>
  <c r="DV93" i="12" s="1"/>
  <c r="DW93" i="11"/>
  <c r="DW93" i="12" s="1"/>
  <c r="DX93" i="11"/>
  <c r="DX93" i="12" s="1"/>
  <c r="DY93" i="11"/>
  <c r="DY93" i="12" s="1"/>
  <c r="DZ93" i="11"/>
  <c r="DZ93" i="12" s="1"/>
  <c r="EA93" i="11"/>
  <c r="EA93" i="12" s="1"/>
  <c r="EB93" i="11"/>
  <c r="EB93" i="12" s="1"/>
  <c r="EC93" i="11"/>
  <c r="EC93" i="12" s="1"/>
  <c r="ED93" i="11"/>
  <c r="ED93" i="12" s="1"/>
  <c r="EE93" i="11"/>
  <c r="EE93" i="12" s="1"/>
  <c r="EF93" i="11"/>
  <c r="EF93" i="12" s="1"/>
  <c r="EG93" i="11"/>
  <c r="EG93" i="12" s="1"/>
  <c r="EH93" i="11"/>
  <c r="EH93" i="12" s="1"/>
  <c r="EI93" i="11"/>
  <c r="EI93" i="12" s="1"/>
  <c r="EJ93" i="11"/>
  <c r="EJ93" i="12" s="1"/>
  <c r="EK93" i="11"/>
  <c r="EK93" i="12" s="1"/>
  <c r="EL93" i="11"/>
  <c r="EL93" i="12" s="1"/>
  <c r="EM93" i="11"/>
  <c r="EM93" i="12" s="1"/>
  <c r="EN93" i="11"/>
  <c r="EN93" i="12" s="1"/>
  <c r="EO93" i="11"/>
  <c r="EO93" i="12" s="1"/>
  <c r="EP93" i="11"/>
  <c r="EP93" i="12" s="1"/>
  <c r="EQ93" i="11"/>
  <c r="EQ93" i="12" s="1"/>
  <c r="ER93" i="11"/>
  <c r="ER93" i="12" s="1"/>
  <c r="ES93" i="11"/>
  <c r="ES93" i="12" s="1"/>
  <c r="ET93" i="11"/>
  <c r="ET93" i="12" s="1"/>
  <c r="EU93" i="11"/>
  <c r="EU93" i="12" s="1"/>
  <c r="EV93" i="11"/>
  <c r="EV93" i="12" s="1"/>
  <c r="EW93" i="11"/>
  <c r="EW93" i="12" s="1"/>
  <c r="EX93" i="11"/>
  <c r="EX93" i="12" s="1"/>
  <c r="EY93" i="11"/>
  <c r="EY93" i="12" s="1"/>
  <c r="EZ93" i="11"/>
  <c r="EZ93" i="12" s="1"/>
  <c r="FA93" i="11"/>
  <c r="FA93" i="12" s="1"/>
  <c r="FB93" i="11"/>
  <c r="FB93" i="12" s="1"/>
  <c r="FC93" i="11"/>
  <c r="FC93" i="12" s="1"/>
  <c r="FD93" i="11"/>
  <c r="FD93" i="12" s="1"/>
  <c r="FE93" i="11"/>
  <c r="FE93" i="12" s="1"/>
  <c r="FF93" i="11"/>
  <c r="FF93" i="12" s="1"/>
  <c r="FG93" i="11"/>
  <c r="FG93" i="12" s="1"/>
  <c r="FH93" i="11"/>
  <c r="FH93" i="12" s="1"/>
  <c r="FI93" i="11"/>
  <c r="FI93" i="12" s="1"/>
  <c r="FJ93" i="11"/>
  <c r="FJ93" i="12" s="1"/>
  <c r="FK93" i="11"/>
  <c r="FK93" i="12" s="1"/>
  <c r="FL93" i="11"/>
  <c r="FL93" i="12" s="1"/>
  <c r="F94" i="11"/>
  <c r="F94" i="12" s="1"/>
  <c r="G94" i="11"/>
  <c r="G94" i="12" s="1"/>
  <c r="H94" i="11"/>
  <c r="H94" i="12" s="1"/>
  <c r="I94" i="11"/>
  <c r="I94" i="12" s="1"/>
  <c r="J94" i="11"/>
  <c r="J94" i="12" s="1"/>
  <c r="K94" i="11"/>
  <c r="K94" i="12" s="1"/>
  <c r="L94" i="11"/>
  <c r="L94" i="12" s="1"/>
  <c r="M94" i="11"/>
  <c r="M94" i="12" s="1"/>
  <c r="N94" i="11"/>
  <c r="N94" i="12" s="1"/>
  <c r="O94" i="11"/>
  <c r="O94" i="12" s="1"/>
  <c r="P94" i="11"/>
  <c r="P94" i="12" s="1"/>
  <c r="Q94" i="11"/>
  <c r="Q94" i="12" s="1"/>
  <c r="R94" i="11"/>
  <c r="R94" i="12" s="1"/>
  <c r="S94" i="11"/>
  <c r="S94" i="12" s="1"/>
  <c r="T94" i="11"/>
  <c r="T94" i="12" s="1"/>
  <c r="U94" i="11"/>
  <c r="U94" i="12" s="1"/>
  <c r="V94" i="11"/>
  <c r="V94" i="12" s="1"/>
  <c r="W94" i="11"/>
  <c r="W94" i="12" s="1"/>
  <c r="X94" i="11"/>
  <c r="X94" i="12" s="1"/>
  <c r="Y94" i="11"/>
  <c r="Y94" i="12" s="1"/>
  <c r="Z94" i="11"/>
  <c r="Z94" i="12" s="1"/>
  <c r="AA94" i="11"/>
  <c r="AA94" i="12" s="1"/>
  <c r="AB94" i="11"/>
  <c r="AB94" i="12" s="1"/>
  <c r="AC94" i="11"/>
  <c r="AC94" i="12" s="1"/>
  <c r="AD94" i="11"/>
  <c r="AD94" i="12" s="1"/>
  <c r="AE94" i="11"/>
  <c r="AE94" i="12" s="1"/>
  <c r="AF94" i="11"/>
  <c r="AF94" i="12" s="1"/>
  <c r="AG94" i="11"/>
  <c r="AG94" i="12" s="1"/>
  <c r="AH94" i="11"/>
  <c r="AH94" i="12" s="1"/>
  <c r="AI94" i="11"/>
  <c r="AI94" i="12" s="1"/>
  <c r="AJ94" i="11"/>
  <c r="AJ94" i="12" s="1"/>
  <c r="AK94" i="11"/>
  <c r="AK94" i="12" s="1"/>
  <c r="AL94" i="11"/>
  <c r="AL94" i="12" s="1"/>
  <c r="AM94" i="11"/>
  <c r="AM94" i="12" s="1"/>
  <c r="AN94" i="11"/>
  <c r="AN94" i="12" s="1"/>
  <c r="AO94" i="11"/>
  <c r="AO94" i="12" s="1"/>
  <c r="AP94" i="11"/>
  <c r="AP94" i="12" s="1"/>
  <c r="AQ94" i="11"/>
  <c r="AQ94" i="12" s="1"/>
  <c r="AR94" i="11"/>
  <c r="AR94" i="12" s="1"/>
  <c r="AS94" i="11"/>
  <c r="AS94" i="12" s="1"/>
  <c r="AT94" i="11"/>
  <c r="AT94" i="12" s="1"/>
  <c r="AU94" i="11"/>
  <c r="AU94" i="12" s="1"/>
  <c r="AV94" i="11"/>
  <c r="AV94" i="12" s="1"/>
  <c r="AW94" i="11"/>
  <c r="AW94" i="12" s="1"/>
  <c r="AX94" i="11"/>
  <c r="AX94" i="12" s="1"/>
  <c r="AY94" i="11"/>
  <c r="AY94" i="12" s="1"/>
  <c r="AZ94" i="11"/>
  <c r="AZ94" i="12" s="1"/>
  <c r="BA94" i="11"/>
  <c r="BA94" i="12" s="1"/>
  <c r="BB94" i="11"/>
  <c r="BB94" i="12" s="1"/>
  <c r="BC94" i="11"/>
  <c r="BC94" i="12" s="1"/>
  <c r="BD94" i="11"/>
  <c r="BD94" i="12" s="1"/>
  <c r="BE94" i="11"/>
  <c r="BE94" i="12" s="1"/>
  <c r="BF94" i="11"/>
  <c r="BF94" i="12" s="1"/>
  <c r="BG94" i="11"/>
  <c r="BG94" i="12" s="1"/>
  <c r="BH94" i="11"/>
  <c r="BH94" i="12" s="1"/>
  <c r="BI94" i="11"/>
  <c r="BI94" i="12" s="1"/>
  <c r="BJ94" i="11"/>
  <c r="BJ94" i="12" s="1"/>
  <c r="BK94" i="11"/>
  <c r="BK94" i="12" s="1"/>
  <c r="BL94" i="11"/>
  <c r="BL94" i="12" s="1"/>
  <c r="BM94" i="11"/>
  <c r="BM94" i="12" s="1"/>
  <c r="BN94" i="11"/>
  <c r="BN94" i="12" s="1"/>
  <c r="BO94" i="11"/>
  <c r="BO94" i="12" s="1"/>
  <c r="BP94" i="11"/>
  <c r="BP94" i="12" s="1"/>
  <c r="BQ94" i="11"/>
  <c r="BQ94" i="12" s="1"/>
  <c r="BR94" i="11"/>
  <c r="BR94" i="12" s="1"/>
  <c r="BS94" i="11"/>
  <c r="BS94" i="12" s="1"/>
  <c r="BT94" i="11"/>
  <c r="BT94" i="12" s="1"/>
  <c r="BU94" i="11"/>
  <c r="BU94" i="12" s="1"/>
  <c r="BV94" i="11"/>
  <c r="BV94" i="12" s="1"/>
  <c r="BW94" i="11"/>
  <c r="BW94" i="12" s="1"/>
  <c r="BX94" i="11"/>
  <c r="BX94" i="12" s="1"/>
  <c r="BY94" i="11"/>
  <c r="BY94" i="12" s="1"/>
  <c r="BZ94" i="11"/>
  <c r="BZ94" i="12" s="1"/>
  <c r="CA94" i="11"/>
  <c r="CA94" i="12" s="1"/>
  <c r="CB94" i="11"/>
  <c r="CB94" i="12" s="1"/>
  <c r="CC94" i="11"/>
  <c r="CC94" i="12" s="1"/>
  <c r="CD94" i="11"/>
  <c r="CD94" i="12" s="1"/>
  <c r="CE94" i="11"/>
  <c r="CE94" i="12" s="1"/>
  <c r="CF94" i="11"/>
  <c r="CF94" i="12" s="1"/>
  <c r="CG94" i="11"/>
  <c r="CG94" i="12" s="1"/>
  <c r="CH94" i="11"/>
  <c r="CH94" i="12" s="1"/>
  <c r="CI94" i="11"/>
  <c r="CI94" i="12" s="1"/>
  <c r="CJ94" i="11"/>
  <c r="CJ94" i="12" s="1"/>
  <c r="CK94" i="11"/>
  <c r="CK94" i="12" s="1"/>
  <c r="CL94" i="11"/>
  <c r="CL94" i="12" s="1"/>
  <c r="CM94" i="11"/>
  <c r="CM94" i="12" s="1"/>
  <c r="CN94" i="11"/>
  <c r="CN94" i="12" s="1"/>
  <c r="CO94" i="11"/>
  <c r="CO94" i="12" s="1"/>
  <c r="CP94" i="11"/>
  <c r="CP94" i="12" s="1"/>
  <c r="CQ94" i="11"/>
  <c r="CQ94" i="12" s="1"/>
  <c r="CR94" i="11"/>
  <c r="CR94" i="12" s="1"/>
  <c r="CS94" i="11"/>
  <c r="CS94" i="12" s="1"/>
  <c r="CT94" i="11"/>
  <c r="CT94" i="12" s="1"/>
  <c r="CU94" i="11"/>
  <c r="CU94" i="12" s="1"/>
  <c r="CV94" i="11"/>
  <c r="CV94" i="12" s="1"/>
  <c r="CW94" i="11"/>
  <c r="CW94" i="12" s="1"/>
  <c r="CX94" i="11"/>
  <c r="CX94" i="12" s="1"/>
  <c r="CY94" i="11"/>
  <c r="CY94" i="12" s="1"/>
  <c r="CZ94" i="11"/>
  <c r="CZ94" i="12" s="1"/>
  <c r="DA94" i="11"/>
  <c r="DA94" i="12" s="1"/>
  <c r="DB94" i="11"/>
  <c r="DB94" i="12" s="1"/>
  <c r="DC94" i="11"/>
  <c r="DC94" i="12" s="1"/>
  <c r="DD94" i="11"/>
  <c r="DD94" i="12" s="1"/>
  <c r="DE94" i="11"/>
  <c r="DE94" i="12" s="1"/>
  <c r="DF94" i="11"/>
  <c r="DF94" i="12" s="1"/>
  <c r="DG94" i="11"/>
  <c r="DG94" i="12" s="1"/>
  <c r="DH94" i="11"/>
  <c r="DH94" i="12" s="1"/>
  <c r="DI94" i="11"/>
  <c r="DI94" i="12" s="1"/>
  <c r="DJ94" i="11"/>
  <c r="DJ94" i="12" s="1"/>
  <c r="DK94" i="11"/>
  <c r="DK94" i="12" s="1"/>
  <c r="DL94" i="11"/>
  <c r="DL94" i="12" s="1"/>
  <c r="DM94" i="11"/>
  <c r="DM94" i="12" s="1"/>
  <c r="DN94" i="11"/>
  <c r="DN94" i="12" s="1"/>
  <c r="DO94" i="11"/>
  <c r="DO94" i="12" s="1"/>
  <c r="DP94" i="11"/>
  <c r="DP94" i="12" s="1"/>
  <c r="DQ94" i="11"/>
  <c r="DQ94" i="12" s="1"/>
  <c r="DR94" i="11"/>
  <c r="DR94" i="12" s="1"/>
  <c r="DS94" i="11"/>
  <c r="DS94" i="12" s="1"/>
  <c r="DT94" i="11"/>
  <c r="DT94" i="12" s="1"/>
  <c r="DU94" i="11"/>
  <c r="DU94" i="12" s="1"/>
  <c r="DV94" i="11"/>
  <c r="DV94" i="12" s="1"/>
  <c r="DW94" i="11"/>
  <c r="DW94" i="12" s="1"/>
  <c r="DX94" i="11"/>
  <c r="DX94" i="12" s="1"/>
  <c r="DY94" i="11"/>
  <c r="DY94" i="12" s="1"/>
  <c r="DZ94" i="11"/>
  <c r="DZ94" i="12" s="1"/>
  <c r="EA94" i="11"/>
  <c r="EA94" i="12" s="1"/>
  <c r="EB94" i="11"/>
  <c r="EB94" i="12" s="1"/>
  <c r="EC94" i="11"/>
  <c r="EC94" i="12" s="1"/>
  <c r="ED94" i="11"/>
  <c r="ED94" i="12" s="1"/>
  <c r="EE94" i="11"/>
  <c r="EE94" i="12" s="1"/>
  <c r="EF94" i="11"/>
  <c r="EF94" i="12" s="1"/>
  <c r="EG94" i="11"/>
  <c r="EG94" i="12" s="1"/>
  <c r="EH94" i="11"/>
  <c r="EH94" i="12" s="1"/>
  <c r="EI94" i="11"/>
  <c r="EI94" i="12" s="1"/>
  <c r="EJ94" i="11"/>
  <c r="EJ94" i="12" s="1"/>
  <c r="EK94" i="11"/>
  <c r="EK94" i="12" s="1"/>
  <c r="EL94" i="11"/>
  <c r="EL94" i="12" s="1"/>
  <c r="EM94" i="11"/>
  <c r="EM94" i="12" s="1"/>
  <c r="EN94" i="11"/>
  <c r="EN94" i="12" s="1"/>
  <c r="EO94" i="11"/>
  <c r="EO94" i="12" s="1"/>
  <c r="EP94" i="11"/>
  <c r="EP94" i="12" s="1"/>
  <c r="EQ94" i="11"/>
  <c r="EQ94" i="12" s="1"/>
  <c r="ER94" i="11"/>
  <c r="ER94" i="12" s="1"/>
  <c r="ES94" i="11"/>
  <c r="ES94" i="12" s="1"/>
  <c r="ET94" i="11"/>
  <c r="ET94" i="12" s="1"/>
  <c r="EU94" i="11"/>
  <c r="EU94" i="12" s="1"/>
  <c r="EV94" i="11"/>
  <c r="EV94" i="12" s="1"/>
  <c r="EW94" i="11"/>
  <c r="EW94" i="12" s="1"/>
  <c r="EX94" i="11"/>
  <c r="EX94" i="12" s="1"/>
  <c r="EY94" i="11"/>
  <c r="EY94" i="12" s="1"/>
  <c r="EZ94" i="11"/>
  <c r="EZ94" i="12" s="1"/>
  <c r="FA94" i="11"/>
  <c r="FA94" i="12" s="1"/>
  <c r="FB94" i="11"/>
  <c r="FB94" i="12" s="1"/>
  <c r="FC94" i="11"/>
  <c r="FC94" i="12" s="1"/>
  <c r="FD94" i="11"/>
  <c r="FD94" i="12" s="1"/>
  <c r="FE94" i="11"/>
  <c r="FE94" i="12" s="1"/>
  <c r="FF94" i="11"/>
  <c r="FF94" i="12" s="1"/>
  <c r="FG94" i="11"/>
  <c r="FG94" i="12" s="1"/>
  <c r="FH94" i="11"/>
  <c r="FH94" i="12" s="1"/>
  <c r="FI94" i="11"/>
  <c r="FI94" i="12" s="1"/>
  <c r="FJ94" i="11"/>
  <c r="FJ94" i="12" s="1"/>
  <c r="FK94" i="11"/>
  <c r="FK94" i="12" s="1"/>
  <c r="FL94" i="11"/>
  <c r="FL94" i="12" s="1"/>
  <c r="F95" i="11"/>
  <c r="F95" i="12" s="1"/>
  <c r="G95" i="11"/>
  <c r="G95" i="12" s="1"/>
  <c r="H95" i="11"/>
  <c r="H95" i="12" s="1"/>
  <c r="I95" i="11"/>
  <c r="I95" i="12" s="1"/>
  <c r="J95" i="11"/>
  <c r="J95" i="12" s="1"/>
  <c r="K95" i="11"/>
  <c r="K95" i="12" s="1"/>
  <c r="L95" i="11"/>
  <c r="L95" i="12" s="1"/>
  <c r="M95" i="11"/>
  <c r="M95" i="12" s="1"/>
  <c r="N95" i="11"/>
  <c r="N95" i="12" s="1"/>
  <c r="O95" i="11"/>
  <c r="O95" i="12" s="1"/>
  <c r="P95" i="11"/>
  <c r="P95" i="12" s="1"/>
  <c r="Q95" i="11"/>
  <c r="Q95" i="12" s="1"/>
  <c r="R95" i="11"/>
  <c r="R95" i="12" s="1"/>
  <c r="S95" i="11"/>
  <c r="S95" i="12" s="1"/>
  <c r="T95" i="11"/>
  <c r="T95" i="12" s="1"/>
  <c r="U95" i="11"/>
  <c r="U95" i="12" s="1"/>
  <c r="V95" i="11"/>
  <c r="V95" i="12" s="1"/>
  <c r="W95" i="11"/>
  <c r="W95" i="12" s="1"/>
  <c r="X95" i="11"/>
  <c r="X95" i="12" s="1"/>
  <c r="Y95" i="11"/>
  <c r="Y95" i="12" s="1"/>
  <c r="Z95" i="11"/>
  <c r="Z95" i="12" s="1"/>
  <c r="AA95" i="11"/>
  <c r="AA95" i="12" s="1"/>
  <c r="AB95" i="11"/>
  <c r="AB95" i="12" s="1"/>
  <c r="AC95" i="11"/>
  <c r="AC95" i="12" s="1"/>
  <c r="AD95" i="11"/>
  <c r="AD95" i="12" s="1"/>
  <c r="AE95" i="11"/>
  <c r="AE95" i="12" s="1"/>
  <c r="AF95" i="11"/>
  <c r="AF95" i="12" s="1"/>
  <c r="AG95" i="11"/>
  <c r="AG95" i="12" s="1"/>
  <c r="AH95" i="11"/>
  <c r="AH95" i="12" s="1"/>
  <c r="AI95" i="11"/>
  <c r="AI95" i="12" s="1"/>
  <c r="AJ95" i="11"/>
  <c r="AJ95" i="12" s="1"/>
  <c r="AK95" i="11"/>
  <c r="AK95" i="12" s="1"/>
  <c r="AL95" i="11"/>
  <c r="AL95" i="12" s="1"/>
  <c r="AM95" i="11"/>
  <c r="AM95" i="12" s="1"/>
  <c r="AN95" i="11"/>
  <c r="AN95" i="12" s="1"/>
  <c r="AO95" i="11"/>
  <c r="AO95" i="12" s="1"/>
  <c r="AP95" i="11"/>
  <c r="AP95" i="12" s="1"/>
  <c r="AQ95" i="11"/>
  <c r="AQ95" i="12" s="1"/>
  <c r="AR95" i="11"/>
  <c r="AR95" i="12" s="1"/>
  <c r="AS95" i="11"/>
  <c r="AS95" i="12" s="1"/>
  <c r="AT95" i="11"/>
  <c r="AT95" i="12" s="1"/>
  <c r="AU95" i="11"/>
  <c r="AU95" i="12" s="1"/>
  <c r="AV95" i="11"/>
  <c r="AV95" i="12" s="1"/>
  <c r="AW95" i="11"/>
  <c r="AW95" i="12" s="1"/>
  <c r="AX95" i="11"/>
  <c r="AX95" i="12" s="1"/>
  <c r="AY95" i="11"/>
  <c r="AY95" i="12" s="1"/>
  <c r="AZ95" i="11"/>
  <c r="AZ95" i="12" s="1"/>
  <c r="BA95" i="11"/>
  <c r="BA95" i="12" s="1"/>
  <c r="BB95" i="11"/>
  <c r="BB95" i="12" s="1"/>
  <c r="BC95" i="11"/>
  <c r="BC95" i="12" s="1"/>
  <c r="BD95" i="11"/>
  <c r="BD95" i="12" s="1"/>
  <c r="BE95" i="11"/>
  <c r="BE95" i="12" s="1"/>
  <c r="BF95" i="11"/>
  <c r="BF95" i="12" s="1"/>
  <c r="BG95" i="11"/>
  <c r="BG95" i="12" s="1"/>
  <c r="BH95" i="11"/>
  <c r="BH95" i="12" s="1"/>
  <c r="BI95" i="11"/>
  <c r="BI95" i="12" s="1"/>
  <c r="BJ95" i="11"/>
  <c r="BJ95" i="12" s="1"/>
  <c r="BK95" i="11"/>
  <c r="BK95" i="12" s="1"/>
  <c r="BL95" i="11"/>
  <c r="BL95" i="12" s="1"/>
  <c r="BM95" i="11"/>
  <c r="BM95" i="12" s="1"/>
  <c r="BN95" i="11"/>
  <c r="BN95" i="12" s="1"/>
  <c r="BO95" i="11"/>
  <c r="BO95" i="12" s="1"/>
  <c r="BP95" i="11"/>
  <c r="BP95" i="12" s="1"/>
  <c r="BQ95" i="11"/>
  <c r="BQ95" i="12" s="1"/>
  <c r="BR95" i="11"/>
  <c r="BR95" i="12" s="1"/>
  <c r="BS95" i="11"/>
  <c r="BS95" i="12" s="1"/>
  <c r="BT95" i="11"/>
  <c r="BT95" i="12" s="1"/>
  <c r="BU95" i="11"/>
  <c r="BU95" i="12" s="1"/>
  <c r="BV95" i="11"/>
  <c r="BV95" i="12" s="1"/>
  <c r="BW95" i="11"/>
  <c r="BW95" i="12" s="1"/>
  <c r="BX95" i="11"/>
  <c r="BX95" i="12" s="1"/>
  <c r="BY95" i="11"/>
  <c r="BY95" i="12" s="1"/>
  <c r="BZ95" i="11"/>
  <c r="BZ95" i="12" s="1"/>
  <c r="CA95" i="11"/>
  <c r="CA95" i="12" s="1"/>
  <c r="CB95" i="11"/>
  <c r="CB95" i="12" s="1"/>
  <c r="CC95" i="11"/>
  <c r="CC95" i="12" s="1"/>
  <c r="CD95" i="11"/>
  <c r="CD95" i="12" s="1"/>
  <c r="CE95" i="11"/>
  <c r="CE95" i="12" s="1"/>
  <c r="CF95" i="11"/>
  <c r="CF95" i="12" s="1"/>
  <c r="CG95" i="11"/>
  <c r="CG95" i="12" s="1"/>
  <c r="CH95" i="11"/>
  <c r="CH95" i="12" s="1"/>
  <c r="CI95" i="11"/>
  <c r="CI95" i="12" s="1"/>
  <c r="CJ95" i="11"/>
  <c r="CJ95" i="12" s="1"/>
  <c r="CK95" i="11"/>
  <c r="CK95" i="12" s="1"/>
  <c r="CL95" i="11"/>
  <c r="CL95" i="12" s="1"/>
  <c r="CM95" i="11"/>
  <c r="CM95" i="12" s="1"/>
  <c r="CN95" i="11"/>
  <c r="CN95" i="12" s="1"/>
  <c r="CO95" i="11"/>
  <c r="CO95" i="12" s="1"/>
  <c r="CP95" i="11"/>
  <c r="CP95" i="12" s="1"/>
  <c r="CQ95" i="11"/>
  <c r="CQ95" i="12" s="1"/>
  <c r="CR95" i="11"/>
  <c r="CR95" i="12" s="1"/>
  <c r="CS95" i="11"/>
  <c r="CS95" i="12" s="1"/>
  <c r="CT95" i="11"/>
  <c r="CT95" i="12" s="1"/>
  <c r="CU95" i="11"/>
  <c r="CU95" i="12" s="1"/>
  <c r="CV95" i="11"/>
  <c r="CV95" i="12" s="1"/>
  <c r="CW95" i="11"/>
  <c r="CW95" i="12" s="1"/>
  <c r="CX95" i="11"/>
  <c r="CX95" i="12" s="1"/>
  <c r="CY95" i="11"/>
  <c r="CY95" i="12" s="1"/>
  <c r="CZ95" i="11"/>
  <c r="CZ95" i="12" s="1"/>
  <c r="DA95" i="11"/>
  <c r="DA95" i="12" s="1"/>
  <c r="DB95" i="11"/>
  <c r="DB95" i="12" s="1"/>
  <c r="DC95" i="11"/>
  <c r="DC95" i="12" s="1"/>
  <c r="DD95" i="11"/>
  <c r="DD95" i="12" s="1"/>
  <c r="DE95" i="11"/>
  <c r="DE95" i="12" s="1"/>
  <c r="DF95" i="11"/>
  <c r="DF95" i="12" s="1"/>
  <c r="DG95" i="11"/>
  <c r="DG95" i="12" s="1"/>
  <c r="DH95" i="11"/>
  <c r="DH95" i="12" s="1"/>
  <c r="DI95" i="11"/>
  <c r="DI95" i="12" s="1"/>
  <c r="DJ95" i="11"/>
  <c r="DJ95" i="12" s="1"/>
  <c r="DK95" i="11"/>
  <c r="DK95" i="12" s="1"/>
  <c r="DL95" i="11"/>
  <c r="DL95" i="12" s="1"/>
  <c r="DM95" i="11"/>
  <c r="DM95" i="12" s="1"/>
  <c r="DN95" i="11"/>
  <c r="DN95" i="12" s="1"/>
  <c r="DO95" i="11"/>
  <c r="DO95" i="12" s="1"/>
  <c r="DP95" i="11"/>
  <c r="DP95" i="12" s="1"/>
  <c r="DQ95" i="11"/>
  <c r="DQ95" i="12" s="1"/>
  <c r="DR95" i="11"/>
  <c r="DR95" i="12" s="1"/>
  <c r="DS95" i="11"/>
  <c r="DS95" i="12" s="1"/>
  <c r="DT95" i="11"/>
  <c r="DT95" i="12" s="1"/>
  <c r="DU95" i="11"/>
  <c r="DU95" i="12" s="1"/>
  <c r="DV95" i="11"/>
  <c r="DV95" i="12" s="1"/>
  <c r="DW95" i="11"/>
  <c r="DW95" i="12" s="1"/>
  <c r="DX95" i="11"/>
  <c r="DX95" i="12" s="1"/>
  <c r="DY95" i="11"/>
  <c r="DY95" i="12" s="1"/>
  <c r="DZ95" i="11"/>
  <c r="DZ95" i="12" s="1"/>
  <c r="EA95" i="11"/>
  <c r="EA95" i="12" s="1"/>
  <c r="EB95" i="11"/>
  <c r="EB95" i="12" s="1"/>
  <c r="EC95" i="11"/>
  <c r="EC95" i="12" s="1"/>
  <c r="ED95" i="11"/>
  <c r="ED95" i="12" s="1"/>
  <c r="EE95" i="11"/>
  <c r="EE95" i="12" s="1"/>
  <c r="EF95" i="11"/>
  <c r="EF95" i="12" s="1"/>
  <c r="EG95" i="11"/>
  <c r="EG95" i="12" s="1"/>
  <c r="EH95" i="11"/>
  <c r="EH95" i="12" s="1"/>
  <c r="EI95" i="11"/>
  <c r="EI95" i="12" s="1"/>
  <c r="EJ95" i="11"/>
  <c r="EJ95" i="12" s="1"/>
  <c r="EK95" i="11"/>
  <c r="EK95" i="12" s="1"/>
  <c r="EL95" i="11"/>
  <c r="EL95" i="12" s="1"/>
  <c r="EM95" i="11"/>
  <c r="EM95" i="12" s="1"/>
  <c r="EN95" i="11"/>
  <c r="EN95" i="12" s="1"/>
  <c r="EO95" i="11"/>
  <c r="EO95" i="12" s="1"/>
  <c r="EP95" i="11"/>
  <c r="EP95" i="12" s="1"/>
  <c r="EQ95" i="11"/>
  <c r="EQ95" i="12" s="1"/>
  <c r="ER95" i="11"/>
  <c r="ER95" i="12" s="1"/>
  <c r="ES95" i="11"/>
  <c r="ES95" i="12" s="1"/>
  <c r="ET95" i="11"/>
  <c r="ET95" i="12" s="1"/>
  <c r="EU95" i="11"/>
  <c r="EU95" i="12" s="1"/>
  <c r="EV95" i="11"/>
  <c r="EV95" i="12" s="1"/>
  <c r="EW95" i="11"/>
  <c r="EW95" i="12" s="1"/>
  <c r="EX95" i="11"/>
  <c r="EX95" i="12" s="1"/>
  <c r="EY95" i="11"/>
  <c r="EY95" i="12" s="1"/>
  <c r="EZ95" i="11"/>
  <c r="EZ95" i="12" s="1"/>
  <c r="FA95" i="11"/>
  <c r="FA95" i="12" s="1"/>
  <c r="FB95" i="11"/>
  <c r="FB95" i="12" s="1"/>
  <c r="FC95" i="11"/>
  <c r="FC95" i="12" s="1"/>
  <c r="FD95" i="11"/>
  <c r="FD95" i="12" s="1"/>
  <c r="FE95" i="11"/>
  <c r="FE95" i="12" s="1"/>
  <c r="FF95" i="11"/>
  <c r="FF95" i="12" s="1"/>
  <c r="FG95" i="11"/>
  <c r="FG95" i="12" s="1"/>
  <c r="FH95" i="11"/>
  <c r="FH95" i="12" s="1"/>
  <c r="FI95" i="11"/>
  <c r="FI95" i="12" s="1"/>
  <c r="FJ95" i="11"/>
  <c r="FJ95" i="12" s="1"/>
  <c r="FK95" i="11"/>
  <c r="FK95" i="12" s="1"/>
  <c r="FL95" i="11"/>
  <c r="FL95" i="12" s="1"/>
  <c r="F96" i="11"/>
  <c r="F96" i="12" s="1"/>
  <c r="G96" i="11"/>
  <c r="G96" i="12" s="1"/>
  <c r="H96" i="11"/>
  <c r="H96" i="12" s="1"/>
  <c r="I96" i="11"/>
  <c r="I96" i="12" s="1"/>
  <c r="J96" i="11"/>
  <c r="J96" i="12" s="1"/>
  <c r="K96" i="11"/>
  <c r="K96" i="12" s="1"/>
  <c r="L96" i="11"/>
  <c r="L96" i="12" s="1"/>
  <c r="M96" i="11"/>
  <c r="M96" i="12" s="1"/>
  <c r="N96" i="11"/>
  <c r="N96" i="12" s="1"/>
  <c r="O96" i="11"/>
  <c r="O96" i="12" s="1"/>
  <c r="P96" i="11"/>
  <c r="P96" i="12" s="1"/>
  <c r="Q96" i="11"/>
  <c r="Q96" i="12" s="1"/>
  <c r="R96" i="11"/>
  <c r="R96" i="12" s="1"/>
  <c r="S96" i="11"/>
  <c r="S96" i="12" s="1"/>
  <c r="T96" i="11"/>
  <c r="T96" i="12" s="1"/>
  <c r="U96" i="11"/>
  <c r="U96" i="12" s="1"/>
  <c r="V96" i="11"/>
  <c r="V96" i="12" s="1"/>
  <c r="W96" i="11"/>
  <c r="W96" i="12" s="1"/>
  <c r="X96" i="11"/>
  <c r="X96" i="12" s="1"/>
  <c r="Y96" i="11"/>
  <c r="Y96" i="12" s="1"/>
  <c r="Z96" i="11"/>
  <c r="Z96" i="12" s="1"/>
  <c r="AA96" i="11"/>
  <c r="AA96" i="12" s="1"/>
  <c r="AB96" i="11"/>
  <c r="AB96" i="12" s="1"/>
  <c r="AC96" i="11"/>
  <c r="AC96" i="12" s="1"/>
  <c r="AD96" i="11"/>
  <c r="AD96" i="12" s="1"/>
  <c r="AE96" i="11"/>
  <c r="AE96" i="12" s="1"/>
  <c r="AF96" i="11"/>
  <c r="AF96" i="12" s="1"/>
  <c r="AG96" i="11"/>
  <c r="AG96" i="12" s="1"/>
  <c r="AH96" i="11"/>
  <c r="AH96" i="12" s="1"/>
  <c r="AI96" i="11"/>
  <c r="AI96" i="12" s="1"/>
  <c r="AJ96" i="11"/>
  <c r="AJ96" i="12" s="1"/>
  <c r="AK96" i="11"/>
  <c r="AK96" i="12" s="1"/>
  <c r="AL96" i="11"/>
  <c r="AL96" i="12" s="1"/>
  <c r="AM96" i="11"/>
  <c r="AM96" i="12" s="1"/>
  <c r="AN96" i="11"/>
  <c r="AN96" i="12" s="1"/>
  <c r="AO96" i="11"/>
  <c r="AO96" i="12" s="1"/>
  <c r="AP96" i="11"/>
  <c r="AP96" i="12" s="1"/>
  <c r="AQ96" i="11"/>
  <c r="AQ96" i="12" s="1"/>
  <c r="AR96" i="11"/>
  <c r="AR96" i="12" s="1"/>
  <c r="AS96" i="11"/>
  <c r="AS96" i="12" s="1"/>
  <c r="AT96" i="11"/>
  <c r="AT96" i="12" s="1"/>
  <c r="AU96" i="11"/>
  <c r="AU96" i="12" s="1"/>
  <c r="AV96" i="11"/>
  <c r="AV96" i="12" s="1"/>
  <c r="AW96" i="11"/>
  <c r="AW96" i="12" s="1"/>
  <c r="AX96" i="11"/>
  <c r="AX96" i="12" s="1"/>
  <c r="AY96" i="11"/>
  <c r="AY96" i="12" s="1"/>
  <c r="AZ96" i="11"/>
  <c r="AZ96" i="12" s="1"/>
  <c r="BA96" i="11"/>
  <c r="BA96" i="12" s="1"/>
  <c r="BB96" i="11"/>
  <c r="BB96" i="12" s="1"/>
  <c r="BC96" i="11"/>
  <c r="BC96" i="12" s="1"/>
  <c r="BD96" i="11"/>
  <c r="BD96" i="12" s="1"/>
  <c r="BE96" i="11"/>
  <c r="BE96" i="12" s="1"/>
  <c r="BF96" i="11"/>
  <c r="BF96" i="12" s="1"/>
  <c r="BG96" i="11"/>
  <c r="BG96" i="12" s="1"/>
  <c r="BH96" i="11"/>
  <c r="BH96" i="12" s="1"/>
  <c r="BI96" i="11"/>
  <c r="BI96" i="12" s="1"/>
  <c r="BJ96" i="11"/>
  <c r="BJ96" i="12" s="1"/>
  <c r="BK96" i="11"/>
  <c r="BK96" i="12" s="1"/>
  <c r="BL96" i="11"/>
  <c r="BL96" i="12" s="1"/>
  <c r="BM96" i="11"/>
  <c r="BM96" i="12" s="1"/>
  <c r="BN96" i="11"/>
  <c r="BN96" i="12" s="1"/>
  <c r="BO96" i="11"/>
  <c r="BO96" i="12" s="1"/>
  <c r="BP96" i="11"/>
  <c r="BP96" i="12" s="1"/>
  <c r="BQ96" i="11"/>
  <c r="BQ96" i="12" s="1"/>
  <c r="BR96" i="11"/>
  <c r="BR96" i="12" s="1"/>
  <c r="BS96" i="11"/>
  <c r="BS96" i="12" s="1"/>
  <c r="BT96" i="11"/>
  <c r="BT96" i="12" s="1"/>
  <c r="BU96" i="11"/>
  <c r="BU96" i="12" s="1"/>
  <c r="BV96" i="11"/>
  <c r="BV96" i="12" s="1"/>
  <c r="BW96" i="11"/>
  <c r="BW96" i="12" s="1"/>
  <c r="BX96" i="11"/>
  <c r="BX96" i="12" s="1"/>
  <c r="BY96" i="11"/>
  <c r="BY96" i="12" s="1"/>
  <c r="BZ96" i="11"/>
  <c r="BZ96" i="12" s="1"/>
  <c r="CA96" i="11"/>
  <c r="CA96" i="12" s="1"/>
  <c r="CB96" i="11"/>
  <c r="CB96" i="12" s="1"/>
  <c r="CC96" i="11"/>
  <c r="CC96" i="12" s="1"/>
  <c r="CD96" i="11"/>
  <c r="CD96" i="12" s="1"/>
  <c r="CE96" i="11"/>
  <c r="CE96" i="12" s="1"/>
  <c r="CF96" i="11"/>
  <c r="CF96" i="12" s="1"/>
  <c r="CG96" i="11"/>
  <c r="CG96" i="12" s="1"/>
  <c r="CH96" i="11"/>
  <c r="CH96" i="12" s="1"/>
  <c r="CI96" i="11"/>
  <c r="CI96" i="12" s="1"/>
  <c r="CJ96" i="11"/>
  <c r="CJ96" i="12" s="1"/>
  <c r="CK96" i="11"/>
  <c r="CK96" i="12" s="1"/>
  <c r="CL96" i="11"/>
  <c r="CL96" i="12" s="1"/>
  <c r="CM96" i="11"/>
  <c r="CM96" i="12" s="1"/>
  <c r="CN96" i="11"/>
  <c r="CN96" i="12" s="1"/>
  <c r="CO96" i="11"/>
  <c r="CO96" i="12" s="1"/>
  <c r="CP96" i="11"/>
  <c r="CP96" i="12" s="1"/>
  <c r="CQ96" i="11"/>
  <c r="CQ96" i="12" s="1"/>
  <c r="CR96" i="11"/>
  <c r="CR96" i="12" s="1"/>
  <c r="CS96" i="11"/>
  <c r="CS96" i="12" s="1"/>
  <c r="CT96" i="11"/>
  <c r="CT96" i="12" s="1"/>
  <c r="CU96" i="11"/>
  <c r="CU96" i="12" s="1"/>
  <c r="CV96" i="11"/>
  <c r="CV96" i="12" s="1"/>
  <c r="CW96" i="11"/>
  <c r="CW96" i="12" s="1"/>
  <c r="CX96" i="11"/>
  <c r="CX96" i="12" s="1"/>
  <c r="CY96" i="11"/>
  <c r="CY96" i="12" s="1"/>
  <c r="CZ96" i="11"/>
  <c r="CZ96" i="12" s="1"/>
  <c r="DA96" i="11"/>
  <c r="DA96" i="12" s="1"/>
  <c r="DB96" i="11"/>
  <c r="DB96" i="12" s="1"/>
  <c r="DC96" i="11"/>
  <c r="DC96" i="12" s="1"/>
  <c r="DD96" i="11"/>
  <c r="DD96" i="12" s="1"/>
  <c r="DE96" i="11"/>
  <c r="DE96" i="12" s="1"/>
  <c r="DF96" i="11"/>
  <c r="DF96" i="12" s="1"/>
  <c r="DG96" i="11"/>
  <c r="DG96" i="12" s="1"/>
  <c r="DH96" i="11"/>
  <c r="DH96" i="12" s="1"/>
  <c r="DI96" i="11"/>
  <c r="DI96" i="12" s="1"/>
  <c r="DJ96" i="11"/>
  <c r="DJ96" i="12" s="1"/>
  <c r="DK96" i="11"/>
  <c r="DK96" i="12" s="1"/>
  <c r="DL96" i="11"/>
  <c r="DL96" i="12" s="1"/>
  <c r="DM96" i="11"/>
  <c r="DM96" i="12" s="1"/>
  <c r="DN96" i="11"/>
  <c r="DN96" i="12" s="1"/>
  <c r="DO96" i="11"/>
  <c r="DO96" i="12" s="1"/>
  <c r="DP96" i="11"/>
  <c r="DP96" i="12" s="1"/>
  <c r="DQ96" i="11"/>
  <c r="DQ96" i="12" s="1"/>
  <c r="DR96" i="11"/>
  <c r="DR96" i="12" s="1"/>
  <c r="DS96" i="11"/>
  <c r="DS96" i="12" s="1"/>
  <c r="DT96" i="11"/>
  <c r="DT96" i="12" s="1"/>
  <c r="DU96" i="11"/>
  <c r="DU96" i="12" s="1"/>
  <c r="DV96" i="11"/>
  <c r="DV96" i="12" s="1"/>
  <c r="DW96" i="11"/>
  <c r="DW96" i="12" s="1"/>
  <c r="DX96" i="11"/>
  <c r="DX96" i="12" s="1"/>
  <c r="DY96" i="11"/>
  <c r="DY96" i="12" s="1"/>
  <c r="DZ96" i="11"/>
  <c r="DZ96" i="12" s="1"/>
  <c r="EA96" i="11"/>
  <c r="EA96" i="12" s="1"/>
  <c r="EB96" i="11"/>
  <c r="EB96" i="12" s="1"/>
  <c r="EC96" i="11"/>
  <c r="EC96" i="12" s="1"/>
  <c r="ED96" i="11"/>
  <c r="ED96" i="12" s="1"/>
  <c r="EE96" i="11"/>
  <c r="EE96" i="12" s="1"/>
  <c r="EF96" i="11"/>
  <c r="EF96" i="12" s="1"/>
  <c r="EG96" i="11"/>
  <c r="EG96" i="12" s="1"/>
  <c r="EH96" i="11"/>
  <c r="EH96" i="12" s="1"/>
  <c r="EI96" i="11"/>
  <c r="EI96" i="12" s="1"/>
  <c r="EJ96" i="11"/>
  <c r="EJ96" i="12" s="1"/>
  <c r="EK96" i="11"/>
  <c r="EK96" i="12" s="1"/>
  <c r="EL96" i="11"/>
  <c r="EL96" i="12" s="1"/>
  <c r="EM96" i="11"/>
  <c r="EM96" i="12" s="1"/>
  <c r="EN96" i="11"/>
  <c r="EN96" i="12" s="1"/>
  <c r="EO96" i="11"/>
  <c r="EO96" i="12" s="1"/>
  <c r="EP96" i="11"/>
  <c r="EP96" i="12" s="1"/>
  <c r="EQ96" i="11"/>
  <c r="EQ96" i="12" s="1"/>
  <c r="ER96" i="11"/>
  <c r="ER96" i="12" s="1"/>
  <c r="ES96" i="11"/>
  <c r="ES96" i="12" s="1"/>
  <c r="ET96" i="11"/>
  <c r="ET96" i="12" s="1"/>
  <c r="EU96" i="11"/>
  <c r="EU96" i="12" s="1"/>
  <c r="EV96" i="11"/>
  <c r="EV96" i="12" s="1"/>
  <c r="EW96" i="11"/>
  <c r="EW96" i="12" s="1"/>
  <c r="EX96" i="11"/>
  <c r="EX96" i="12" s="1"/>
  <c r="EY96" i="11"/>
  <c r="EY96" i="12" s="1"/>
  <c r="EZ96" i="11"/>
  <c r="EZ96" i="12" s="1"/>
  <c r="FA96" i="11"/>
  <c r="FA96" i="12" s="1"/>
  <c r="FB96" i="11"/>
  <c r="FB96" i="12" s="1"/>
  <c r="FC96" i="11"/>
  <c r="FC96" i="12" s="1"/>
  <c r="FD96" i="11"/>
  <c r="FD96" i="12" s="1"/>
  <c r="FE96" i="11"/>
  <c r="FE96" i="12" s="1"/>
  <c r="FF96" i="11"/>
  <c r="FF96" i="12" s="1"/>
  <c r="FG96" i="11"/>
  <c r="FG96" i="12" s="1"/>
  <c r="FH96" i="11"/>
  <c r="FH96" i="12" s="1"/>
  <c r="FI96" i="11"/>
  <c r="FI96" i="12" s="1"/>
  <c r="FJ96" i="11"/>
  <c r="FJ96" i="12" s="1"/>
  <c r="FK96" i="11"/>
  <c r="FK96" i="12" s="1"/>
  <c r="FL96" i="11"/>
  <c r="FL96" i="12" s="1"/>
  <c r="F97" i="11"/>
  <c r="F97" i="12" s="1"/>
  <c r="G97" i="11"/>
  <c r="G97" i="12" s="1"/>
  <c r="H97" i="11"/>
  <c r="H97" i="12" s="1"/>
  <c r="I97" i="11"/>
  <c r="I97" i="12" s="1"/>
  <c r="J97" i="11"/>
  <c r="J97" i="12" s="1"/>
  <c r="K97" i="11"/>
  <c r="K97" i="12" s="1"/>
  <c r="L97" i="11"/>
  <c r="L97" i="12" s="1"/>
  <c r="M97" i="11"/>
  <c r="M97" i="12" s="1"/>
  <c r="N97" i="11"/>
  <c r="N97" i="12" s="1"/>
  <c r="O97" i="11"/>
  <c r="O97" i="12" s="1"/>
  <c r="P97" i="11"/>
  <c r="P97" i="12" s="1"/>
  <c r="Q97" i="11"/>
  <c r="Q97" i="12" s="1"/>
  <c r="R97" i="11"/>
  <c r="R97" i="12" s="1"/>
  <c r="S97" i="11"/>
  <c r="S97" i="12" s="1"/>
  <c r="T97" i="11"/>
  <c r="T97" i="12" s="1"/>
  <c r="U97" i="11"/>
  <c r="U97" i="12" s="1"/>
  <c r="V97" i="11"/>
  <c r="V97" i="12" s="1"/>
  <c r="W97" i="11"/>
  <c r="W97" i="12" s="1"/>
  <c r="X97" i="11"/>
  <c r="X97" i="12" s="1"/>
  <c r="Y97" i="11"/>
  <c r="Y97" i="12" s="1"/>
  <c r="Z97" i="11"/>
  <c r="Z97" i="12" s="1"/>
  <c r="AA97" i="11"/>
  <c r="AA97" i="12" s="1"/>
  <c r="AB97" i="11"/>
  <c r="AB97" i="12" s="1"/>
  <c r="AC97" i="11"/>
  <c r="AC97" i="12" s="1"/>
  <c r="AD97" i="11"/>
  <c r="AD97" i="12" s="1"/>
  <c r="AE97" i="11"/>
  <c r="AE97" i="12" s="1"/>
  <c r="AF97" i="11"/>
  <c r="AF97" i="12" s="1"/>
  <c r="AG97" i="11"/>
  <c r="AG97" i="12" s="1"/>
  <c r="AH97" i="11"/>
  <c r="AH97" i="12" s="1"/>
  <c r="AI97" i="11"/>
  <c r="AI97" i="12" s="1"/>
  <c r="AJ97" i="11"/>
  <c r="AJ97" i="12" s="1"/>
  <c r="AK97" i="11"/>
  <c r="AK97" i="12" s="1"/>
  <c r="AL97" i="11"/>
  <c r="AL97" i="12" s="1"/>
  <c r="AM97" i="11"/>
  <c r="AM97" i="12" s="1"/>
  <c r="AN97" i="11"/>
  <c r="AN97" i="12" s="1"/>
  <c r="AO97" i="11"/>
  <c r="AO97" i="12" s="1"/>
  <c r="AP97" i="11"/>
  <c r="AP97" i="12" s="1"/>
  <c r="AQ97" i="11"/>
  <c r="AQ97" i="12" s="1"/>
  <c r="AR97" i="11"/>
  <c r="AR97" i="12" s="1"/>
  <c r="AS97" i="11"/>
  <c r="AS97" i="12" s="1"/>
  <c r="AT97" i="11"/>
  <c r="AT97" i="12" s="1"/>
  <c r="AU97" i="11"/>
  <c r="AU97" i="12" s="1"/>
  <c r="AV97" i="11"/>
  <c r="AV97" i="12" s="1"/>
  <c r="AW97" i="11"/>
  <c r="AW97" i="12" s="1"/>
  <c r="AX97" i="11"/>
  <c r="AX97" i="12" s="1"/>
  <c r="AY97" i="11"/>
  <c r="AY97" i="12" s="1"/>
  <c r="AZ97" i="11"/>
  <c r="AZ97" i="12" s="1"/>
  <c r="BA97" i="11"/>
  <c r="BA97" i="12" s="1"/>
  <c r="BB97" i="11"/>
  <c r="BB97" i="12" s="1"/>
  <c r="BC97" i="11"/>
  <c r="BC97" i="12" s="1"/>
  <c r="BD97" i="11"/>
  <c r="BD97" i="12" s="1"/>
  <c r="BE97" i="11"/>
  <c r="BE97" i="12" s="1"/>
  <c r="BF97" i="11"/>
  <c r="BF97" i="12" s="1"/>
  <c r="BG97" i="11"/>
  <c r="BG97" i="12" s="1"/>
  <c r="BH97" i="11"/>
  <c r="BH97" i="12" s="1"/>
  <c r="BI97" i="11"/>
  <c r="BI97" i="12" s="1"/>
  <c r="BJ97" i="11"/>
  <c r="BJ97" i="12" s="1"/>
  <c r="BK97" i="11"/>
  <c r="BK97" i="12" s="1"/>
  <c r="BL97" i="11"/>
  <c r="BL97" i="12" s="1"/>
  <c r="BM97" i="11"/>
  <c r="BM97" i="12" s="1"/>
  <c r="BN97" i="11"/>
  <c r="BN97" i="12" s="1"/>
  <c r="BO97" i="11"/>
  <c r="BO97" i="12" s="1"/>
  <c r="BP97" i="11"/>
  <c r="BP97" i="12" s="1"/>
  <c r="BQ97" i="11"/>
  <c r="BQ97" i="12" s="1"/>
  <c r="BR97" i="11"/>
  <c r="BR97" i="12" s="1"/>
  <c r="BS97" i="11"/>
  <c r="BS97" i="12" s="1"/>
  <c r="BT97" i="11"/>
  <c r="BT97" i="12" s="1"/>
  <c r="BU97" i="11"/>
  <c r="BU97" i="12" s="1"/>
  <c r="BV97" i="11"/>
  <c r="BV97" i="12" s="1"/>
  <c r="BW97" i="11"/>
  <c r="BW97" i="12" s="1"/>
  <c r="BX97" i="11"/>
  <c r="BX97" i="12" s="1"/>
  <c r="BY97" i="11"/>
  <c r="BY97" i="12" s="1"/>
  <c r="BZ97" i="11"/>
  <c r="BZ97" i="12" s="1"/>
  <c r="CA97" i="11"/>
  <c r="CA97" i="12" s="1"/>
  <c r="CB97" i="11"/>
  <c r="CB97" i="12" s="1"/>
  <c r="CC97" i="11"/>
  <c r="CC97" i="12" s="1"/>
  <c r="CD97" i="11"/>
  <c r="CD97" i="12" s="1"/>
  <c r="CE97" i="11"/>
  <c r="CE97" i="12" s="1"/>
  <c r="CF97" i="11"/>
  <c r="CF97" i="12" s="1"/>
  <c r="CG97" i="11"/>
  <c r="CG97" i="12" s="1"/>
  <c r="CH97" i="11"/>
  <c r="CH97" i="12" s="1"/>
  <c r="CI97" i="11"/>
  <c r="CI97" i="12" s="1"/>
  <c r="CJ97" i="11"/>
  <c r="CJ97" i="12" s="1"/>
  <c r="CK97" i="11"/>
  <c r="CK97" i="12" s="1"/>
  <c r="CL97" i="11"/>
  <c r="CL97" i="12" s="1"/>
  <c r="CM97" i="11"/>
  <c r="CM97" i="12" s="1"/>
  <c r="CN97" i="11"/>
  <c r="CN97" i="12" s="1"/>
  <c r="CO97" i="11"/>
  <c r="CO97" i="12" s="1"/>
  <c r="CP97" i="11"/>
  <c r="CP97" i="12" s="1"/>
  <c r="CQ97" i="11"/>
  <c r="CQ97" i="12" s="1"/>
  <c r="CR97" i="11"/>
  <c r="CR97" i="12" s="1"/>
  <c r="CS97" i="11"/>
  <c r="CS97" i="12" s="1"/>
  <c r="CT97" i="11"/>
  <c r="CT97" i="12" s="1"/>
  <c r="CU97" i="11"/>
  <c r="CU97" i="12" s="1"/>
  <c r="CV97" i="11"/>
  <c r="CV97" i="12" s="1"/>
  <c r="CW97" i="11"/>
  <c r="CW97" i="12" s="1"/>
  <c r="CX97" i="11"/>
  <c r="CX97" i="12" s="1"/>
  <c r="CY97" i="11"/>
  <c r="CY97" i="12" s="1"/>
  <c r="CZ97" i="11"/>
  <c r="CZ97" i="12" s="1"/>
  <c r="DA97" i="11"/>
  <c r="DA97" i="12" s="1"/>
  <c r="DB97" i="11"/>
  <c r="DB97" i="12" s="1"/>
  <c r="DC97" i="11"/>
  <c r="DC97" i="12" s="1"/>
  <c r="DD97" i="11"/>
  <c r="DD97" i="12" s="1"/>
  <c r="DE97" i="11"/>
  <c r="DE97" i="12" s="1"/>
  <c r="DF97" i="11"/>
  <c r="DF97" i="12" s="1"/>
  <c r="DG97" i="11"/>
  <c r="DG97" i="12" s="1"/>
  <c r="DH97" i="11"/>
  <c r="DH97" i="12" s="1"/>
  <c r="DI97" i="11"/>
  <c r="DI97" i="12" s="1"/>
  <c r="DJ97" i="11"/>
  <c r="DJ97" i="12" s="1"/>
  <c r="DK97" i="11"/>
  <c r="DK97" i="12" s="1"/>
  <c r="DL97" i="11"/>
  <c r="DL97" i="12" s="1"/>
  <c r="DM97" i="11"/>
  <c r="DM97" i="12" s="1"/>
  <c r="DN97" i="11"/>
  <c r="DN97" i="12" s="1"/>
  <c r="DO97" i="11"/>
  <c r="DO97" i="12" s="1"/>
  <c r="DP97" i="11"/>
  <c r="DP97" i="12" s="1"/>
  <c r="DQ97" i="11"/>
  <c r="DQ97" i="12" s="1"/>
  <c r="DR97" i="11"/>
  <c r="DR97" i="12" s="1"/>
  <c r="DS97" i="11"/>
  <c r="DS97" i="12" s="1"/>
  <c r="DT97" i="11"/>
  <c r="DT97" i="12" s="1"/>
  <c r="DU97" i="11"/>
  <c r="DU97" i="12" s="1"/>
  <c r="DV97" i="11"/>
  <c r="DV97" i="12" s="1"/>
  <c r="DW97" i="11"/>
  <c r="DW97" i="12" s="1"/>
  <c r="DX97" i="11"/>
  <c r="DX97" i="12" s="1"/>
  <c r="DY97" i="11"/>
  <c r="DY97" i="12" s="1"/>
  <c r="DZ97" i="11"/>
  <c r="DZ97" i="12" s="1"/>
  <c r="EA97" i="11"/>
  <c r="EA97" i="12" s="1"/>
  <c r="EB97" i="11"/>
  <c r="EB97" i="12" s="1"/>
  <c r="EC97" i="11"/>
  <c r="EC97" i="12" s="1"/>
  <c r="ED97" i="11"/>
  <c r="ED97" i="12" s="1"/>
  <c r="EE97" i="11"/>
  <c r="EE97" i="12" s="1"/>
  <c r="EF97" i="11"/>
  <c r="EF97" i="12" s="1"/>
  <c r="EG97" i="11"/>
  <c r="EG97" i="12" s="1"/>
  <c r="EH97" i="11"/>
  <c r="EH97" i="12" s="1"/>
  <c r="EI97" i="11"/>
  <c r="EI97" i="12" s="1"/>
  <c r="EJ97" i="11"/>
  <c r="EJ97" i="12" s="1"/>
  <c r="EK97" i="11"/>
  <c r="EK97" i="12" s="1"/>
  <c r="EL97" i="11"/>
  <c r="EL97" i="12" s="1"/>
  <c r="EM97" i="11"/>
  <c r="EM97" i="12" s="1"/>
  <c r="EN97" i="11"/>
  <c r="EN97" i="12" s="1"/>
  <c r="EO97" i="11"/>
  <c r="EO97" i="12" s="1"/>
  <c r="EP97" i="11"/>
  <c r="EP97" i="12" s="1"/>
  <c r="EQ97" i="11"/>
  <c r="EQ97" i="12" s="1"/>
  <c r="ER97" i="11"/>
  <c r="ER97" i="12" s="1"/>
  <c r="ES97" i="11"/>
  <c r="ES97" i="12" s="1"/>
  <c r="ET97" i="11"/>
  <c r="ET97" i="12" s="1"/>
  <c r="EU97" i="11"/>
  <c r="EU97" i="12" s="1"/>
  <c r="EV97" i="11"/>
  <c r="EV97" i="12" s="1"/>
  <c r="EW97" i="11"/>
  <c r="EW97" i="12" s="1"/>
  <c r="EX97" i="11"/>
  <c r="EX97" i="12" s="1"/>
  <c r="EY97" i="11"/>
  <c r="EY97" i="12" s="1"/>
  <c r="EZ97" i="11"/>
  <c r="EZ97" i="12" s="1"/>
  <c r="FA97" i="11"/>
  <c r="FA97" i="12" s="1"/>
  <c r="FB97" i="11"/>
  <c r="FB97" i="12" s="1"/>
  <c r="FC97" i="11"/>
  <c r="FC97" i="12" s="1"/>
  <c r="FD97" i="11"/>
  <c r="FD97" i="12" s="1"/>
  <c r="FE97" i="11"/>
  <c r="FE97" i="12" s="1"/>
  <c r="FF97" i="11"/>
  <c r="FF97" i="12" s="1"/>
  <c r="FG97" i="11"/>
  <c r="FG97" i="12" s="1"/>
  <c r="FH97" i="11"/>
  <c r="FH97" i="12" s="1"/>
  <c r="FI97" i="11"/>
  <c r="FI97" i="12" s="1"/>
  <c r="FJ97" i="11"/>
  <c r="FJ97" i="12" s="1"/>
  <c r="FK97" i="11"/>
  <c r="FK97" i="12" s="1"/>
  <c r="FL97" i="11"/>
  <c r="FL97" i="12" s="1"/>
  <c r="F98" i="11"/>
  <c r="F98" i="12" s="1"/>
  <c r="G98" i="11"/>
  <c r="G98" i="12" s="1"/>
  <c r="H98" i="11"/>
  <c r="H98" i="12" s="1"/>
  <c r="I98" i="11"/>
  <c r="I98" i="12" s="1"/>
  <c r="J98" i="11"/>
  <c r="J98" i="12" s="1"/>
  <c r="K98" i="11"/>
  <c r="K98" i="12" s="1"/>
  <c r="L98" i="11"/>
  <c r="L98" i="12" s="1"/>
  <c r="M98" i="11"/>
  <c r="M98" i="12" s="1"/>
  <c r="N98" i="11"/>
  <c r="N98" i="12" s="1"/>
  <c r="O98" i="11"/>
  <c r="O98" i="12" s="1"/>
  <c r="P98" i="11"/>
  <c r="P98" i="12" s="1"/>
  <c r="Q98" i="11"/>
  <c r="Q98" i="12" s="1"/>
  <c r="R98" i="11"/>
  <c r="R98" i="12" s="1"/>
  <c r="S98" i="11"/>
  <c r="S98" i="12" s="1"/>
  <c r="T98" i="11"/>
  <c r="T98" i="12" s="1"/>
  <c r="U98" i="11"/>
  <c r="U98" i="12" s="1"/>
  <c r="V98" i="11"/>
  <c r="V98" i="12" s="1"/>
  <c r="W98" i="11"/>
  <c r="W98" i="12" s="1"/>
  <c r="X98" i="11"/>
  <c r="X98" i="12" s="1"/>
  <c r="Y98" i="11"/>
  <c r="Y98" i="12" s="1"/>
  <c r="Z98" i="11"/>
  <c r="Z98" i="12" s="1"/>
  <c r="AA98" i="11"/>
  <c r="AA98" i="12" s="1"/>
  <c r="AB98" i="11"/>
  <c r="AB98" i="12" s="1"/>
  <c r="AC98" i="11"/>
  <c r="AC98" i="12" s="1"/>
  <c r="AD98" i="11"/>
  <c r="AD98" i="12" s="1"/>
  <c r="AE98" i="11"/>
  <c r="AE98" i="12" s="1"/>
  <c r="AF98" i="11"/>
  <c r="AF98" i="12" s="1"/>
  <c r="AG98" i="11"/>
  <c r="AG98" i="12" s="1"/>
  <c r="AH98" i="11"/>
  <c r="AH98" i="12" s="1"/>
  <c r="AI98" i="11"/>
  <c r="AI98" i="12" s="1"/>
  <c r="AJ98" i="11"/>
  <c r="AJ98" i="12" s="1"/>
  <c r="AK98" i="11"/>
  <c r="AK98" i="12" s="1"/>
  <c r="AL98" i="11"/>
  <c r="AL98" i="12" s="1"/>
  <c r="AM98" i="11"/>
  <c r="AM98" i="12" s="1"/>
  <c r="AN98" i="11"/>
  <c r="AN98" i="12" s="1"/>
  <c r="AO98" i="11"/>
  <c r="AO98" i="12" s="1"/>
  <c r="AP98" i="11"/>
  <c r="AP98" i="12" s="1"/>
  <c r="AQ98" i="11"/>
  <c r="AQ98" i="12" s="1"/>
  <c r="AR98" i="11"/>
  <c r="AR98" i="12" s="1"/>
  <c r="AS98" i="11"/>
  <c r="AS98" i="12" s="1"/>
  <c r="AT98" i="11"/>
  <c r="AT98" i="12" s="1"/>
  <c r="AU98" i="11"/>
  <c r="AU98" i="12" s="1"/>
  <c r="AV98" i="11"/>
  <c r="AV98" i="12" s="1"/>
  <c r="AW98" i="11"/>
  <c r="AW98" i="12" s="1"/>
  <c r="AX98" i="11"/>
  <c r="AX98" i="12" s="1"/>
  <c r="AY98" i="11"/>
  <c r="AY98" i="12" s="1"/>
  <c r="AZ98" i="11"/>
  <c r="AZ98" i="12" s="1"/>
  <c r="BA98" i="11"/>
  <c r="BA98" i="12" s="1"/>
  <c r="BB98" i="11"/>
  <c r="BB98" i="12" s="1"/>
  <c r="BC98" i="11"/>
  <c r="BC98" i="12" s="1"/>
  <c r="BD98" i="11"/>
  <c r="BD98" i="12" s="1"/>
  <c r="BE98" i="11"/>
  <c r="BE98" i="12" s="1"/>
  <c r="BF98" i="11"/>
  <c r="BF98" i="12" s="1"/>
  <c r="BG98" i="11"/>
  <c r="BG98" i="12" s="1"/>
  <c r="BH98" i="11"/>
  <c r="BH98" i="12" s="1"/>
  <c r="BI98" i="11"/>
  <c r="BI98" i="12" s="1"/>
  <c r="BJ98" i="11"/>
  <c r="BJ98" i="12" s="1"/>
  <c r="BK98" i="11"/>
  <c r="BK98" i="12" s="1"/>
  <c r="BL98" i="11"/>
  <c r="BL98" i="12" s="1"/>
  <c r="BM98" i="11"/>
  <c r="BM98" i="12" s="1"/>
  <c r="BN98" i="11"/>
  <c r="BN98" i="12" s="1"/>
  <c r="BO98" i="11"/>
  <c r="BO98" i="12" s="1"/>
  <c r="BP98" i="11"/>
  <c r="BP98" i="12" s="1"/>
  <c r="BQ98" i="11"/>
  <c r="BQ98" i="12" s="1"/>
  <c r="BR98" i="11"/>
  <c r="BR98" i="12" s="1"/>
  <c r="BS98" i="11"/>
  <c r="BS98" i="12" s="1"/>
  <c r="BT98" i="11"/>
  <c r="BT98" i="12" s="1"/>
  <c r="BU98" i="11"/>
  <c r="BU98" i="12" s="1"/>
  <c r="BV98" i="11"/>
  <c r="BV98" i="12" s="1"/>
  <c r="BW98" i="11"/>
  <c r="BW98" i="12" s="1"/>
  <c r="BX98" i="11"/>
  <c r="BX98" i="12" s="1"/>
  <c r="BY98" i="11"/>
  <c r="BY98" i="12" s="1"/>
  <c r="BZ98" i="11"/>
  <c r="BZ98" i="12" s="1"/>
  <c r="CA98" i="11"/>
  <c r="CA98" i="12" s="1"/>
  <c r="CB98" i="11"/>
  <c r="CB98" i="12" s="1"/>
  <c r="CC98" i="11"/>
  <c r="CC98" i="12" s="1"/>
  <c r="CD98" i="11"/>
  <c r="CD98" i="12" s="1"/>
  <c r="CE98" i="11"/>
  <c r="CE98" i="12" s="1"/>
  <c r="CF98" i="11"/>
  <c r="CF98" i="12" s="1"/>
  <c r="CG98" i="11"/>
  <c r="CG98" i="12" s="1"/>
  <c r="CH98" i="11"/>
  <c r="CH98" i="12" s="1"/>
  <c r="CI98" i="11"/>
  <c r="CI98" i="12" s="1"/>
  <c r="CJ98" i="11"/>
  <c r="CJ98" i="12" s="1"/>
  <c r="CK98" i="11"/>
  <c r="CK98" i="12" s="1"/>
  <c r="CL98" i="11"/>
  <c r="CL98" i="12" s="1"/>
  <c r="CM98" i="11"/>
  <c r="CM98" i="12" s="1"/>
  <c r="CN98" i="11"/>
  <c r="CN98" i="12" s="1"/>
  <c r="CO98" i="11"/>
  <c r="CO98" i="12" s="1"/>
  <c r="CP98" i="11"/>
  <c r="CP98" i="12" s="1"/>
  <c r="CQ98" i="11"/>
  <c r="CQ98" i="12" s="1"/>
  <c r="CR98" i="11"/>
  <c r="CR98" i="12" s="1"/>
  <c r="CS98" i="11"/>
  <c r="CS98" i="12" s="1"/>
  <c r="CT98" i="11"/>
  <c r="CT98" i="12" s="1"/>
  <c r="CU98" i="11"/>
  <c r="CU98" i="12" s="1"/>
  <c r="CV98" i="11"/>
  <c r="CV98" i="12" s="1"/>
  <c r="CW98" i="11"/>
  <c r="CW98" i="12" s="1"/>
  <c r="CX98" i="11"/>
  <c r="CX98" i="12" s="1"/>
  <c r="CY98" i="11"/>
  <c r="CY98" i="12" s="1"/>
  <c r="CZ98" i="11"/>
  <c r="CZ98" i="12" s="1"/>
  <c r="DA98" i="11"/>
  <c r="DA98" i="12" s="1"/>
  <c r="DB98" i="11"/>
  <c r="DB98" i="12" s="1"/>
  <c r="DC98" i="11"/>
  <c r="DC98" i="12" s="1"/>
  <c r="DD98" i="11"/>
  <c r="DD98" i="12" s="1"/>
  <c r="DE98" i="11"/>
  <c r="DE98" i="12" s="1"/>
  <c r="DF98" i="11"/>
  <c r="DF98" i="12" s="1"/>
  <c r="DG98" i="11"/>
  <c r="DG98" i="12" s="1"/>
  <c r="DH98" i="11"/>
  <c r="DH98" i="12" s="1"/>
  <c r="DI98" i="11"/>
  <c r="DI98" i="12" s="1"/>
  <c r="DJ98" i="11"/>
  <c r="DJ98" i="12" s="1"/>
  <c r="DK98" i="11"/>
  <c r="DK98" i="12" s="1"/>
  <c r="DL98" i="11"/>
  <c r="DL98" i="12" s="1"/>
  <c r="DM98" i="11"/>
  <c r="DM98" i="12" s="1"/>
  <c r="DN98" i="11"/>
  <c r="DN98" i="12" s="1"/>
  <c r="DO98" i="11"/>
  <c r="DO98" i="12" s="1"/>
  <c r="DP98" i="11"/>
  <c r="DP98" i="12" s="1"/>
  <c r="DQ98" i="11"/>
  <c r="DQ98" i="12" s="1"/>
  <c r="DR98" i="11"/>
  <c r="DR98" i="12" s="1"/>
  <c r="DS98" i="11"/>
  <c r="DS98" i="12" s="1"/>
  <c r="DT98" i="11"/>
  <c r="DT98" i="12" s="1"/>
  <c r="DU98" i="11"/>
  <c r="DU98" i="12" s="1"/>
  <c r="DV98" i="11"/>
  <c r="DV98" i="12" s="1"/>
  <c r="DW98" i="11"/>
  <c r="DW98" i="12" s="1"/>
  <c r="DX98" i="11"/>
  <c r="DX98" i="12" s="1"/>
  <c r="DY98" i="11"/>
  <c r="DY98" i="12" s="1"/>
  <c r="DZ98" i="11"/>
  <c r="DZ98" i="12" s="1"/>
  <c r="EA98" i="11"/>
  <c r="EA98" i="12" s="1"/>
  <c r="EB98" i="11"/>
  <c r="EB98" i="12" s="1"/>
  <c r="EC98" i="11"/>
  <c r="EC98" i="12" s="1"/>
  <c r="ED98" i="11"/>
  <c r="ED98" i="12" s="1"/>
  <c r="EE98" i="11"/>
  <c r="EE98" i="12" s="1"/>
  <c r="EF98" i="11"/>
  <c r="EF98" i="12" s="1"/>
  <c r="EG98" i="11"/>
  <c r="EG98" i="12" s="1"/>
  <c r="EH98" i="11"/>
  <c r="EH98" i="12" s="1"/>
  <c r="EI98" i="11"/>
  <c r="EI98" i="12" s="1"/>
  <c r="EJ98" i="11"/>
  <c r="EJ98" i="12" s="1"/>
  <c r="EK98" i="11"/>
  <c r="EK98" i="12" s="1"/>
  <c r="EL98" i="11"/>
  <c r="EL98" i="12" s="1"/>
  <c r="EM98" i="11"/>
  <c r="EM98" i="12" s="1"/>
  <c r="EN98" i="11"/>
  <c r="EN98" i="12" s="1"/>
  <c r="EO98" i="11"/>
  <c r="EO98" i="12" s="1"/>
  <c r="EP98" i="11"/>
  <c r="EP98" i="12" s="1"/>
  <c r="EQ98" i="11"/>
  <c r="EQ98" i="12" s="1"/>
  <c r="ER98" i="11"/>
  <c r="ER98" i="12" s="1"/>
  <c r="ES98" i="11"/>
  <c r="ES98" i="12" s="1"/>
  <c r="ET98" i="11"/>
  <c r="ET98" i="12" s="1"/>
  <c r="EU98" i="11"/>
  <c r="EU98" i="12" s="1"/>
  <c r="EV98" i="11"/>
  <c r="EV98" i="12" s="1"/>
  <c r="EW98" i="11"/>
  <c r="EW98" i="12" s="1"/>
  <c r="EX98" i="11"/>
  <c r="EX98" i="12" s="1"/>
  <c r="EY98" i="11"/>
  <c r="EY98" i="12" s="1"/>
  <c r="EZ98" i="11"/>
  <c r="EZ98" i="12" s="1"/>
  <c r="FA98" i="11"/>
  <c r="FA98" i="12" s="1"/>
  <c r="FB98" i="11"/>
  <c r="FB98" i="12" s="1"/>
  <c r="FC98" i="11"/>
  <c r="FC98" i="12" s="1"/>
  <c r="FD98" i="11"/>
  <c r="FD98" i="12" s="1"/>
  <c r="FE98" i="11"/>
  <c r="FE98" i="12" s="1"/>
  <c r="FF98" i="11"/>
  <c r="FF98" i="12" s="1"/>
  <c r="FG98" i="11"/>
  <c r="FG98" i="12" s="1"/>
  <c r="FH98" i="11"/>
  <c r="FH98" i="12" s="1"/>
  <c r="FI98" i="11"/>
  <c r="FI98" i="12" s="1"/>
  <c r="FJ98" i="11"/>
  <c r="FJ98" i="12" s="1"/>
  <c r="FK98" i="11"/>
  <c r="FK98" i="12" s="1"/>
  <c r="FL98" i="11"/>
  <c r="FL98" i="12" s="1"/>
  <c r="F99" i="11"/>
  <c r="F99" i="12" s="1"/>
  <c r="G99" i="11"/>
  <c r="G99" i="12" s="1"/>
  <c r="H99" i="11"/>
  <c r="H99" i="12" s="1"/>
  <c r="I99" i="11"/>
  <c r="I99" i="12" s="1"/>
  <c r="J99" i="11"/>
  <c r="J99" i="12" s="1"/>
  <c r="K99" i="11"/>
  <c r="K99" i="12" s="1"/>
  <c r="L99" i="11"/>
  <c r="L99" i="12" s="1"/>
  <c r="M99" i="11"/>
  <c r="M99" i="12" s="1"/>
  <c r="N99" i="11"/>
  <c r="N99" i="12" s="1"/>
  <c r="O99" i="11"/>
  <c r="O99" i="12" s="1"/>
  <c r="P99" i="11"/>
  <c r="P99" i="12" s="1"/>
  <c r="Q99" i="11"/>
  <c r="Q99" i="12" s="1"/>
  <c r="R99" i="11"/>
  <c r="R99" i="12" s="1"/>
  <c r="S99" i="11"/>
  <c r="S99" i="12" s="1"/>
  <c r="T99" i="11"/>
  <c r="T99" i="12" s="1"/>
  <c r="U99" i="11"/>
  <c r="U99" i="12" s="1"/>
  <c r="V99" i="11"/>
  <c r="V99" i="12" s="1"/>
  <c r="W99" i="11"/>
  <c r="W99" i="12" s="1"/>
  <c r="X99" i="11"/>
  <c r="X99" i="12" s="1"/>
  <c r="Y99" i="11"/>
  <c r="Y99" i="12" s="1"/>
  <c r="Z99" i="11"/>
  <c r="Z99" i="12" s="1"/>
  <c r="AA99" i="11"/>
  <c r="AA99" i="12" s="1"/>
  <c r="AB99" i="11"/>
  <c r="AB99" i="12" s="1"/>
  <c r="AC99" i="11"/>
  <c r="AC99" i="12" s="1"/>
  <c r="AD99" i="11"/>
  <c r="AD99" i="12" s="1"/>
  <c r="AE99" i="11"/>
  <c r="AE99" i="12" s="1"/>
  <c r="AF99" i="11"/>
  <c r="AF99" i="12" s="1"/>
  <c r="AG99" i="11"/>
  <c r="AG99" i="12" s="1"/>
  <c r="AH99" i="11"/>
  <c r="AH99" i="12" s="1"/>
  <c r="AI99" i="11"/>
  <c r="AI99" i="12" s="1"/>
  <c r="AJ99" i="11"/>
  <c r="AJ99" i="12" s="1"/>
  <c r="AK99" i="11"/>
  <c r="AK99" i="12" s="1"/>
  <c r="AL99" i="11"/>
  <c r="AL99" i="12" s="1"/>
  <c r="AM99" i="11"/>
  <c r="AM99" i="12" s="1"/>
  <c r="AN99" i="11"/>
  <c r="AN99" i="12" s="1"/>
  <c r="AO99" i="11"/>
  <c r="AO99" i="12" s="1"/>
  <c r="AP99" i="11"/>
  <c r="AP99" i="12" s="1"/>
  <c r="AQ99" i="11"/>
  <c r="AQ99" i="12" s="1"/>
  <c r="AR99" i="11"/>
  <c r="AR99" i="12" s="1"/>
  <c r="AS99" i="11"/>
  <c r="AS99" i="12" s="1"/>
  <c r="AT99" i="11"/>
  <c r="AT99" i="12" s="1"/>
  <c r="AU99" i="11"/>
  <c r="AU99" i="12" s="1"/>
  <c r="AV99" i="11"/>
  <c r="AV99" i="12" s="1"/>
  <c r="AW99" i="11"/>
  <c r="AW99" i="12" s="1"/>
  <c r="AX99" i="11"/>
  <c r="AX99" i="12" s="1"/>
  <c r="AY99" i="11"/>
  <c r="AY99" i="12" s="1"/>
  <c r="AZ99" i="11"/>
  <c r="AZ99" i="12" s="1"/>
  <c r="BA99" i="11"/>
  <c r="BA99" i="12" s="1"/>
  <c r="BB99" i="11"/>
  <c r="BB99" i="12" s="1"/>
  <c r="BC99" i="11"/>
  <c r="BC99" i="12" s="1"/>
  <c r="BD99" i="11"/>
  <c r="BD99" i="12" s="1"/>
  <c r="BE99" i="11"/>
  <c r="BE99" i="12" s="1"/>
  <c r="BF99" i="11"/>
  <c r="BF99" i="12" s="1"/>
  <c r="BG99" i="11"/>
  <c r="BG99" i="12" s="1"/>
  <c r="BH99" i="11"/>
  <c r="BH99" i="12" s="1"/>
  <c r="BI99" i="11"/>
  <c r="BI99" i="12" s="1"/>
  <c r="BJ99" i="11"/>
  <c r="BJ99" i="12" s="1"/>
  <c r="BK99" i="11"/>
  <c r="BK99" i="12" s="1"/>
  <c r="BL99" i="11"/>
  <c r="BL99" i="12" s="1"/>
  <c r="BM99" i="11"/>
  <c r="BM99" i="12" s="1"/>
  <c r="BN99" i="11"/>
  <c r="BN99" i="12" s="1"/>
  <c r="BO99" i="11"/>
  <c r="BO99" i="12" s="1"/>
  <c r="BP99" i="11"/>
  <c r="BP99" i="12" s="1"/>
  <c r="BQ99" i="11"/>
  <c r="BQ99" i="12" s="1"/>
  <c r="BR99" i="11"/>
  <c r="BR99" i="12" s="1"/>
  <c r="BS99" i="11"/>
  <c r="BS99" i="12" s="1"/>
  <c r="BT99" i="11"/>
  <c r="BT99" i="12" s="1"/>
  <c r="BU99" i="11"/>
  <c r="BU99" i="12" s="1"/>
  <c r="BV99" i="11"/>
  <c r="BV99" i="12" s="1"/>
  <c r="BW99" i="11"/>
  <c r="BW99" i="12" s="1"/>
  <c r="BX99" i="11"/>
  <c r="BX99" i="12" s="1"/>
  <c r="BY99" i="11"/>
  <c r="BY99" i="12" s="1"/>
  <c r="BZ99" i="11"/>
  <c r="BZ99" i="12" s="1"/>
  <c r="CA99" i="11"/>
  <c r="CA99" i="12" s="1"/>
  <c r="CB99" i="11"/>
  <c r="CB99" i="12" s="1"/>
  <c r="CC99" i="11"/>
  <c r="CC99" i="12" s="1"/>
  <c r="CD99" i="11"/>
  <c r="CD99" i="12" s="1"/>
  <c r="CE99" i="11"/>
  <c r="CE99" i="12" s="1"/>
  <c r="CF99" i="11"/>
  <c r="CF99" i="12" s="1"/>
  <c r="CG99" i="11"/>
  <c r="CG99" i="12" s="1"/>
  <c r="CH99" i="11"/>
  <c r="CH99" i="12" s="1"/>
  <c r="CI99" i="11"/>
  <c r="CI99" i="12" s="1"/>
  <c r="CJ99" i="11"/>
  <c r="CJ99" i="12" s="1"/>
  <c r="CK99" i="11"/>
  <c r="CK99" i="12" s="1"/>
  <c r="CL99" i="11"/>
  <c r="CL99" i="12" s="1"/>
  <c r="CM99" i="11"/>
  <c r="CM99" i="12" s="1"/>
  <c r="CN99" i="11"/>
  <c r="CN99" i="12" s="1"/>
  <c r="CO99" i="11"/>
  <c r="CO99" i="12" s="1"/>
  <c r="CP99" i="11"/>
  <c r="CP99" i="12" s="1"/>
  <c r="CQ99" i="11"/>
  <c r="CQ99" i="12" s="1"/>
  <c r="CR99" i="11"/>
  <c r="CR99" i="12" s="1"/>
  <c r="CS99" i="11"/>
  <c r="CS99" i="12" s="1"/>
  <c r="CT99" i="11"/>
  <c r="CT99" i="12" s="1"/>
  <c r="CU99" i="11"/>
  <c r="CU99" i="12" s="1"/>
  <c r="CV99" i="11"/>
  <c r="CV99" i="12" s="1"/>
  <c r="CW99" i="11"/>
  <c r="CW99" i="12" s="1"/>
  <c r="CX99" i="11"/>
  <c r="CX99" i="12" s="1"/>
  <c r="CY99" i="11"/>
  <c r="CY99" i="12" s="1"/>
  <c r="CZ99" i="11"/>
  <c r="CZ99" i="12" s="1"/>
  <c r="DA99" i="11"/>
  <c r="DA99" i="12" s="1"/>
  <c r="DB99" i="11"/>
  <c r="DB99" i="12" s="1"/>
  <c r="DC99" i="11"/>
  <c r="DC99" i="12" s="1"/>
  <c r="DD99" i="11"/>
  <c r="DD99" i="12" s="1"/>
  <c r="DE99" i="11"/>
  <c r="DE99" i="12" s="1"/>
  <c r="DF99" i="11"/>
  <c r="DF99" i="12" s="1"/>
  <c r="DG99" i="11"/>
  <c r="DG99" i="12" s="1"/>
  <c r="DH99" i="11"/>
  <c r="DH99" i="12" s="1"/>
  <c r="DI99" i="11"/>
  <c r="DI99" i="12" s="1"/>
  <c r="DJ99" i="11"/>
  <c r="DJ99" i="12" s="1"/>
  <c r="DK99" i="11"/>
  <c r="DK99" i="12" s="1"/>
  <c r="DL99" i="11"/>
  <c r="DL99" i="12" s="1"/>
  <c r="DM99" i="11"/>
  <c r="DM99" i="12" s="1"/>
  <c r="DN99" i="11"/>
  <c r="DN99" i="12" s="1"/>
  <c r="DO99" i="11"/>
  <c r="DO99" i="12" s="1"/>
  <c r="DP99" i="11"/>
  <c r="DP99" i="12" s="1"/>
  <c r="DQ99" i="11"/>
  <c r="DQ99" i="12" s="1"/>
  <c r="DR99" i="11"/>
  <c r="DR99" i="12" s="1"/>
  <c r="DS99" i="11"/>
  <c r="DS99" i="12" s="1"/>
  <c r="DT99" i="11"/>
  <c r="DT99" i="12" s="1"/>
  <c r="DU99" i="11"/>
  <c r="DU99" i="12" s="1"/>
  <c r="DV99" i="11"/>
  <c r="DV99" i="12" s="1"/>
  <c r="DW99" i="11"/>
  <c r="DW99" i="12" s="1"/>
  <c r="DX99" i="11"/>
  <c r="DX99" i="12" s="1"/>
  <c r="DY99" i="11"/>
  <c r="DY99" i="12" s="1"/>
  <c r="DZ99" i="11"/>
  <c r="DZ99" i="12" s="1"/>
  <c r="EA99" i="11"/>
  <c r="EA99" i="12" s="1"/>
  <c r="EB99" i="11"/>
  <c r="EB99" i="12" s="1"/>
  <c r="EC99" i="11"/>
  <c r="EC99" i="12" s="1"/>
  <c r="ED99" i="11"/>
  <c r="ED99" i="12" s="1"/>
  <c r="EE99" i="11"/>
  <c r="EE99" i="12" s="1"/>
  <c r="EF99" i="11"/>
  <c r="EF99" i="12" s="1"/>
  <c r="EG99" i="11"/>
  <c r="EG99" i="12" s="1"/>
  <c r="EH99" i="11"/>
  <c r="EH99" i="12" s="1"/>
  <c r="EI99" i="11"/>
  <c r="EI99" i="12" s="1"/>
  <c r="EJ99" i="11"/>
  <c r="EJ99" i="12" s="1"/>
  <c r="EK99" i="11"/>
  <c r="EK99" i="12" s="1"/>
  <c r="EL99" i="11"/>
  <c r="EL99" i="12" s="1"/>
  <c r="EM99" i="11"/>
  <c r="EM99" i="12" s="1"/>
  <c r="EN99" i="11"/>
  <c r="EN99" i="12" s="1"/>
  <c r="EO99" i="11"/>
  <c r="EO99" i="12" s="1"/>
  <c r="EP99" i="11"/>
  <c r="EP99" i="12" s="1"/>
  <c r="EQ99" i="11"/>
  <c r="EQ99" i="12" s="1"/>
  <c r="ER99" i="11"/>
  <c r="ER99" i="12" s="1"/>
  <c r="ES99" i="11"/>
  <c r="ES99" i="12" s="1"/>
  <c r="ET99" i="11"/>
  <c r="ET99" i="12" s="1"/>
  <c r="EU99" i="11"/>
  <c r="EU99" i="12" s="1"/>
  <c r="EV99" i="11"/>
  <c r="EV99" i="12" s="1"/>
  <c r="EW99" i="11"/>
  <c r="EW99" i="12" s="1"/>
  <c r="EX99" i="11"/>
  <c r="EX99" i="12" s="1"/>
  <c r="EY99" i="11"/>
  <c r="EY99" i="12" s="1"/>
  <c r="EZ99" i="11"/>
  <c r="EZ99" i="12" s="1"/>
  <c r="FA99" i="11"/>
  <c r="FA99" i="12" s="1"/>
  <c r="FB99" i="11"/>
  <c r="FB99" i="12" s="1"/>
  <c r="FC99" i="11"/>
  <c r="FC99" i="12" s="1"/>
  <c r="FD99" i="11"/>
  <c r="FD99" i="12" s="1"/>
  <c r="FE99" i="11"/>
  <c r="FE99" i="12" s="1"/>
  <c r="FF99" i="11"/>
  <c r="FF99" i="12" s="1"/>
  <c r="FG99" i="11"/>
  <c r="FG99" i="12" s="1"/>
  <c r="FH99" i="11"/>
  <c r="FH99" i="12" s="1"/>
  <c r="FI99" i="11"/>
  <c r="FI99" i="12" s="1"/>
  <c r="FJ99" i="11"/>
  <c r="FJ99" i="12" s="1"/>
  <c r="FK99" i="11"/>
  <c r="FK99" i="12" s="1"/>
  <c r="FL99" i="11"/>
  <c r="FL99" i="12" s="1"/>
  <c r="F100" i="11"/>
  <c r="F100" i="12" s="1"/>
  <c r="G100" i="11"/>
  <c r="G100" i="12" s="1"/>
  <c r="H100" i="11"/>
  <c r="H100" i="12" s="1"/>
  <c r="I100" i="11"/>
  <c r="I100" i="12" s="1"/>
  <c r="J100" i="11"/>
  <c r="J100" i="12" s="1"/>
  <c r="K100" i="11"/>
  <c r="K100" i="12" s="1"/>
  <c r="L100" i="11"/>
  <c r="L100" i="12" s="1"/>
  <c r="M100" i="11"/>
  <c r="M100" i="12" s="1"/>
  <c r="N100" i="11"/>
  <c r="N100" i="12" s="1"/>
  <c r="O100" i="11"/>
  <c r="O100" i="12" s="1"/>
  <c r="P100" i="11"/>
  <c r="P100" i="12" s="1"/>
  <c r="Q100" i="11"/>
  <c r="Q100" i="12" s="1"/>
  <c r="R100" i="11"/>
  <c r="R100" i="12" s="1"/>
  <c r="S100" i="11"/>
  <c r="S100" i="12" s="1"/>
  <c r="T100" i="11"/>
  <c r="T100" i="12" s="1"/>
  <c r="U100" i="11"/>
  <c r="U100" i="12" s="1"/>
  <c r="V100" i="11"/>
  <c r="V100" i="12" s="1"/>
  <c r="W100" i="11"/>
  <c r="W100" i="12" s="1"/>
  <c r="X100" i="11"/>
  <c r="X100" i="12" s="1"/>
  <c r="Y100" i="11"/>
  <c r="Y100" i="12" s="1"/>
  <c r="Z100" i="11"/>
  <c r="Z100" i="12" s="1"/>
  <c r="AA100" i="11"/>
  <c r="AA100" i="12" s="1"/>
  <c r="AB100" i="11"/>
  <c r="AB100" i="12" s="1"/>
  <c r="AC100" i="11"/>
  <c r="AC100" i="12" s="1"/>
  <c r="AD100" i="11"/>
  <c r="AD100" i="12" s="1"/>
  <c r="AE100" i="11"/>
  <c r="AE100" i="12" s="1"/>
  <c r="AF100" i="11"/>
  <c r="AF100" i="12" s="1"/>
  <c r="AG100" i="11"/>
  <c r="AG100" i="12" s="1"/>
  <c r="AH100" i="11"/>
  <c r="AH100" i="12" s="1"/>
  <c r="AI100" i="11"/>
  <c r="AI100" i="12" s="1"/>
  <c r="AJ100" i="11"/>
  <c r="AJ100" i="12" s="1"/>
  <c r="AK100" i="11"/>
  <c r="AK100" i="12" s="1"/>
  <c r="AL100" i="11"/>
  <c r="AL100" i="12" s="1"/>
  <c r="AM100" i="11"/>
  <c r="AM100" i="12" s="1"/>
  <c r="AN100" i="11"/>
  <c r="AN100" i="12" s="1"/>
  <c r="AO100" i="11"/>
  <c r="AO100" i="12" s="1"/>
  <c r="AP100" i="11"/>
  <c r="AP100" i="12" s="1"/>
  <c r="AQ100" i="11"/>
  <c r="AQ100" i="12" s="1"/>
  <c r="AR100" i="11"/>
  <c r="AR100" i="12" s="1"/>
  <c r="AS100" i="11"/>
  <c r="AS100" i="12" s="1"/>
  <c r="AT100" i="11"/>
  <c r="AT100" i="12" s="1"/>
  <c r="AU100" i="11"/>
  <c r="AU100" i="12" s="1"/>
  <c r="AV100" i="11"/>
  <c r="AV100" i="12" s="1"/>
  <c r="AW100" i="11"/>
  <c r="AW100" i="12" s="1"/>
  <c r="AX100" i="11"/>
  <c r="AX100" i="12" s="1"/>
  <c r="AY100" i="11"/>
  <c r="AY100" i="12" s="1"/>
  <c r="AZ100" i="11"/>
  <c r="AZ100" i="12" s="1"/>
  <c r="BA100" i="11"/>
  <c r="BA100" i="12" s="1"/>
  <c r="BB100" i="11"/>
  <c r="BB100" i="12" s="1"/>
  <c r="BC100" i="11"/>
  <c r="BC100" i="12" s="1"/>
  <c r="BD100" i="11"/>
  <c r="BD100" i="12" s="1"/>
  <c r="BE100" i="11"/>
  <c r="BE100" i="12" s="1"/>
  <c r="BF100" i="11"/>
  <c r="BF100" i="12" s="1"/>
  <c r="BG100" i="11"/>
  <c r="BG100" i="12" s="1"/>
  <c r="BH100" i="11"/>
  <c r="BH100" i="12" s="1"/>
  <c r="BI100" i="11"/>
  <c r="BI100" i="12" s="1"/>
  <c r="BJ100" i="11"/>
  <c r="BJ100" i="12" s="1"/>
  <c r="BK100" i="11"/>
  <c r="BK100" i="12" s="1"/>
  <c r="BL100" i="11"/>
  <c r="BL100" i="12" s="1"/>
  <c r="BM100" i="11"/>
  <c r="BM100" i="12" s="1"/>
  <c r="BN100" i="11"/>
  <c r="BN100" i="12" s="1"/>
  <c r="BO100" i="11"/>
  <c r="BO100" i="12" s="1"/>
  <c r="BP100" i="11"/>
  <c r="BP100" i="12" s="1"/>
  <c r="BQ100" i="11"/>
  <c r="BQ100" i="12" s="1"/>
  <c r="BR100" i="11"/>
  <c r="BR100" i="12" s="1"/>
  <c r="BS100" i="11"/>
  <c r="BS100" i="12" s="1"/>
  <c r="BT100" i="11"/>
  <c r="BT100" i="12" s="1"/>
  <c r="BU100" i="11"/>
  <c r="BU100" i="12" s="1"/>
  <c r="BV100" i="11"/>
  <c r="BV100" i="12" s="1"/>
  <c r="BW100" i="11"/>
  <c r="BW100" i="12" s="1"/>
  <c r="BX100" i="11"/>
  <c r="BX100" i="12" s="1"/>
  <c r="BY100" i="11"/>
  <c r="BY100" i="12" s="1"/>
  <c r="BZ100" i="11"/>
  <c r="BZ100" i="12" s="1"/>
  <c r="CA100" i="11"/>
  <c r="CA100" i="12" s="1"/>
  <c r="CB100" i="11"/>
  <c r="CB100" i="12" s="1"/>
  <c r="CC100" i="11"/>
  <c r="CC100" i="12" s="1"/>
  <c r="CD100" i="11"/>
  <c r="CD100" i="12" s="1"/>
  <c r="CE100" i="11"/>
  <c r="CE100" i="12" s="1"/>
  <c r="CF100" i="11"/>
  <c r="CF100" i="12" s="1"/>
  <c r="CG100" i="11"/>
  <c r="CG100" i="12" s="1"/>
  <c r="CH100" i="11"/>
  <c r="CH100" i="12" s="1"/>
  <c r="CI100" i="11"/>
  <c r="CI100" i="12" s="1"/>
  <c r="CJ100" i="11"/>
  <c r="CJ100" i="12" s="1"/>
  <c r="CK100" i="11"/>
  <c r="CK100" i="12" s="1"/>
  <c r="CL100" i="11"/>
  <c r="CL100" i="12" s="1"/>
  <c r="CM100" i="11"/>
  <c r="CM100" i="12" s="1"/>
  <c r="CN100" i="11"/>
  <c r="CN100" i="12" s="1"/>
  <c r="CO100" i="11"/>
  <c r="CO100" i="12" s="1"/>
  <c r="CP100" i="11"/>
  <c r="CP100" i="12" s="1"/>
  <c r="CQ100" i="11"/>
  <c r="CQ100" i="12" s="1"/>
  <c r="CR100" i="11"/>
  <c r="CR100" i="12" s="1"/>
  <c r="CS100" i="11"/>
  <c r="CS100" i="12" s="1"/>
  <c r="CT100" i="11"/>
  <c r="CT100" i="12" s="1"/>
  <c r="CU100" i="11"/>
  <c r="CU100" i="12" s="1"/>
  <c r="CV100" i="11"/>
  <c r="CV100" i="12" s="1"/>
  <c r="CW100" i="11"/>
  <c r="CW100" i="12" s="1"/>
  <c r="CX100" i="11"/>
  <c r="CX100" i="12" s="1"/>
  <c r="CY100" i="11"/>
  <c r="CY100" i="12" s="1"/>
  <c r="CZ100" i="11"/>
  <c r="CZ100" i="12" s="1"/>
  <c r="DA100" i="11"/>
  <c r="DA100" i="12" s="1"/>
  <c r="DB100" i="11"/>
  <c r="DB100" i="12" s="1"/>
  <c r="DC100" i="11"/>
  <c r="DC100" i="12" s="1"/>
  <c r="DD100" i="11"/>
  <c r="DD100" i="12" s="1"/>
  <c r="DE100" i="11"/>
  <c r="DE100" i="12" s="1"/>
  <c r="DF100" i="11"/>
  <c r="DF100" i="12" s="1"/>
  <c r="DG100" i="11"/>
  <c r="DG100" i="12" s="1"/>
  <c r="DH100" i="11"/>
  <c r="DH100" i="12" s="1"/>
  <c r="DI100" i="11"/>
  <c r="DI100" i="12" s="1"/>
  <c r="DJ100" i="11"/>
  <c r="DJ100" i="12" s="1"/>
  <c r="DK100" i="11"/>
  <c r="DK100" i="12" s="1"/>
  <c r="DL100" i="11"/>
  <c r="DL100" i="12" s="1"/>
  <c r="DM100" i="11"/>
  <c r="DM100" i="12" s="1"/>
  <c r="DN100" i="11"/>
  <c r="DN100" i="12" s="1"/>
  <c r="DO100" i="11"/>
  <c r="DO100" i="12" s="1"/>
  <c r="DP100" i="11"/>
  <c r="DP100" i="12" s="1"/>
  <c r="DQ100" i="11"/>
  <c r="DQ100" i="12" s="1"/>
  <c r="DR100" i="11"/>
  <c r="DR100" i="12" s="1"/>
  <c r="DS100" i="11"/>
  <c r="DS100" i="12" s="1"/>
  <c r="DT100" i="11"/>
  <c r="DT100" i="12" s="1"/>
  <c r="DU100" i="11"/>
  <c r="DU100" i="12" s="1"/>
  <c r="DV100" i="11"/>
  <c r="DV100" i="12" s="1"/>
  <c r="DW100" i="11"/>
  <c r="DW100" i="12" s="1"/>
  <c r="DX100" i="11"/>
  <c r="DX100" i="12" s="1"/>
  <c r="DY100" i="11"/>
  <c r="DY100" i="12" s="1"/>
  <c r="DZ100" i="11"/>
  <c r="DZ100" i="12" s="1"/>
  <c r="EA100" i="11"/>
  <c r="EA100" i="12" s="1"/>
  <c r="EB100" i="11"/>
  <c r="EB100" i="12" s="1"/>
  <c r="EC100" i="11"/>
  <c r="EC100" i="12" s="1"/>
  <c r="ED100" i="11"/>
  <c r="ED100" i="12" s="1"/>
  <c r="EE100" i="11"/>
  <c r="EE100" i="12" s="1"/>
  <c r="EF100" i="11"/>
  <c r="EF100" i="12" s="1"/>
  <c r="EG100" i="11"/>
  <c r="EG100" i="12" s="1"/>
  <c r="EH100" i="11"/>
  <c r="EH100" i="12" s="1"/>
  <c r="EI100" i="11"/>
  <c r="EI100" i="12" s="1"/>
  <c r="EJ100" i="11"/>
  <c r="EJ100" i="12" s="1"/>
  <c r="EK100" i="11"/>
  <c r="EK100" i="12" s="1"/>
  <c r="EL100" i="11"/>
  <c r="EL100" i="12" s="1"/>
  <c r="EM100" i="11"/>
  <c r="EM100" i="12" s="1"/>
  <c r="EN100" i="11"/>
  <c r="EN100" i="12" s="1"/>
  <c r="EO100" i="11"/>
  <c r="EO100" i="12" s="1"/>
  <c r="EP100" i="11"/>
  <c r="EP100" i="12" s="1"/>
  <c r="EQ100" i="11"/>
  <c r="EQ100" i="12" s="1"/>
  <c r="ER100" i="11"/>
  <c r="ER100" i="12" s="1"/>
  <c r="ES100" i="11"/>
  <c r="ES100" i="12" s="1"/>
  <c r="ET100" i="11"/>
  <c r="ET100" i="12" s="1"/>
  <c r="EU100" i="11"/>
  <c r="EU100" i="12" s="1"/>
  <c r="EV100" i="11"/>
  <c r="EV100" i="12" s="1"/>
  <c r="EW100" i="11"/>
  <c r="EW100" i="12" s="1"/>
  <c r="EX100" i="11"/>
  <c r="EX100" i="12" s="1"/>
  <c r="EY100" i="11"/>
  <c r="EY100" i="12" s="1"/>
  <c r="EZ100" i="11"/>
  <c r="EZ100" i="12" s="1"/>
  <c r="FA100" i="11"/>
  <c r="FA100" i="12" s="1"/>
  <c r="FB100" i="11"/>
  <c r="FB100" i="12" s="1"/>
  <c r="FC100" i="11"/>
  <c r="FC100" i="12" s="1"/>
  <c r="FD100" i="11"/>
  <c r="FD100" i="12" s="1"/>
  <c r="FE100" i="11"/>
  <c r="FE100" i="12" s="1"/>
  <c r="FF100" i="11"/>
  <c r="FF100" i="12" s="1"/>
  <c r="FG100" i="11"/>
  <c r="FG100" i="12" s="1"/>
  <c r="FH100" i="11"/>
  <c r="FH100" i="12" s="1"/>
  <c r="FI100" i="11"/>
  <c r="FI100" i="12" s="1"/>
  <c r="FJ100" i="11"/>
  <c r="FJ100" i="12" s="1"/>
  <c r="FK100" i="11"/>
  <c r="FK100" i="12" s="1"/>
  <c r="FL100" i="11"/>
  <c r="FL100" i="12" s="1"/>
  <c r="E39" i="11"/>
  <c r="E39" i="12" s="1"/>
  <c r="E40" i="11"/>
  <c r="E40" i="12" s="1"/>
  <c r="E41" i="11"/>
  <c r="E41" i="12" s="1"/>
  <c r="E42" i="11"/>
  <c r="E42" i="12" s="1"/>
  <c r="E43" i="11"/>
  <c r="E43" i="12" s="1"/>
  <c r="E44" i="11"/>
  <c r="E44" i="12" s="1"/>
  <c r="E45" i="11"/>
  <c r="E45" i="12" s="1"/>
  <c r="E46" i="11"/>
  <c r="E46" i="12" s="1"/>
  <c r="E47" i="11"/>
  <c r="E47" i="12" s="1"/>
  <c r="E48" i="11"/>
  <c r="E48" i="12" s="1"/>
  <c r="E49" i="11"/>
  <c r="E49" i="12" s="1"/>
  <c r="E50" i="11"/>
  <c r="E50" i="12" s="1"/>
  <c r="E51" i="11"/>
  <c r="E51" i="12" s="1"/>
  <c r="E52" i="11"/>
  <c r="E52" i="12" s="1"/>
  <c r="E53" i="11"/>
  <c r="E53" i="12" s="1"/>
  <c r="E54" i="11"/>
  <c r="E54" i="12" s="1"/>
  <c r="E55" i="11"/>
  <c r="E55" i="12" s="1"/>
  <c r="E56" i="11"/>
  <c r="E56" i="12" s="1"/>
  <c r="E57" i="11"/>
  <c r="E57" i="12" s="1"/>
  <c r="E58" i="11"/>
  <c r="E58" i="12" s="1"/>
  <c r="E59" i="11"/>
  <c r="E59" i="12" s="1"/>
  <c r="E60" i="11"/>
  <c r="E60" i="12" s="1"/>
  <c r="E61" i="11"/>
  <c r="E61" i="12" s="1"/>
  <c r="E62" i="11"/>
  <c r="E62" i="12" s="1"/>
  <c r="E63" i="11"/>
  <c r="E63" i="12" s="1"/>
  <c r="E64" i="11"/>
  <c r="E64" i="12" s="1"/>
  <c r="E65" i="11"/>
  <c r="E65" i="12" s="1"/>
  <c r="E66" i="11"/>
  <c r="E66" i="12" s="1"/>
  <c r="E67" i="11"/>
  <c r="E67" i="12" s="1"/>
  <c r="E68" i="11"/>
  <c r="E68" i="12" s="1"/>
  <c r="E69" i="11"/>
  <c r="E69" i="12" s="1"/>
  <c r="E70" i="11"/>
  <c r="E70" i="12" s="1"/>
  <c r="E71" i="11"/>
  <c r="E71" i="12" s="1"/>
  <c r="E72" i="11"/>
  <c r="E72" i="12" s="1"/>
  <c r="E73" i="11"/>
  <c r="E73" i="12" s="1"/>
  <c r="E74" i="11"/>
  <c r="E74" i="12" s="1"/>
  <c r="E75" i="11"/>
  <c r="E75" i="12" s="1"/>
  <c r="E76" i="11"/>
  <c r="E76" i="12" s="1"/>
  <c r="E77" i="11"/>
  <c r="E77" i="12" s="1"/>
  <c r="E78" i="11"/>
  <c r="E78" i="12" s="1"/>
  <c r="E79" i="11"/>
  <c r="E79" i="12" s="1"/>
  <c r="E80" i="11"/>
  <c r="E80" i="12" s="1"/>
  <c r="E81" i="11"/>
  <c r="E81" i="12" s="1"/>
  <c r="E82" i="11"/>
  <c r="E82" i="12" s="1"/>
  <c r="E83" i="11"/>
  <c r="E83" i="12" s="1"/>
  <c r="E84" i="11"/>
  <c r="E84" i="12" s="1"/>
  <c r="E85" i="11"/>
  <c r="E85" i="12" s="1"/>
  <c r="E86" i="11"/>
  <c r="E86" i="12" s="1"/>
  <c r="E87" i="11"/>
  <c r="E87" i="12" s="1"/>
  <c r="E88" i="11"/>
  <c r="E88" i="12" s="1"/>
  <c r="E89" i="11"/>
  <c r="E89" i="12" s="1"/>
  <c r="E90" i="11"/>
  <c r="E90" i="12" s="1"/>
  <c r="E91" i="11"/>
  <c r="E91" i="12" s="1"/>
  <c r="E92" i="11"/>
  <c r="E92" i="12" s="1"/>
  <c r="E93" i="11"/>
  <c r="E93" i="12" s="1"/>
  <c r="E94" i="11"/>
  <c r="E94" i="12" s="1"/>
  <c r="E95" i="11"/>
  <c r="E95" i="12" s="1"/>
  <c r="E96" i="11"/>
  <c r="E96" i="12" s="1"/>
  <c r="E97" i="11"/>
  <c r="E97" i="12" s="1"/>
  <c r="E98" i="11"/>
  <c r="E98" i="12" s="1"/>
  <c r="E99" i="11"/>
  <c r="E99" i="12" s="1"/>
  <c r="E100" i="11"/>
  <c r="E100" i="12" s="1"/>
  <c r="E31" i="11"/>
  <c r="E31" i="12" s="1"/>
  <c r="E32" i="11"/>
  <c r="E32" i="12" s="1"/>
  <c r="E33" i="11"/>
  <c r="E33" i="12" s="1"/>
  <c r="E34" i="11"/>
  <c r="E34" i="12" s="1"/>
  <c r="E35" i="11"/>
  <c r="E35" i="12" s="1"/>
  <c r="E36" i="11"/>
  <c r="E36" i="12" s="1"/>
  <c r="E37" i="11"/>
  <c r="E37" i="12" s="1"/>
  <c r="E38" i="11"/>
  <c r="E38" i="12" s="1"/>
  <c r="FJ5" i="10"/>
  <c r="FK5" i="10"/>
  <c r="FL5" i="10"/>
  <c r="FJ6" i="10"/>
  <c r="FL6" i="12"/>
  <c r="FI6" i="10"/>
  <c r="FI5" i="10"/>
  <c r="I10" i="8"/>
  <c r="I11" i="8"/>
  <c r="I9" i="8"/>
  <c r="I12" i="8"/>
  <c r="I13" i="8"/>
  <c r="CW4" i="10"/>
  <c r="DA4" i="10"/>
  <c r="DE4" i="10"/>
  <c r="DE3" i="11" l="1"/>
  <c r="DE3" i="12"/>
  <c r="DA3" i="12"/>
  <c r="DA3" i="11"/>
  <c r="CW3" i="11"/>
  <c r="CW3" i="12"/>
  <c r="E30" i="1"/>
  <c r="E33" i="1"/>
  <c r="AS54" i="1"/>
  <c r="AS46" i="1"/>
  <c r="AS39" i="1"/>
  <c r="AS33" i="1"/>
  <c r="AS98" i="1"/>
  <c r="AS90" i="1"/>
  <c r="AS82" i="1"/>
  <c r="AS74" i="1"/>
  <c r="AS66" i="1"/>
  <c r="AS58" i="1"/>
  <c r="AS50" i="1"/>
  <c r="AS47" i="1"/>
  <c r="AS31" i="1"/>
  <c r="FL5" i="12"/>
  <c r="AS41" i="1"/>
  <c r="AS78" i="1"/>
  <c r="AS30" i="1"/>
  <c r="FK6" i="10"/>
  <c r="FK20" i="11"/>
  <c r="FK20" i="12" s="1"/>
  <c r="FK19" i="11"/>
  <c r="FK19" i="12" s="1"/>
  <c r="FK22" i="11"/>
  <c r="FK22" i="12" s="1"/>
  <c r="FK21" i="11"/>
  <c r="FK21" i="12" s="1"/>
  <c r="FK15" i="11"/>
  <c r="FK15" i="12" s="1"/>
  <c r="FK8" i="11"/>
  <c r="FK8" i="12" s="1"/>
  <c r="FK24" i="11"/>
  <c r="FK24" i="12" s="1"/>
  <c r="FK7" i="11"/>
  <c r="FK7" i="12" s="1"/>
  <c r="FK23" i="11"/>
  <c r="FK23" i="12" s="1"/>
  <c r="FK16" i="11"/>
  <c r="FK16" i="12" s="1"/>
  <c r="FK10" i="11"/>
  <c r="FK10" i="12" s="1"/>
  <c r="FK26" i="11"/>
  <c r="FK26" i="12" s="1"/>
  <c r="FK9" i="11"/>
  <c r="FK9" i="12" s="1"/>
  <c r="FK25" i="11"/>
  <c r="FK25" i="12" s="1"/>
  <c r="FK12" i="11"/>
  <c r="FK12" i="12" s="1"/>
  <c r="FK28" i="11"/>
  <c r="FK28" i="12" s="1"/>
  <c r="FK11" i="11"/>
  <c r="FK11" i="12" s="1"/>
  <c r="FK27" i="11"/>
  <c r="FK27" i="12" s="1"/>
  <c r="FK14" i="11"/>
  <c r="FK14" i="12" s="1"/>
  <c r="FK30" i="11"/>
  <c r="FK30" i="12" s="1"/>
  <c r="FK13" i="11"/>
  <c r="FK13" i="12" s="1"/>
  <c r="FK29" i="11"/>
  <c r="FK29" i="12" s="1"/>
  <c r="FK18" i="11"/>
  <c r="FK18" i="12" s="1"/>
  <c r="FK17" i="11"/>
  <c r="FK17" i="12" s="1"/>
  <c r="FL6" i="10"/>
  <c r="FL12" i="11"/>
  <c r="FL12" i="12" s="1"/>
  <c r="FL28" i="11"/>
  <c r="FL28" i="12" s="1"/>
  <c r="FL17" i="11"/>
  <c r="FL17" i="12" s="1"/>
  <c r="FL14" i="11"/>
  <c r="FL14" i="12" s="1"/>
  <c r="FL30" i="11"/>
  <c r="FL30" i="12" s="1"/>
  <c r="FL19" i="11"/>
  <c r="FL19" i="12" s="1"/>
  <c r="FL29" i="11"/>
  <c r="FL29" i="12" s="1"/>
  <c r="FL16" i="11"/>
  <c r="FL16" i="12" s="1"/>
  <c r="FL21" i="11"/>
  <c r="FL21" i="12" s="1"/>
  <c r="FL18" i="11"/>
  <c r="FL18" i="12" s="1"/>
  <c r="FL7" i="11"/>
  <c r="FL7" i="12" s="1"/>
  <c r="FL23" i="11"/>
  <c r="FL23" i="12" s="1"/>
  <c r="FL8" i="11"/>
  <c r="FL8" i="12" s="1"/>
  <c r="FL20" i="11"/>
  <c r="FL20" i="12" s="1"/>
  <c r="FL9" i="11"/>
  <c r="FL9" i="12" s="1"/>
  <c r="FL25" i="11"/>
  <c r="FL25" i="12" s="1"/>
  <c r="FL13" i="11"/>
  <c r="FL13" i="12" s="1"/>
  <c r="FL22" i="11"/>
  <c r="FL22" i="12" s="1"/>
  <c r="FL11" i="11"/>
  <c r="FL11" i="12" s="1"/>
  <c r="FL27" i="11"/>
  <c r="FL27" i="12" s="1"/>
  <c r="FL24" i="11"/>
  <c r="FL24" i="12" s="1"/>
  <c r="FL10" i="11"/>
  <c r="FL10" i="12" s="1"/>
  <c r="FL26" i="11"/>
  <c r="FL26" i="12" s="1"/>
  <c r="FL15" i="11"/>
  <c r="FL15" i="12" s="1"/>
  <c r="AQ28" i="1"/>
  <c r="AI28" i="1"/>
  <c r="AQ24" i="1"/>
  <c r="AR94" i="1"/>
  <c r="AQ90" i="1"/>
  <c r="AR86" i="1"/>
  <c r="AQ82" i="1"/>
  <c r="AR78" i="1"/>
  <c r="AQ74" i="1"/>
  <c r="AR70" i="1"/>
  <c r="AQ98" i="1"/>
  <c r="AI24" i="1"/>
  <c r="AO98" i="1"/>
  <c r="AP94" i="1"/>
  <c r="AO90" i="1"/>
  <c r="AP86" i="1"/>
  <c r="AO82" i="1"/>
  <c r="AP78" i="1"/>
  <c r="AO74" i="1"/>
  <c r="AP70" i="1"/>
  <c r="AM98" i="1"/>
  <c r="AN94" i="1"/>
  <c r="AM90" i="1"/>
  <c r="AN86" i="1"/>
  <c r="AM82" i="1"/>
  <c r="AN78" i="1"/>
  <c r="AM74" i="1"/>
  <c r="AN70" i="1"/>
  <c r="AK98" i="1"/>
  <c r="AL94" i="1"/>
  <c r="AK90" i="1"/>
  <c r="AL86" i="1"/>
  <c r="AK82" i="1"/>
  <c r="AL78" i="1"/>
  <c r="AK74" i="1"/>
  <c r="AL70" i="1"/>
  <c r="AI98" i="1"/>
  <c r="AJ94" i="1"/>
  <c r="AH94" i="1"/>
  <c r="AI90" i="1"/>
  <c r="AJ86" i="1"/>
  <c r="AH86" i="1"/>
  <c r="AI82" i="1"/>
  <c r="AJ78" i="1"/>
  <c r="AH78" i="1"/>
  <c r="AI74" i="1"/>
  <c r="AJ70" i="1"/>
  <c r="AH70" i="1"/>
  <c r="AG28" i="1"/>
  <c r="AE28" i="1"/>
  <c r="AC28" i="1"/>
  <c r="AG24" i="1"/>
  <c r="AE24" i="1"/>
  <c r="AC24" i="1"/>
  <c r="AG98" i="1"/>
  <c r="AF94" i="1"/>
  <c r="AG90" i="1"/>
  <c r="AF86" i="1"/>
  <c r="AG82" i="1"/>
  <c r="AF78" i="1"/>
  <c r="AG74" i="1"/>
  <c r="AF70" i="1"/>
  <c r="AE98" i="1"/>
  <c r="AC98" i="1"/>
  <c r="AA98" i="1"/>
  <c r="AD94" i="1"/>
  <c r="AB94" i="1"/>
  <c r="AE90" i="1"/>
  <c r="AC90" i="1"/>
  <c r="AA90" i="1"/>
  <c r="AD86" i="1"/>
  <c r="AB86" i="1"/>
  <c r="AE82" i="1"/>
  <c r="AC82" i="1"/>
  <c r="AA82" i="1"/>
  <c r="AD78" i="1"/>
  <c r="AB78" i="1"/>
  <c r="AE74" i="1"/>
  <c r="AD70" i="1"/>
  <c r="AC74" i="1"/>
  <c r="AA28" i="1"/>
  <c r="AA74" i="1"/>
  <c r="AB70" i="1"/>
  <c r="W98" i="1"/>
  <c r="Z94" i="1"/>
  <c r="X94" i="1"/>
  <c r="Y90" i="1"/>
  <c r="W90" i="1"/>
  <c r="Z86" i="1"/>
  <c r="X86" i="1"/>
  <c r="Z78" i="1"/>
  <c r="Z70" i="1"/>
  <c r="Y98" i="1"/>
  <c r="Y82" i="1"/>
  <c r="W82" i="1"/>
  <c r="X78" i="1"/>
  <c r="Y74" i="1"/>
  <c r="W74" i="1"/>
  <c r="AR26" i="1"/>
  <c r="AP26" i="1"/>
  <c r="AL26" i="1"/>
  <c r="AJ26" i="1"/>
  <c r="AH26" i="1"/>
  <c r="AB26" i="1"/>
  <c r="Z26" i="1"/>
  <c r="AQ47" i="1"/>
  <c r="AO47" i="1"/>
  <c r="AM47" i="1"/>
  <c r="AK47" i="1"/>
  <c r="AI47" i="1"/>
  <c r="AG47" i="1"/>
  <c r="AE47" i="1"/>
  <c r="AC47" i="1"/>
  <c r="AA47" i="1"/>
  <c r="Y47" i="1"/>
  <c r="W47" i="1"/>
  <c r="U47" i="1"/>
  <c r="AR43" i="1"/>
  <c r="AP43" i="1"/>
  <c r="AN43" i="1"/>
  <c r="AL43" i="1"/>
  <c r="AJ43" i="1"/>
  <c r="AH43" i="1"/>
  <c r="AF43" i="1"/>
  <c r="AD43" i="1"/>
  <c r="AB43" i="1"/>
  <c r="Z43" i="1"/>
  <c r="X43" i="1"/>
  <c r="V43" i="1"/>
  <c r="T43" i="1"/>
  <c r="AQ39" i="1"/>
  <c r="AO39" i="1"/>
  <c r="AM39" i="1"/>
  <c r="AK39" i="1"/>
  <c r="AI39" i="1"/>
  <c r="AG39" i="1"/>
  <c r="AE39" i="1"/>
  <c r="AC39" i="1"/>
  <c r="AA39" i="1"/>
  <c r="Y39" i="1"/>
  <c r="W39" i="1"/>
  <c r="U39" i="1"/>
  <c r="AR35" i="1"/>
  <c r="AP35" i="1"/>
  <c r="AN35" i="1"/>
  <c r="AL35" i="1"/>
  <c r="AJ35" i="1"/>
  <c r="AH35" i="1"/>
  <c r="AF35" i="1"/>
  <c r="AD35" i="1"/>
  <c r="AB35" i="1"/>
  <c r="Z35" i="1"/>
  <c r="X35" i="1"/>
  <c r="V35" i="1"/>
  <c r="T35" i="1"/>
  <c r="AQ31" i="1"/>
  <c r="AO31" i="1"/>
  <c r="AM31" i="1"/>
  <c r="AK31" i="1"/>
  <c r="AI31" i="1"/>
  <c r="AG31" i="1"/>
  <c r="AE31" i="1"/>
  <c r="AC31" i="1"/>
  <c r="AA31" i="1"/>
  <c r="Y31" i="1"/>
  <c r="W31" i="1"/>
  <c r="S47" i="1"/>
  <c r="R43" i="1"/>
  <c r="S39" i="1"/>
  <c r="R35" i="1"/>
  <c r="U98" i="1"/>
  <c r="S98" i="1"/>
  <c r="V94" i="1"/>
  <c r="T94" i="1"/>
  <c r="R94" i="1"/>
  <c r="U90" i="1"/>
  <c r="S90" i="1"/>
  <c r="U31" i="1"/>
  <c r="S31" i="1"/>
  <c r="U28" i="1"/>
  <c r="V86" i="1"/>
  <c r="T86" i="1"/>
  <c r="R86" i="1"/>
  <c r="U82" i="1"/>
  <c r="S82" i="1"/>
  <c r="V78" i="1"/>
  <c r="T78" i="1"/>
  <c r="R78" i="1"/>
  <c r="U74" i="1"/>
  <c r="T26" i="1"/>
  <c r="AS94" i="1"/>
  <c r="AS86" i="1"/>
  <c r="AS70" i="1"/>
  <c r="AS62" i="1"/>
  <c r="AS38" i="1"/>
  <c r="S74" i="1"/>
  <c r="X70" i="1"/>
  <c r="AA24" i="1"/>
  <c r="E59" i="1"/>
  <c r="E51" i="1"/>
  <c r="E43" i="1"/>
  <c r="V70" i="1"/>
  <c r="T70" i="1"/>
  <c r="E54" i="1"/>
  <c r="E46" i="1"/>
  <c r="E62" i="1"/>
  <c r="E38" i="1"/>
  <c r="AR98" i="1"/>
  <c r="AL98" i="1"/>
  <c r="AB98" i="1"/>
  <c r="R98" i="1"/>
  <c r="AN98" i="1"/>
  <c r="AF98" i="1"/>
  <c r="X98" i="1"/>
  <c r="AJ98" i="1"/>
  <c r="AD98" i="1"/>
  <c r="T98" i="1"/>
  <c r="R70" i="1"/>
  <c r="AQ66" i="1"/>
  <c r="AO66" i="1"/>
  <c r="AM66" i="1"/>
  <c r="AK66" i="1"/>
  <c r="AI66" i="1"/>
  <c r="AG66" i="1"/>
  <c r="AE66" i="1"/>
  <c r="AC66" i="1"/>
  <c r="AA66" i="1"/>
  <c r="Y66" i="1"/>
  <c r="W66" i="1"/>
  <c r="U66" i="1"/>
  <c r="S66" i="1"/>
  <c r="AR62" i="1"/>
  <c r="AP62" i="1"/>
  <c r="AN62" i="1"/>
  <c r="AL62" i="1"/>
  <c r="AJ62" i="1"/>
  <c r="AH62" i="1"/>
  <c r="AF62" i="1"/>
  <c r="AD62" i="1"/>
  <c r="AB62" i="1"/>
  <c r="Z62" i="1"/>
  <c r="X62" i="1"/>
  <c r="V62" i="1"/>
  <c r="T62" i="1"/>
  <c r="R62" i="1"/>
  <c r="AQ58" i="1"/>
  <c r="AO58" i="1"/>
  <c r="AM58" i="1"/>
  <c r="AK58" i="1"/>
  <c r="AI58" i="1"/>
  <c r="AG58" i="1"/>
  <c r="AE58" i="1"/>
  <c r="AC58" i="1"/>
  <c r="AA58" i="1"/>
  <c r="Y58" i="1"/>
  <c r="W58" i="1"/>
  <c r="U58" i="1"/>
  <c r="S58" i="1"/>
  <c r="AR54" i="1"/>
  <c r="AP54" i="1"/>
  <c r="AN54" i="1"/>
  <c r="AL54" i="1"/>
  <c r="AJ54" i="1"/>
  <c r="AH54" i="1"/>
  <c r="AF54" i="1"/>
  <c r="AD54" i="1"/>
  <c r="AB54" i="1"/>
  <c r="Z54" i="1"/>
  <c r="X54" i="1"/>
  <c r="V54" i="1"/>
  <c r="T54" i="1"/>
  <c r="R54" i="1"/>
  <c r="P54" i="1"/>
  <c r="N54" i="1"/>
  <c r="AP98" i="1"/>
  <c r="AH98" i="1"/>
  <c r="Z98" i="1"/>
  <c r="V98" i="1"/>
  <c r="AQ94" i="1"/>
  <c r="AO94" i="1"/>
  <c r="AM94" i="1"/>
  <c r="AK94" i="1"/>
  <c r="AI94" i="1"/>
  <c r="AG94" i="1"/>
  <c r="AE94" i="1"/>
  <c r="AC94" i="1"/>
  <c r="AA94" i="1"/>
  <c r="Y94" i="1"/>
  <c r="W94" i="1"/>
  <c r="U94" i="1"/>
  <c r="S94" i="1"/>
  <c r="AR90" i="1"/>
  <c r="AP90" i="1"/>
  <c r="AN90" i="1"/>
  <c r="AL90" i="1"/>
  <c r="AJ90" i="1"/>
  <c r="AH90" i="1"/>
  <c r="AF90" i="1"/>
  <c r="AD90" i="1"/>
  <c r="AB90" i="1"/>
  <c r="Z90" i="1"/>
  <c r="X90" i="1"/>
  <c r="V90" i="1"/>
  <c r="T90" i="1"/>
  <c r="R90" i="1"/>
  <c r="AQ86" i="1"/>
  <c r="AO86" i="1"/>
  <c r="AM86" i="1"/>
  <c r="AK86" i="1"/>
  <c r="AI86" i="1"/>
  <c r="AG86" i="1"/>
  <c r="AE86" i="1"/>
  <c r="AC86" i="1"/>
  <c r="AA86" i="1"/>
  <c r="Y86" i="1"/>
  <c r="W86" i="1"/>
  <c r="U86" i="1"/>
  <c r="S86" i="1"/>
  <c r="AR82" i="1"/>
  <c r="AP82" i="1"/>
  <c r="AN82" i="1"/>
  <c r="AL82" i="1"/>
  <c r="AJ82" i="1"/>
  <c r="AH82" i="1"/>
  <c r="AF82" i="1"/>
  <c r="AD82" i="1"/>
  <c r="AB82" i="1"/>
  <c r="Z82" i="1"/>
  <c r="X82" i="1"/>
  <c r="V82" i="1"/>
  <c r="T82" i="1"/>
  <c r="R82" i="1"/>
  <c r="AQ78" i="1"/>
  <c r="AO78" i="1"/>
  <c r="AM78" i="1"/>
  <c r="AK78" i="1"/>
  <c r="AI78" i="1"/>
  <c r="AG78" i="1"/>
  <c r="AE78" i="1"/>
  <c r="AC78" i="1"/>
  <c r="AA78" i="1"/>
  <c r="Y78" i="1"/>
  <c r="W78" i="1"/>
  <c r="U78" i="1"/>
  <c r="S78" i="1"/>
  <c r="Q78" i="1"/>
  <c r="AR74" i="1"/>
  <c r="AP74" i="1"/>
  <c r="AN74" i="1"/>
  <c r="AL74" i="1"/>
  <c r="AJ74" i="1"/>
  <c r="AH74" i="1"/>
  <c r="AF74" i="1"/>
  <c r="AD74" i="1"/>
  <c r="AB74" i="1"/>
  <c r="Z74" i="1"/>
  <c r="X74" i="1"/>
  <c r="V74" i="1"/>
  <c r="T74" i="1"/>
  <c r="R74" i="1"/>
  <c r="AQ70" i="1"/>
  <c r="AO70" i="1"/>
  <c r="AM70" i="1"/>
  <c r="AK70" i="1"/>
  <c r="AI70" i="1"/>
  <c r="AG70" i="1"/>
  <c r="AE70" i="1"/>
  <c r="AC70" i="1"/>
  <c r="AA70" i="1"/>
  <c r="Y70" i="1"/>
  <c r="W70" i="1"/>
  <c r="U70" i="1"/>
  <c r="S70" i="1"/>
  <c r="AR66" i="1"/>
  <c r="AP66" i="1"/>
  <c r="AN66" i="1"/>
  <c r="AL66" i="1"/>
  <c r="AJ66" i="1"/>
  <c r="AH66" i="1"/>
  <c r="AF66" i="1"/>
  <c r="AD66" i="1"/>
  <c r="AB66" i="1"/>
  <c r="Z66" i="1"/>
  <c r="X66" i="1"/>
  <c r="V66" i="1"/>
  <c r="T66" i="1"/>
  <c r="R66" i="1"/>
  <c r="AQ62" i="1"/>
  <c r="AO62" i="1"/>
  <c r="AM62" i="1"/>
  <c r="AK62" i="1"/>
  <c r="AI62" i="1"/>
  <c r="AG62" i="1"/>
  <c r="AE62" i="1"/>
  <c r="AC62" i="1"/>
  <c r="AA62" i="1"/>
  <c r="Y62" i="1"/>
  <c r="W62" i="1"/>
  <c r="U62" i="1"/>
  <c r="S62" i="1"/>
  <c r="AR58" i="1"/>
  <c r="AP58" i="1"/>
  <c r="AN58" i="1"/>
  <c r="AL58" i="1"/>
  <c r="AJ58" i="1"/>
  <c r="AH58" i="1"/>
  <c r="AF58" i="1"/>
  <c r="AD58" i="1"/>
  <c r="AB58" i="1"/>
  <c r="Z58" i="1"/>
  <c r="X58" i="1"/>
  <c r="V58" i="1"/>
  <c r="T58" i="1"/>
  <c r="R58" i="1"/>
  <c r="AQ54" i="1"/>
  <c r="AO54" i="1"/>
  <c r="AM54" i="1"/>
  <c r="AK54" i="1"/>
  <c r="AI54" i="1"/>
  <c r="AG54" i="1"/>
  <c r="AE54" i="1"/>
  <c r="AC54" i="1"/>
  <c r="AA54" i="1"/>
  <c r="Y54" i="1"/>
  <c r="W54" i="1"/>
  <c r="U54" i="1"/>
  <c r="S54" i="1"/>
  <c r="AR50" i="1"/>
  <c r="AP50" i="1"/>
  <c r="AN50" i="1"/>
  <c r="AL50" i="1"/>
  <c r="AJ50" i="1"/>
  <c r="AH50" i="1"/>
  <c r="AF50" i="1"/>
  <c r="AD50" i="1"/>
  <c r="AB50" i="1"/>
  <c r="Z50" i="1"/>
  <c r="X50" i="1"/>
  <c r="AQ50" i="1"/>
  <c r="AO50" i="1"/>
  <c r="AM50" i="1"/>
  <c r="AK50" i="1"/>
  <c r="AI50" i="1"/>
  <c r="AG50" i="1"/>
  <c r="AE50" i="1"/>
  <c r="AC50" i="1"/>
  <c r="AA50" i="1"/>
  <c r="Y50" i="1"/>
  <c r="W50" i="1"/>
  <c r="U50" i="1"/>
  <c r="S50" i="1"/>
  <c r="U24" i="1"/>
  <c r="AR22" i="1"/>
  <c r="AP22" i="1"/>
  <c r="AL22" i="1"/>
  <c r="AJ22" i="1"/>
  <c r="AH22" i="1"/>
  <c r="AB22" i="1"/>
  <c r="Z22" i="1"/>
  <c r="T22" i="1"/>
  <c r="AQ20" i="1"/>
  <c r="AI20" i="1"/>
  <c r="AG20" i="1"/>
  <c r="AE20" i="1"/>
  <c r="AC20" i="1"/>
  <c r="AA20" i="1"/>
  <c r="AR37" i="1"/>
  <c r="AP37" i="1"/>
  <c r="AN37" i="1"/>
  <c r="AL37" i="1"/>
  <c r="AJ37" i="1"/>
  <c r="AH37" i="1"/>
  <c r="AF37" i="1"/>
  <c r="AD37" i="1"/>
  <c r="AB37" i="1"/>
  <c r="Z37" i="1"/>
  <c r="X37" i="1"/>
  <c r="V37" i="1"/>
  <c r="T37" i="1"/>
  <c r="R37" i="1"/>
  <c r="AQ33" i="1"/>
  <c r="AO33" i="1"/>
  <c r="AM33" i="1"/>
  <c r="AK33" i="1"/>
  <c r="AI33" i="1"/>
  <c r="AG33" i="1"/>
  <c r="AE33" i="1"/>
  <c r="AC33" i="1"/>
  <c r="AA33" i="1"/>
  <c r="Y33" i="1"/>
  <c r="W33" i="1"/>
  <c r="U33" i="1"/>
  <c r="S33" i="1"/>
  <c r="AR29" i="1"/>
  <c r="AP29" i="1"/>
  <c r="AL29" i="1"/>
  <c r="AJ29" i="1"/>
  <c r="AH29" i="1"/>
  <c r="AB29" i="1"/>
  <c r="Z29" i="1"/>
  <c r="T29" i="1"/>
  <c r="AQ27" i="1"/>
  <c r="AI27" i="1"/>
  <c r="AG27" i="1"/>
  <c r="AE27" i="1"/>
  <c r="AC27" i="1"/>
  <c r="AA27" i="1"/>
  <c r="U27" i="1"/>
  <c r="AR25" i="1"/>
  <c r="AP25" i="1"/>
  <c r="AL25" i="1"/>
  <c r="AJ25" i="1"/>
  <c r="AH25" i="1"/>
  <c r="AB25" i="1"/>
  <c r="Z25" i="1"/>
  <c r="T25" i="1"/>
  <c r="AQ23" i="1"/>
  <c r="AI23" i="1"/>
  <c r="AG23" i="1"/>
  <c r="AE23" i="1"/>
  <c r="AC23" i="1"/>
  <c r="AA23" i="1"/>
  <c r="U23" i="1"/>
  <c r="V50" i="1"/>
  <c r="T50" i="1"/>
  <c r="R50" i="1"/>
  <c r="P50" i="1"/>
  <c r="N50" i="1"/>
  <c r="AQ46" i="1"/>
  <c r="AO46" i="1"/>
  <c r="AM46" i="1"/>
  <c r="AK46" i="1"/>
  <c r="AI46" i="1"/>
  <c r="AG46" i="1"/>
  <c r="AE46" i="1"/>
  <c r="AC46" i="1"/>
  <c r="AA46" i="1"/>
  <c r="Y46" i="1"/>
  <c r="W46" i="1"/>
  <c r="U46" i="1"/>
  <c r="S46" i="1"/>
  <c r="Q46" i="1"/>
  <c r="O46" i="1"/>
  <c r="M46" i="1"/>
  <c r="AR42" i="1"/>
  <c r="AP42" i="1"/>
  <c r="AN42" i="1"/>
  <c r="AL42" i="1"/>
  <c r="AJ42" i="1"/>
  <c r="AH42" i="1"/>
  <c r="AF42" i="1"/>
  <c r="AD42" i="1"/>
  <c r="AB42" i="1"/>
  <c r="Z42" i="1"/>
  <c r="X42" i="1"/>
  <c r="V42" i="1"/>
  <c r="T42" i="1"/>
  <c r="R42" i="1"/>
  <c r="P42" i="1"/>
  <c r="N42" i="1"/>
  <c r="AQ38" i="1"/>
  <c r="AO38" i="1"/>
  <c r="AM38" i="1"/>
  <c r="AK38" i="1"/>
  <c r="AI38" i="1"/>
  <c r="AG38" i="1"/>
  <c r="AE38" i="1"/>
  <c r="AC38" i="1"/>
  <c r="AA38" i="1"/>
  <c r="Y38" i="1"/>
  <c r="W38" i="1"/>
  <c r="U38" i="1"/>
  <c r="S38" i="1"/>
  <c r="Q38" i="1"/>
  <c r="O38" i="1"/>
  <c r="M38" i="1"/>
  <c r="AR34" i="1"/>
  <c r="AP34" i="1"/>
  <c r="AN34" i="1"/>
  <c r="AL34" i="1"/>
  <c r="AJ34" i="1"/>
  <c r="AH34" i="1"/>
  <c r="AF34" i="1"/>
  <c r="AD34" i="1"/>
  <c r="AB34" i="1"/>
  <c r="Z34" i="1"/>
  <c r="X34" i="1"/>
  <c r="V34" i="1"/>
  <c r="T34" i="1"/>
  <c r="R34" i="1"/>
  <c r="P34" i="1"/>
  <c r="N34" i="1"/>
  <c r="AQ30" i="1"/>
  <c r="AO30" i="1"/>
  <c r="AM30" i="1"/>
  <c r="AK30" i="1"/>
  <c r="AI30" i="1"/>
  <c r="AG30" i="1"/>
  <c r="AE30" i="1"/>
  <c r="AC30" i="1"/>
  <c r="AA30" i="1"/>
  <c r="Y30" i="1"/>
  <c r="W30" i="1"/>
  <c r="U30" i="1"/>
  <c r="S30" i="1"/>
  <c r="Q30" i="1"/>
  <c r="O30" i="1"/>
  <c r="M30" i="1"/>
  <c r="AR18" i="1"/>
  <c r="AP18" i="1"/>
  <c r="AL18" i="1"/>
  <c r="AJ18" i="1"/>
  <c r="AH18" i="1"/>
  <c r="AQ16" i="1"/>
  <c r="AI16" i="1"/>
  <c r="AG16" i="1"/>
  <c r="AE16" i="1"/>
  <c r="AC16" i="1"/>
  <c r="AA16" i="1"/>
  <c r="AR14" i="1"/>
  <c r="AP14" i="1"/>
  <c r="AL14" i="1"/>
  <c r="AJ14" i="1"/>
  <c r="AH14" i="1"/>
  <c r="AB14" i="1"/>
  <c r="Z14" i="1"/>
  <c r="T14" i="1"/>
  <c r="AQ12" i="1"/>
  <c r="AI12" i="1"/>
  <c r="AG12" i="1"/>
  <c r="AE12" i="1"/>
  <c r="AC12" i="1"/>
  <c r="AA12" i="1"/>
  <c r="AR10" i="1"/>
  <c r="AP10" i="1"/>
  <c r="AL10" i="1"/>
  <c r="AJ10" i="1"/>
  <c r="AH10" i="1"/>
  <c r="AB10" i="1"/>
  <c r="Z10" i="1"/>
  <c r="T10" i="1"/>
  <c r="N10" i="1"/>
  <c r="AQ8" i="1"/>
  <c r="AI8" i="1"/>
  <c r="AG8" i="1"/>
  <c r="AE8" i="1"/>
  <c r="AC8" i="1"/>
  <c r="AA8" i="1"/>
  <c r="AR6" i="1"/>
  <c r="AP6" i="1"/>
  <c r="AL6" i="1"/>
  <c r="AJ6" i="1"/>
  <c r="AH6" i="1"/>
  <c r="AB6" i="1"/>
  <c r="Z6" i="1"/>
  <c r="T6" i="1"/>
  <c r="AR21" i="1"/>
  <c r="AP21" i="1"/>
  <c r="AL21" i="1"/>
  <c r="AJ21" i="1"/>
  <c r="AH21" i="1"/>
  <c r="AB21" i="1"/>
  <c r="AQ19" i="1"/>
  <c r="FI6" i="12"/>
  <c r="FI5" i="12"/>
  <c r="AR97" i="1"/>
  <c r="AP97" i="1"/>
  <c r="AN97" i="1"/>
  <c r="AL97" i="1"/>
  <c r="AJ97" i="1"/>
  <c r="AH97" i="1"/>
  <c r="AF97" i="1"/>
  <c r="AD97" i="1"/>
  <c r="AB97" i="1"/>
  <c r="Z97" i="1"/>
  <c r="X97" i="1"/>
  <c r="V97" i="1"/>
  <c r="T97" i="1"/>
  <c r="R97" i="1"/>
  <c r="AS93" i="1"/>
  <c r="AQ93" i="1"/>
  <c r="AO93" i="1"/>
  <c r="AM93" i="1"/>
  <c r="AK93" i="1"/>
  <c r="AI93" i="1"/>
  <c r="AG93" i="1"/>
  <c r="AE93" i="1"/>
  <c r="AC93" i="1"/>
  <c r="AA93" i="1"/>
  <c r="Y93" i="1"/>
  <c r="W93" i="1"/>
  <c r="U93" i="1"/>
  <c r="S93" i="1"/>
  <c r="AR89" i="1"/>
  <c r="AP89" i="1"/>
  <c r="AN89" i="1"/>
  <c r="AL89" i="1"/>
  <c r="AJ89" i="1"/>
  <c r="AH89" i="1"/>
  <c r="AF89" i="1"/>
  <c r="AD89" i="1"/>
  <c r="AB89" i="1"/>
  <c r="Z89" i="1"/>
  <c r="X89" i="1"/>
  <c r="V89" i="1"/>
  <c r="T89" i="1"/>
  <c r="R89" i="1"/>
  <c r="AS85" i="1"/>
  <c r="AQ85" i="1"/>
  <c r="AO85" i="1"/>
  <c r="AM85" i="1"/>
  <c r="AK85" i="1"/>
  <c r="AI85" i="1"/>
  <c r="AG85" i="1"/>
  <c r="AE85" i="1"/>
  <c r="AC85" i="1"/>
  <c r="AA85" i="1"/>
  <c r="Y85" i="1"/>
  <c r="W85" i="1"/>
  <c r="U85" i="1"/>
  <c r="S85" i="1"/>
  <c r="AR81" i="1"/>
  <c r="AP81" i="1"/>
  <c r="AN81" i="1"/>
  <c r="AL81" i="1"/>
  <c r="AJ81" i="1"/>
  <c r="AH81" i="1"/>
  <c r="AF81" i="1"/>
  <c r="AD81" i="1"/>
  <c r="AB81" i="1"/>
  <c r="Z81" i="1"/>
  <c r="X81" i="1"/>
  <c r="V81" i="1"/>
  <c r="T81" i="1"/>
  <c r="R81" i="1"/>
  <c r="AS77" i="1"/>
  <c r="AQ77" i="1"/>
  <c r="AO77" i="1"/>
  <c r="AM77" i="1"/>
  <c r="AK77" i="1"/>
  <c r="AI77" i="1"/>
  <c r="AG77" i="1"/>
  <c r="AE77" i="1"/>
  <c r="AC77" i="1"/>
  <c r="AA77" i="1"/>
  <c r="Y77" i="1"/>
  <c r="W77" i="1"/>
  <c r="U77" i="1"/>
  <c r="S77" i="1"/>
  <c r="AR73" i="1"/>
  <c r="AP73" i="1"/>
  <c r="AN73" i="1"/>
  <c r="AL73" i="1"/>
  <c r="AJ73" i="1"/>
  <c r="AH73" i="1"/>
  <c r="AF73" i="1"/>
  <c r="AD73" i="1"/>
  <c r="AB73" i="1"/>
  <c r="Z73" i="1"/>
  <c r="X73" i="1"/>
  <c r="V73" i="1"/>
  <c r="AR99" i="1"/>
  <c r="AP99" i="1"/>
  <c r="AN99" i="1"/>
  <c r="AL99" i="1"/>
  <c r="AJ99" i="1"/>
  <c r="AH99" i="1"/>
  <c r="AF99" i="1"/>
  <c r="AD99" i="1"/>
  <c r="AB99" i="1"/>
  <c r="Z99" i="1"/>
  <c r="X99" i="1"/>
  <c r="V99" i="1"/>
  <c r="T99" i="1"/>
  <c r="R99" i="1"/>
  <c r="P99" i="1"/>
  <c r="AS95" i="1"/>
  <c r="AQ95" i="1"/>
  <c r="AO95" i="1"/>
  <c r="AM95" i="1"/>
  <c r="AK95" i="1"/>
  <c r="AI95" i="1"/>
  <c r="AG95" i="1"/>
  <c r="AE95" i="1"/>
  <c r="AC95" i="1"/>
  <c r="AA95" i="1"/>
  <c r="Y95" i="1"/>
  <c r="W95" i="1"/>
  <c r="U95" i="1"/>
  <c r="S95" i="1"/>
  <c r="Q95" i="1"/>
  <c r="O95" i="1"/>
  <c r="AR91" i="1"/>
  <c r="AP91" i="1"/>
  <c r="AN91" i="1"/>
  <c r="AL91" i="1"/>
  <c r="AJ91" i="1"/>
  <c r="AH91" i="1"/>
  <c r="AF91" i="1"/>
  <c r="AD91" i="1"/>
  <c r="AB91" i="1"/>
  <c r="Z91" i="1"/>
  <c r="X91" i="1"/>
  <c r="V91" i="1"/>
  <c r="T91" i="1"/>
  <c r="R91" i="1"/>
  <c r="P91" i="1"/>
  <c r="AS87" i="1"/>
  <c r="AQ87" i="1"/>
  <c r="AO87" i="1"/>
  <c r="AM87" i="1"/>
  <c r="AK87" i="1"/>
  <c r="AI87" i="1"/>
  <c r="AG87" i="1"/>
  <c r="AE87" i="1"/>
  <c r="AC87" i="1"/>
  <c r="AA87" i="1"/>
  <c r="Y87" i="1"/>
  <c r="W87" i="1"/>
  <c r="U87" i="1"/>
  <c r="S87" i="1"/>
  <c r="Q87" i="1"/>
  <c r="O87" i="1"/>
  <c r="AR83" i="1"/>
  <c r="AP83" i="1"/>
  <c r="AN83" i="1"/>
  <c r="AL83" i="1"/>
  <c r="AJ83" i="1"/>
  <c r="AH83" i="1"/>
  <c r="AF83" i="1"/>
  <c r="AD83" i="1"/>
  <c r="AB83" i="1"/>
  <c r="Z83" i="1"/>
  <c r="X83" i="1"/>
  <c r="V83" i="1"/>
  <c r="T83" i="1"/>
  <c r="R83" i="1"/>
  <c r="AS79" i="1"/>
  <c r="AQ79" i="1"/>
  <c r="AO79" i="1"/>
  <c r="AM79" i="1"/>
  <c r="AK79" i="1"/>
  <c r="AI79" i="1"/>
  <c r="AG79" i="1"/>
  <c r="AE79" i="1"/>
  <c r="AC79" i="1"/>
  <c r="AA79" i="1"/>
  <c r="Y79" i="1"/>
  <c r="W79" i="1"/>
  <c r="U79" i="1"/>
  <c r="S79" i="1"/>
  <c r="Q79" i="1"/>
  <c r="O79" i="1"/>
  <c r="M79" i="1"/>
  <c r="AR75" i="1"/>
  <c r="AP75" i="1"/>
  <c r="AN75" i="1"/>
  <c r="AL75" i="1"/>
  <c r="AJ75" i="1"/>
  <c r="AH75" i="1"/>
  <c r="AF75" i="1"/>
  <c r="AD75" i="1"/>
  <c r="AB75" i="1"/>
  <c r="Z75" i="1"/>
  <c r="X75" i="1"/>
  <c r="V75" i="1"/>
  <c r="T75" i="1"/>
  <c r="R75" i="1"/>
  <c r="AR96" i="1"/>
  <c r="AP96" i="1"/>
  <c r="AN96" i="1"/>
  <c r="AL96" i="1"/>
  <c r="AJ96" i="1"/>
  <c r="AH96" i="1"/>
  <c r="AF96" i="1"/>
  <c r="AD96" i="1"/>
  <c r="AB96" i="1"/>
  <c r="Z96" i="1"/>
  <c r="X96" i="1"/>
  <c r="V96" i="1"/>
  <c r="T96" i="1"/>
  <c r="R96" i="1"/>
  <c r="P96" i="1"/>
  <c r="N96" i="1"/>
  <c r="AS92" i="1"/>
  <c r="AQ92" i="1"/>
  <c r="AO92" i="1"/>
  <c r="AM92" i="1"/>
  <c r="AK92" i="1"/>
  <c r="AI92" i="1"/>
  <c r="AG92" i="1"/>
  <c r="AE92" i="1"/>
  <c r="AC92" i="1"/>
  <c r="AA92" i="1"/>
  <c r="Y92" i="1"/>
  <c r="W92" i="1"/>
  <c r="U92" i="1"/>
  <c r="S92" i="1"/>
  <c r="Q92" i="1"/>
  <c r="O92" i="1"/>
  <c r="M92" i="1"/>
  <c r="AR88" i="1"/>
  <c r="AP88" i="1"/>
  <c r="AN88" i="1"/>
  <c r="AL88" i="1"/>
  <c r="AJ88" i="1"/>
  <c r="AH88" i="1"/>
  <c r="AF88" i="1"/>
  <c r="AD88" i="1"/>
  <c r="AB88" i="1"/>
  <c r="Z88" i="1"/>
  <c r="X88" i="1"/>
  <c r="V88" i="1"/>
  <c r="T88" i="1"/>
  <c r="R88" i="1"/>
  <c r="P88" i="1"/>
  <c r="N88" i="1"/>
  <c r="AS84" i="1"/>
  <c r="AQ84" i="1"/>
  <c r="AO84" i="1"/>
  <c r="AM84" i="1"/>
  <c r="AK84" i="1"/>
  <c r="AI84" i="1"/>
  <c r="AG84" i="1"/>
  <c r="AE84" i="1"/>
  <c r="AC84" i="1"/>
  <c r="AA84" i="1"/>
  <c r="Y84" i="1"/>
  <c r="W84" i="1"/>
  <c r="U84" i="1"/>
  <c r="S84" i="1"/>
  <c r="Q84" i="1"/>
  <c r="O84" i="1"/>
  <c r="M84" i="1"/>
  <c r="AR80" i="1"/>
  <c r="AP80" i="1"/>
  <c r="AN80" i="1"/>
  <c r="AL80" i="1"/>
  <c r="AJ80" i="1"/>
  <c r="AH80" i="1"/>
  <c r="AF80" i="1"/>
  <c r="AD80" i="1"/>
  <c r="AB80" i="1"/>
  <c r="Z80" i="1"/>
  <c r="X80" i="1"/>
  <c r="V80" i="1"/>
  <c r="T80" i="1"/>
  <c r="R80" i="1"/>
  <c r="P80" i="1"/>
  <c r="AS76" i="1"/>
  <c r="AQ76" i="1"/>
  <c r="AO76" i="1"/>
  <c r="AM76" i="1"/>
  <c r="AK76" i="1"/>
  <c r="AI76" i="1"/>
  <c r="AG76" i="1"/>
  <c r="AE76" i="1"/>
  <c r="AC76" i="1"/>
  <c r="AA76" i="1"/>
  <c r="Y76" i="1"/>
  <c r="W76" i="1"/>
  <c r="U76" i="1"/>
  <c r="AS97" i="1"/>
  <c r="AQ97" i="1"/>
  <c r="AO97" i="1"/>
  <c r="AM97" i="1"/>
  <c r="AK97" i="1"/>
  <c r="AI97" i="1"/>
  <c r="AG97" i="1"/>
  <c r="AE97" i="1"/>
  <c r="AC97" i="1"/>
  <c r="AA97" i="1"/>
  <c r="Y97" i="1"/>
  <c r="W97" i="1"/>
  <c r="U97" i="1"/>
  <c r="S97" i="1"/>
  <c r="AR93" i="1"/>
  <c r="AP93" i="1"/>
  <c r="AN93" i="1"/>
  <c r="AL93" i="1"/>
  <c r="AJ93" i="1"/>
  <c r="AH93" i="1"/>
  <c r="AF93" i="1"/>
  <c r="AD93" i="1"/>
  <c r="AB93" i="1"/>
  <c r="Z93" i="1"/>
  <c r="X93" i="1"/>
  <c r="V93" i="1"/>
  <c r="T93" i="1"/>
  <c r="R93" i="1"/>
  <c r="AS89" i="1"/>
  <c r="AQ89" i="1"/>
  <c r="AO89" i="1"/>
  <c r="AM89" i="1"/>
  <c r="AK89" i="1"/>
  <c r="AI89" i="1"/>
  <c r="AG89" i="1"/>
  <c r="AE89" i="1"/>
  <c r="AC89" i="1"/>
  <c r="AA89" i="1"/>
  <c r="Y89" i="1"/>
  <c r="W89" i="1"/>
  <c r="U89" i="1"/>
  <c r="S89" i="1"/>
  <c r="AR85" i="1"/>
  <c r="AP85" i="1"/>
  <c r="AN85" i="1"/>
  <c r="AL85" i="1"/>
  <c r="AJ85" i="1"/>
  <c r="AH85" i="1"/>
  <c r="AF85" i="1"/>
  <c r="AD85" i="1"/>
  <c r="AB85" i="1"/>
  <c r="Z85" i="1"/>
  <c r="X85" i="1"/>
  <c r="V85" i="1"/>
  <c r="T85" i="1"/>
  <c r="R85" i="1"/>
  <c r="AS81" i="1"/>
  <c r="AQ81" i="1"/>
  <c r="AO81" i="1"/>
  <c r="AM81" i="1"/>
  <c r="AK81" i="1"/>
  <c r="AI81" i="1"/>
  <c r="AG81" i="1"/>
  <c r="AE81" i="1"/>
  <c r="AC81" i="1"/>
  <c r="AA81" i="1"/>
  <c r="Y81" i="1"/>
  <c r="W81" i="1"/>
  <c r="U81" i="1"/>
  <c r="S81" i="1"/>
  <c r="AR77" i="1"/>
  <c r="AP77" i="1"/>
  <c r="AN77" i="1"/>
  <c r="AL77" i="1"/>
  <c r="AJ77" i="1"/>
  <c r="AH77" i="1"/>
  <c r="AF77" i="1"/>
  <c r="AD77" i="1"/>
  <c r="AB77" i="1"/>
  <c r="Z77" i="1"/>
  <c r="X77" i="1"/>
  <c r="V77" i="1"/>
  <c r="T77" i="1"/>
  <c r="R77" i="1"/>
  <c r="P77" i="1"/>
  <c r="N77" i="1"/>
  <c r="AS73" i="1"/>
  <c r="AQ73" i="1"/>
  <c r="AO73" i="1"/>
  <c r="AM73" i="1"/>
  <c r="AK73" i="1"/>
  <c r="AI73" i="1"/>
  <c r="AG73" i="1"/>
  <c r="AE73" i="1"/>
  <c r="AC73" i="1"/>
  <c r="AA73" i="1"/>
  <c r="Y73" i="1"/>
  <c r="W73" i="1"/>
  <c r="U73" i="1"/>
  <c r="S73" i="1"/>
  <c r="Q73" i="1"/>
  <c r="O73" i="1"/>
  <c r="FK6" i="12"/>
  <c r="FK5" i="12"/>
  <c r="AS99" i="1"/>
  <c r="AQ99" i="1"/>
  <c r="AO99" i="1"/>
  <c r="AM99" i="1"/>
  <c r="AK99" i="1"/>
  <c r="AI99" i="1"/>
  <c r="AG99" i="1"/>
  <c r="AE99" i="1"/>
  <c r="AC99" i="1"/>
  <c r="AA99" i="1"/>
  <c r="Y99" i="1"/>
  <c r="W99" i="1"/>
  <c r="U99" i="1"/>
  <c r="S99" i="1"/>
  <c r="AR95" i="1"/>
  <c r="AP95" i="1"/>
  <c r="AN95" i="1"/>
  <c r="AL95" i="1"/>
  <c r="AJ95" i="1"/>
  <c r="AH95" i="1"/>
  <c r="AF95" i="1"/>
  <c r="AD95" i="1"/>
  <c r="AB95" i="1"/>
  <c r="Z95" i="1"/>
  <c r="X95" i="1"/>
  <c r="V95" i="1"/>
  <c r="T95" i="1"/>
  <c r="R95" i="1"/>
  <c r="AS91" i="1"/>
  <c r="AQ91" i="1"/>
  <c r="AO91" i="1"/>
  <c r="AM91" i="1"/>
  <c r="AK91" i="1"/>
  <c r="AI91" i="1"/>
  <c r="AG91" i="1"/>
  <c r="AE91" i="1"/>
  <c r="AC91" i="1"/>
  <c r="AA91" i="1"/>
  <c r="Y91" i="1"/>
  <c r="W91" i="1"/>
  <c r="U91" i="1"/>
  <c r="S91" i="1"/>
  <c r="AR87" i="1"/>
  <c r="AP87" i="1"/>
  <c r="AN87" i="1"/>
  <c r="AL87" i="1"/>
  <c r="AJ87" i="1"/>
  <c r="AH87" i="1"/>
  <c r="AF87" i="1"/>
  <c r="AD87" i="1"/>
  <c r="AB87" i="1"/>
  <c r="Z87" i="1"/>
  <c r="X87" i="1"/>
  <c r="V87" i="1"/>
  <c r="T87" i="1"/>
  <c r="R87" i="1"/>
  <c r="AS83" i="1"/>
  <c r="AQ83" i="1"/>
  <c r="AO83" i="1"/>
  <c r="AM83" i="1"/>
  <c r="AK83" i="1"/>
  <c r="AI83" i="1"/>
  <c r="AG83" i="1"/>
  <c r="AE83" i="1"/>
  <c r="AC83" i="1"/>
  <c r="AA83" i="1"/>
  <c r="Y83" i="1"/>
  <c r="W83" i="1"/>
  <c r="U83" i="1"/>
  <c r="S83" i="1"/>
  <c r="Q83" i="1"/>
  <c r="O83" i="1"/>
  <c r="AR79" i="1"/>
  <c r="AP79" i="1"/>
  <c r="AN79" i="1"/>
  <c r="AL79" i="1"/>
  <c r="AJ79" i="1"/>
  <c r="AH79" i="1"/>
  <c r="AF79" i="1"/>
  <c r="AD79" i="1"/>
  <c r="AB79" i="1"/>
  <c r="Z79" i="1"/>
  <c r="X79" i="1"/>
  <c r="V79" i="1"/>
  <c r="T79" i="1"/>
  <c r="R79" i="1"/>
  <c r="P79" i="1"/>
  <c r="AS75" i="1"/>
  <c r="AQ75" i="1"/>
  <c r="AO75" i="1"/>
  <c r="AM75" i="1"/>
  <c r="AK75" i="1"/>
  <c r="AI75" i="1"/>
  <c r="AG75" i="1"/>
  <c r="AE75" i="1"/>
  <c r="AC75" i="1"/>
  <c r="AA75" i="1"/>
  <c r="Y75" i="1"/>
  <c r="W75" i="1"/>
  <c r="U75" i="1"/>
  <c r="S75" i="1"/>
  <c r="FJ6" i="12"/>
  <c r="FJ5" i="12"/>
  <c r="AS96" i="1"/>
  <c r="AQ96" i="1"/>
  <c r="AO96" i="1"/>
  <c r="AM96" i="1"/>
  <c r="AK96" i="1"/>
  <c r="AI96" i="1"/>
  <c r="AG96" i="1"/>
  <c r="AE96" i="1"/>
  <c r="AC96" i="1"/>
  <c r="AA96" i="1"/>
  <c r="Y96" i="1"/>
  <c r="W96" i="1"/>
  <c r="U96" i="1"/>
  <c r="S96" i="1"/>
  <c r="AR92" i="1"/>
  <c r="AP92" i="1"/>
  <c r="AN92" i="1"/>
  <c r="AL92" i="1"/>
  <c r="AJ92" i="1"/>
  <c r="AH92" i="1"/>
  <c r="AF92" i="1"/>
  <c r="AD92" i="1"/>
  <c r="AB92" i="1"/>
  <c r="Z92" i="1"/>
  <c r="X92" i="1"/>
  <c r="V92" i="1"/>
  <c r="T92" i="1"/>
  <c r="R92" i="1"/>
  <c r="AS88" i="1"/>
  <c r="AQ88" i="1"/>
  <c r="AO88" i="1"/>
  <c r="AM88" i="1"/>
  <c r="AK88" i="1"/>
  <c r="AI88" i="1"/>
  <c r="AG88" i="1"/>
  <c r="AE88" i="1"/>
  <c r="AC88" i="1"/>
  <c r="AA88" i="1"/>
  <c r="Y88" i="1"/>
  <c r="W88" i="1"/>
  <c r="U88" i="1"/>
  <c r="S88" i="1"/>
  <c r="AR84" i="1"/>
  <c r="AP84" i="1"/>
  <c r="AN84" i="1"/>
  <c r="AL84" i="1"/>
  <c r="AJ84" i="1"/>
  <c r="AH84" i="1"/>
  <c r="AF84" i="1"/>
  <c r="AD84" i="1"/>
  <c r="AB84" i="1"/>
  <c r="Z84" i="1"/>
  <c r="X84" i="1"/>
  <c r="V84" i="1"/>
  <c r="T84" i="1"/>
  <c r="R84" i="1"/>
  <c r="AS80" i="1"/>
  <c r="AQ80" i="1"/>
  <c r="AO80" i="1"/>
  <c r="AM80" i="1"/>
  <c r="AK80" i="1"/>
  <c r="AI80" i="1"/>
  <c r="AG80" i="1"/>
  <c r="AE80" i="1"/>
  <c r="AC80" i="1"/>
  <c r="AA80" i="1"/>
  <c r="Y80" i="1"/>
  <c r="W80" i="1"/>
  <c r="U80" i="1"/>
  <c r="S80" i="1"/>
  <c r="Q80" i="1"/>
  <c r="AR76" i="1"/>
  <c r="AP76" i="1"/>
  <c r="AN76" i="1"/>
  <c r="AL76" i="1"/>
  <c r="AJ76" i="1"/>
  <c r="AH76" i="1"/>
  <c r="AF76" i="1"/>
  <c r="AD76" i="1"/>
  <c r="AB76" i="1"/>
  <c r="Z76" i="1"/>
  <c r="X76" i="1"/>
  <c r="V76" i="1"/>
  <c r="T76" i="1"/>
  <c r="R76" i="1"/>
  <c r="M73" i="1"/>
  <c r="AR69" i="1"/>
  <c r="AP69" i="1"/>
  <c r="AN69" i="1"/>
  <c r="AL69" i="1"/>
  <c r="AJ69" i="1"/>
  <c r="AH69" i="1"/>
  <c r="AF69" i="1"/>
  <c r="AD69" i="1"/>
  <c r="AB69" i="1"/>
  <c r="Z69" i="1"/>
  <c r="X69" i="1"/>
  <c r="V69" i="1"/>
  <c r="T69" i="1"/>
  <c r="R69" i="1"/>
  <c r="P69" i="1"/>
  <c r="N69" i="1"/>
  <c r="AS65" i="1"/>
  <c r="AQ65" i="1"/>
  <c r="AO65" i="1"/>
  <c r="AM65" i="1"/>
  <c r="AK65" i="1"/>
  <c r="AI65" i="1"/>
  <c r="AG65" i="1"/>
  <c r="AE65" i="1"/>
  <c r="AC65" i="1"/>
  <c r="AA65" i="1"/>
  <c r="Y65" i="1"/>
  <c r="W65" i="1"/>
  <c r="U65" i="1"/>
  <c r="S65" i="1"/>
  <c r="Q65" i="1"/>
  <c r="O65" i="1"/>
  <c r="M65" i="1"/>
  <c r="AR61" i="1"/>
  <c r="AP61" i="1"/>
  <c r="AN61" i="1"/>
  <c r="AL61" i="1"/>
  <c r="AJ61" i="1"/>
  <c r="AH61" i="1"/>
  <c r="AF61" i="1"/>
  <c r="AD61" i="1"/>
  <c r="AB61" i="1"/>
  <c r="Z61" i="1"/>
  <c r="X61" i="1"/>
  <c r="V61" i="1"/>
  <c r="T61" i="1"/>
  <c r="R61" i="1"/>
  <c r="P61" i="1"/>
  <c r="N61" i="1"/>
  <c r="AS57" i="1"/>
  <c r="AQ57" i="1"/>
  <c r="AO57" i="1"/>
  <c r="AM57" i="1"/>
  <c r="AK57" i="1"/>
  <c r="AI57" i="1"/>
  <c r="AG57" i="1"/>
  <c r="AE57" i="1"/>
  <c r="AC57" i="1"/>
  <c r="AA57" i="1"/>
  <c r="Y57" i="1"/>
  <c r="W57" i="1"/>
  <c r="U57" i="1"/>
  <c r="S57" i="1"/>
  <c r="Q57" i="1"/>
  <c r="O57" i="1"/>
  <c r="M57" i="1"/>
  <c r="AR53" i="1"/>
  <c r="AP53" i="1"/>
  <c r="AN53" i="1"/>
  <c r="AL53" i="1"/>
  <c r="AJ53" i="1"/>
  <c r="AH53" i="1"/>
  <c r="AF53" i="1"/>
  <c r="AD53" i="1"/>
  <c r="AB53" i="1"/>
  <c r="Z53" i="1"/>
  <c r="X53" i="1"/>
  <c r="V53" i="1"/>
  <c r="T53" i="1"/>
  <c r="R53" i="1"/>
  <c r="P53" i="1"/>
  <c r="N53" i="1"/>
  <c r="AS49" i="1"/>
  <c r="AQ49" i="1"/>
  <c r="AO49" i="1"/>
  <c r="AM49" i="1"/>
  <c r="AK49" i="1"/>
  <c r="AI49" i="1"/>
  <c r="AG49" i="1"/>
  <c r="AE49" i="1"/>
  <c r="AC49" i="1"/>
  <c r="AA49" i="1"/>
  <c r="Y49" i="1"/>
  <c r="W49" i="1"/>
  <c r="U49" i="1"/>
  <c r="S49" i="1"/>
  <c r="Q49" i="1"/>
  <c r="O49" i="1"/>
  <c r="AR45" i="1"/>
  <c r="AP45" i="1"/>
  <c r="AN45" i="1"/>
  <c r="AL45" i="1"/>
  <c r="AJ45" i="1"/>
  <c r="AH45" i="1"/>
  <c r="AF45" i="1"/>
  <c r="AD45" i="1"/>
  <c r="AB45" i="1"/>
  <c r="Z45" i="1"/>
  <c r="X45" i="1"/>
  <c r="V45" i="1"/>
  <c r="T45" i="1"/>
  <c r="R45" i="1"/>
  <c r="AQ41" i="1"/>
  <c r="AO41" i="1"/>
  <c r="AM41" i="1"/>
  <c r="AK41" i="1"/>
  <c r="AI41" i="1"/>
  <c r="AG41" i="1"/>
  <c r="AE41" i="1"/>
  <c r="AC41" i="1"/>
  <c r="AA41" i="1"/>
  <c r="Y41" i="1"/>
  <c r="W41" i="1"/>
  <c r="U41" i="1"/>
  <c r="S41" i="1"/>
  <c r="AR71" i="1"/>
  <c r="AP71" i="1"/>
  <c r="AN71" i="1"/>
  <c r="AL71" i="1"/>
  <c r="AJ71" i="1"/>
  <c r="AH71" i="1"/>
  <c r="AF71" i="1"/>
  <c r="AD71" i="1"/>
  <c r="AB71" i="1"/>
  <c r="Z71" i="1"/>
  <c r="X71" i="1"/>
  <c r="V71" i="1"/>
  <c r="T71" i="1"/>
  <c r="R71" i="1"/>
  <c r="AS67" i="1"/>
  <c r="AQ67" i="1"/>
  <c r="AO67" i="1"/>
  <c r="AM67" i="1"/>
  <c r="AK67" i="1"/>
  <c r="AI67" i="1"/>
  <c r="AG67" i="1"/>
  <c r="AE67" i="1"/>
  <c r="AC67" i="1"/>
  <c r="AA67" i="1"/>
  <c r="Y67" i="1"/>
  <c r="W67" i="1"/>
  <c r="U67" i="1"/>
  <c r="S67" i="1"/>
  <c r="AR63" i="1"/>
  <c r="AP63" i="1"/>
  <c r="AN63" i="1"/>
  <c r="AL63" i="1"/>
  <c r="AJ63" i="1"/>
  <c r="AH63" i="1"/>
  <c r="AF63" i="1"/>
  <c r="AD63" i="1"/>
  <c r="AB63" i="1"/>
  <c r="Z63" i="1"/>
  <c r="X63" i="1"/>
  <c r="V63" i="1"/>
  <c r="T63" i="1"/>
  <c r="R63" i="1"/>
  <c r="AS59" i="1"/>
  <c r="AQ59" i="1"/>
  <c r="AO59" i="1"/>
  <c r="AM59" i="1"/>
  <c r="AK59" i="1"/>
  <c r="AI59" i="1"/>
  <c r="AG59" i="1"/>
  <c r="AE59" i="1"/>
  <c r="AC59" i="1"/>
  <c r="AA59" i="1"/>
  <c r="Y59" i="1"/>
  <c r="W59" i="1"/>
  <c r="U59" i="1"/>
  <c r="S59" i="1"/>
  <c r="AR55" i="1"/>
  <c r="AP55" i="1"/>
  <c r="AN55" i="1"/>
  <c r="AL55" i="1"/>
  <c r="AJ55" i="1"/>
  <c r="AH55" i="1"/>
  <c r="AF55" i="1"/>
  <c r="AD55" i="1"/>
  <c r="AB55" i="1"/>
  <c r="Z55" i="1"/>
  <c r="X55" i="1"/>
  <c r="V55" i="1"/>
  <c r="T55" i="1"/>
  <c r="R55" i="1"/>
  <c r="AS51" i="1"/>
  <c r="AQ51" i="1"/>
  <c r="AO51" i="1"/>
  <c r="AM51" i="1"/>
  <c r="AK51" i="1"/>
  <c r="AI51" i="1"/>
  <c r="AG51" i="1"/>
  <c r="AE51" i="1"/>
  <c r="AC51" i="1"/>
  <c r="AA51" i="1"/>
  <c r="Y51" i="1"/>
  <c r="W51" i="1"/>
  <c r="U51" i="1"/>
  <c r="S51" i="1"/>
  <c r="AR47" i="1"/>
  <c r="AP47" i="1"/>
  <c r="AN47" i="1"/>
  <c r="AL47" i="1"/>
  <c r="AJ47" i="1"/>
  <c r="AH47" i="1"/>
  <c r="AF47" i="1"/>
  <c r="AD47" i="1"/>
  <c r="AB47" i="1"/>
  <c r="Z47" i="1"/>
  <c r="X47" i="1"/>
  <c r="V47" i="1"/>
  <c r="T47" i="1"/>
  <c r="R47" i="1"/>
  <c r="AS43" i="1"/>
  <c r="AQ43" i="1"/>
  <c r="AO43" i="1"/>
  <c r="AM43" i="1"/>
  <c r="AK43" i="1"/>
  <c r="AI43" i="1"/>
  <c r="AG43" i="1"/>
  <c r="AE43" i="1"/>
  <c r="AC43" i="1"/>
  <c r="AA43" i="1"/>
  <c r="Y43" i="1"/>
  <c r="W43" i="1"/>
  <c r="U43" i="1"/>
  <c r="S43" i="1"/>
  <c r="AR39" i="1"/>
  <c r="AP39" i="1"/>
  <c r="AN39" i="1"/>
  <c r="AL39" i="1"/>
  <c r="AJ39" i="1"/>
  <c r="AH39" i="1"/>
  <c r="AF39" i="1"/>
  <c r="AD39" i="1"/>
  <c r="AB39" i="1"/>
  <c r="Z39" i="1"/>
  <c r="X39" i="1"/>
  <c r="V39" i="1"/>
  <c r="T39" i="1"/>
  <c r="R39" i="1"/>
  <c r="AS35" i="1"/>
  <c r="AQ35" i="1"/>
  <c r="AO35" i="1"/>
  <c r="AM35" i="1"/>
  <c r="AK35" i="1"/>
  <c r="AI35" i="1"/>
  <c r="AG35" i="1"/>
  <c r="AE35" i="1"/>
  <c r="AC35" i="1"/>
  <c r="AA35" i="1"/>
  <c r="Y35" i="1"/>
  <c r="W35" i="1"/>
  <c r="U35" i="1"/>
  <c r="S35" i="1"/>
  <c r="AR31" i="1"/>
  <c r="AP31" i="1"/>
  <c r="AN31" i="1"/>
  <c r="AL31" i="1"/>
  <c r="AJ31" i="1"/>
  <c r="AH31" i="1"/>
  <c r="AF31" i="1"/>
  <c r="AD31" i="1"/>
  <c r="AB31" i="1"/>
  <c r="Z31" i="1"/>
  <c r="X31" i="1"/>
  <c r="V31" i="1"/>
  <c r="T31" i="1"/>
  <c r="R31" i="1"/>
  <c r="AR28" i="1"/>
  <c r="AP28" i="1"/>
  <c r="AL28" i="1"/>
  <c r="AJ28" i="1"/>
  <c r="AH28" i="1"/>
  <c r="AB28" i="1"/>
  <c r="Z28" i="1"/>
  <c r="T28" i="1"/>
  <c r="AQ26" i="1"/>
  <c r="AS72" i="1"/>
  <c r="AQ72" i="1"/>
  <c r="AO72" i="1"/>
  <c r="AM72" i="1"/>
  <c r="AK72" i="1"/>
  <c r="AI72" i="1"/>
  <c r="AG72" i="1"/>
  <c r="AE72" i="1"/>
  <c r="AC72" i="1"/>
  <c r="AA72" i="1"/>
  <c r="Y72" i="1"/>
  <c r="W72" i="1"/>
  <c r="U72" i="1"/>
  <c r="S72" i="1"/>
  <c r="AR68" i="1"/>
  <c r="AP68" i="1"/>
  <c r="AN68" i="1"/>
  <c r="AL68" i="1"/>
  <c r="AJ68" i="1"/>
  <c r="AH68" i="1"/>
  <c r="AF68" i="1"/>
  <c r="AD68" i="1"/>
  <c r="AB68" i="1"/>
  <c r="Z68" i="1"/>
  <c r="X68" i="1"/>
  <c r="V68" i="1"/>
  <c r="T68" i="1"/>
  <c r="R68" i="1"/>
  <c r="AS64" i="1"/>
  <c r="AQ64" i="1"/>
  <c r="AO64" i="1"/>
  <c r="AM64" i="1"/>
  <c r="AK64" i="1"/>
  <c r="AI64" i="1"/>
  <c r="AG64" i="1"/>
  <c r="AE64" i="1"/>
  <c r="AC64" i="1"/>
  <c r="AA64" i="1"/>
  <c r="Y64" i="1"/>
  <c r="W64" i="1"/>
  <c r="U64" i="1"/>
  <c r="S64" i="1"/>
  <c r="AR60" i="1"/>
  <c r="AP60" i="1"/>
  <c r="AN60" i="1"/>
  <c r="AL60" i="1"/>
  <c r="AJ60" i="1"/>
  <c r="AH60" i="1"/>
  <c r="AF60" i="1"/>
  <c r="AD60" i="1"/>
  <c r="AB60" i="1"/>
  <c r="Z60" i="1"/>
  <c r="X60" i="1"/>
  <c r="V60" i="1"/>
  <c r="T60" i="1"/>
  <c r="R60" i="1"/>
  <c r="AS56" i="1"/>
  <c r="AQ56" i="1"/>
  <c r="AO56" i="1"/>
  <c r="AM56" i="1"/>
  <c r="AK56" i="1"/>
  <c r="AI56" i="1"/>
  <c r="AG56" i="1"/>
  <c r="AE56" i="1"/>
  <c r="AC56" i="1"/>
  <c r="AA56" i="1"/>
  <c r="Y56" i="1"/>
  <c r="W56" i="1"/>
  <c r="U56" i="1"/>
  <c r="S56" i="1"/>
  <c r="AR52" i="1"/>
  <c r="AP52" i="1"/>
  <c r="AN52" i="1"/>
  <c r="AL52" i="1"/>
  <c r="AJ52" i="1"/>
  <c r="AH52" i="1"/>
  <c r="AF52" i="1"/>
  <c r="AD52" i="1"/>
  <c r="AB52" i="1"/>
  <c r="Z52" i="1"/>
  <c r="X52" i="1"/>
  <c r="V52" i="1"/>
  <c r="T52" i="1"/>
  <c r="R52" i="1"/>
  <c r="AS48" i="1"/>
  <c r="AQ48" i="1"/>
  <c r="AO48" i="1"/>
  <c r="AM48" i="1"/>
  <c r="AK48" i="1"/>
  <c r="AI48" i="1"/>
  <c r="AG48" i="1"/>
  <c r="AE48" i="1"/>
  <c r="AC48" i="1"/>
  <c r="AA48" i="1"/>
  <c r="Y48" i="1"/>
  <c r="W48" i="1"/>
  <c r="U48" i="1"/>
  <c r="S48" i="1"/>
  <c r="AR44" i="1"/>
  <c r="AP44" i="1"/>
  <c r="AN44" i="1"/>
  <c r="AL44" i="1"/>
  <c r="AJ44" i="1"/>
  <c r="AH44" i="1"/>
  <c r="AF44" i="1"/>
  <c r="AD44" i="1"/>
  <c r="AB44" i="1"/>
  <c r="Z44" i="1"/>
  <c r="X44" i="1"/>
  <c r="V44" i="1"/>
  <c r="T44" i="1"/>
  <c r="R44" i="1"/>
  <c r="AS40" i="1"/>
  <c r="AQ40" i="1"/>
  <c r="AO40" i="1"/>
  <c r="AM40" i="1"/>
  <c r="AK40" i="1"/>
  <c r="AI40" i="1"/>
  <c r="AG40" i="1"/>
  <c r="AE40" i="1"/>
  <c r="AC40" i="1"/>
  <c r="AA40" i="1"/>
  <c r="Y40" i="1"/>
  <c r="W40" i="1"/>
  <c r="U40" i="1"/>
  <c r="S40" i="1"/>
  <c r="AR36" i="1"/>
  <c r="AP36" i="1"/>
  <c r="AN36" i="1"/>
  <c r="AL36" i="1"/>
  <c r="AJ36" i="1"/>
  <c r="AH36" i="1"/>
  <c r="AF36" i="1"/>
  <c r="AD36" i="1"/>
  <c r="AB36" i="1"/>
  <c r="Z36" i="1"/>
  <c r="X36" i="1"/>
  <c r="V36" i="1"/>
  <c r="T36" i="1"/>
  <c r="R36" i="1"/>
  <c r="AS32" i="1"/>
  <c r="AQ32" i="1"/>
  <c r="AO32" i="1"/>
  <c r="AM32" i="1"/>
  <c r="AK32" i="1"/>
  <c r="AI32" i="1"/>
  <c r="AG32" i="1"/>
  <c r="AE32" i="1"/>
  <c r="AC32" i="1"/>
  <c r="AA32" i="1"/>
  <c r="Y32" i="1"/>
  <c r="W32" i="1"/>
  <c r="U32" i="1"/>
  <c r="S32" i="1"/>
  <c r="T73" i="1"/>
  <c r="R73" i="1"/>
  <c r="AS69" i="1"/>
  <c r="AQ69" i="1"/>
  <c r="AO69" i="1"/>
  <c r="AM69" i="1"/>
  <c r="AK69" i="1"/>
  <c r="AI69" i="1"/>
  <c r="AG69" i="1"/>
  <c r="AE69" i="1"/>
  <c r="AC69" i="1"/>
  <c r="AA69" i="1"/>
  <c r="Y69" i="1"/>
  <c r="W69" i="1"/>
  <c r="U69" i="1"/>
  <c r="S69" i="1"/>
  <c r="AR65" i="1"/>
  <c r="AP65" i="1"/>
  <c r="AN65" i="1"/>
  <c r="AL65" i="1"/>
  <c r="AJ65" i="1"/>
  <c r="AH65" i="1"/>
  <c r="AF65" i="1"/>
  <c r="AD65" i="1"/>
  <c r="AB65" i="1"/>
  <c r="Z65" i="1"/>
  <c r="X65" i="1"/>
  <c r="V65" i="1"/>
  <c r="T65" i="1"/>
  <c r="R65" i="1"/>
  <c r="AS61" i="1"/>
  <c r="AQ61" i="1"/>
  <c r="AO61" i="1"/>
  <c r="AM61" i="1"/>
  <c r="AK61" i="1"/>
  <c r="AI61" i="1"/>
  <c r="AG61" i="1"/>
  <c r="AE61" i="1"/>
  <c r="AC61" i="1"/>
  <c r="AA61" i="1"/>
  <c r="Y61" i="1"/>
  <c r="W61" i="1"/>
  <c r="U61" i="1"/>
  <c r="S61" i="1"/>
  <c r="AR57" i="1"/>
  <c r="AP57" i="1"/>
  <c r="AN57" i="1"/>
  <c r="AL57" i="1"/>
  <c r="AJ57" i="1"/>
  <c r="AH57" i="1"/>
  <c r="AF57" i="1"/>
  <c r="AD57" i="1"/>
  <c r="AB57" i="1"/>
  <c r="Z57" i="1"/>
  <c r="X57" i="1"/>
  <c r="V57" i="1"/>
  <c r="T57" i="1"/>
  <c r="R57" i="1"/>
  <c r="AS53" i="1"/>
  <c r="AQ53" i="1"/>
  <c r="AO53" i="1"/>
  <c r="AM53" i="1"/>
  <c r="AK53" i="1"/>
  <c r="AI53" i="1"/>
  <c r="AG53" i="1"/>
  <c r="AE53" i="1"/>
  <c r="AC53" i="1"/>
  <c r="AA53" i="1"/>
  <c r="Y53" i="1"/>
  <c r="W53" i="1"/>
  <c r="U53" i="1"/>
  <c r="S53" i="1"/>
  <c r="AR49" i="1"/>
  <c r="AP49" i="1"/>
  <c r="AN49" i="1"/>
  <c r="AL49" i="1"/>
  <c r="AJ49" i="1"/>
  <c r="AH49" i="1"/>
  <c r="AF49" i="1"/>
  <c r="AD49" i="1"/>
  <c r="AB49" i="1"/>
  <c r="Z49" i="1"/>
  <c r="X49" i="1"/>
  <c r="V49" i="1"/>
  <c r="T49" i="1"/>
  <c r="R49" i="1"/>
  <c r="AS45" i="1"/>
  <c r="AQ45" i="1"/>
  <c r="AO45" i="1"/>
  <c r="AM45" i="1"/>
  <c r="AK45" i="1"/>
  <c r="AI45" i="1"/>
  <c r="AG45" i="1"/>
  <c r="AE45" i="1"/>
  <c r="AC45" i="1"/>
  <c r="AA45" i="1"/>
  <c r="Y45" i="1"/>
  <c r="W45" i="1"/>
  <c r="U45" i="1"/>
  <c r="S45" i="1"/>
  <c r="AR41" i="1"/>
  <c r="AP41" i="1"/>
  <c r="AN41" i="1"/>
  <c r="AL41" i="1"/>
  <c r="AJ41" i="1"/>
  <c r="AH41" i="1"/>
  <c r="AF41" i="1"/>
  <c r="AD41" i="1"/>
  <c r="AB41" i="1"/>
  <c r="Z41" i="1"/>
  <c r="X41" i="1"/>
  <c r="V41" i="1"/>
  <c r="T41" i="1"/>
  <c r="R41" i="1"/>
  <c r="AS37" i="1"/>
  <c r="AQ37" i="1"/>
  <c r="AO37" i="1"/>
  <c r="AM37" i="1"/>
  <c r="AK37" i="1"/>
  <c r="AI37" i="1"/>
  <c r="AG37" i="1"/>
  <c r="AE37" i="1"/>
  <c r="AC37" i="1"/>
  <c r="AA37" i="1"/>
  <c r="Y37" i="1"/>
  <c r="W37" i="1"/>
  <c r="U37" i="1"/>
  <c r="S37" i="1"/>
  <c r="AR33" i="1"/>
  <c r="AP33" i="1"/>
  <c r="AN33" i="1"/>
  <c r="AL33" i="1"/>
  <c r="AJ33" i="1"/>
  <c r="AH33" i="1"/>
  <c r="AF33" i="1"/>
  <c r="AD33" i="1"/>
  <c r="AB33" i="1"/>
  <c r="Z33" i="1"/>
  <c r="X33" i="1"/>
  <c r="V33" i="1"/>
  <c r="T33" i="1"/>
  <c r="R33" i="1"/>
  <c r="AQ29" i="1"/>
  <c r="AI29" i="1"/>
  <c r="AG29" i="1"/>
  <c r="AE29" i="1"/>
  <c r="AC29" i="1"/>
  <c r="AA29" i="1"/>
  <c r="U29" i="1"/>
  <c r="AR27" i="1"/>
  <c r="AP27" i="1"/>
  <c r="AL27" i="1"/>
  <c r="AJ27" i="1"/>
  <c r="AH27" i="1"/>
  <c r="AB27" i="1"/>
  <c r="Z27" i="1"/>
  <c r="T27" i="1"/>
  <c r="Q50" i="1"/>
  <c r="O50" i="1"/>
  <c r="M50" i="1"/>
  <c r="AR46" i="1"/>
  <c r="AP46" i="1"/>
  <c r="AN46" i="1"/>
  <c r="AL46" i="1"/>
  <c r="AJ46" i="1"/>
  <c r="AH46" i="1"/>
  <c r="AF46" i="1"/>
  <c r="AD46" i="1"/>
  <c r="AB46" i="1"/>
  <c r="Z46" i="1"/>
  <c r="X46" i="1"/>
  <c r="V46" i="1"/>
  <c r="T46" i="1"/>
  <c r="R46" i="1"/>
  <c r="P46" i="1"/>
  <c r="N46" i="1"/>
  <c r="AS42" i="1"/>
  <c r="AQ42" i="1"/>
  <c r="AO42" i="1"/>
  <c r="AM42" i="1"/>
  <c r="AK42" i="1"/>
  <c r="AI42" i="1"/>
  <c r="AG42" i="1"/>
  <c r="AE42" i="1"/>
  <c r="AC42" i="1"/>
  <c r="AA42" i="1"/>
  <c r="Y42" i="1"/>
  <c r="W42" i="1"/>
  <c r="U42" i="1"/>
  <c r="S42" i="1"/>
  <c r="Q42" i="1"/>
  <c r="O42" i="1"/>
  <c r="M42" i="1"/>
  <c r="AR38" i="1"/>
  <c r="AP38" i="1"/>
  <c r="AN38" i="1"/>
  <c r="AL38" i="1"/>
  <c r="AJ38" i="1"/>
  <c r="AH38" i="1"/>
  <c r="AF38" i="1"/>
  <c r="AD38" i="1"/>
  <c r="AB38" i="1"/>
  <c r="Z38" i="1"/>
  <c r="X38" i="1"/>
  <c r="V38" i="1"/>
  <c r="T38" i="1"/>
  <c r="R38" i="1"/>
  <c r="P38" i="1"/>
  <c r="N38" i="1"/>
  <c r="AS34" i="1"/>
  <c r="AQ34" i="1"/>
  <c r="AO34" i="1"/>
  <c r="AM34" i="1"/>
  <c r="AK34" i="1"/>
  <c r="AI34" i="1"/>
  <c r="AG34" i="1"/>
  <c r="AE34" i="1"/>
  <c r="AC34" i="1"/>
  <c r="AA34" i="1"/>
  <c r="Y34" i="1"/>
  <c r="W34" i="1"/>
  <c r="U34" i="1"/>
  <c r="S34" i="1"/>
  <c r="Q34" i="1"/>
  <c r="O34" i="1"/>
  <c r="M34" i="1"/>
  <c r="AR30" i="1"/>
  <c r="AP30" i="1"/>
  <c r="AN30" i="1"/>
  <c r="AL30" i="1"/>
  <c r="AJ30" i="1"/>
  <c r="AH30" i="1"/>
  <c r="AF30" i="1"/>
  <c r="AD30" i="1"/>
  <c r="AB30" i="1"/>
  <c r="Z30" i="1"/>
  <c r="X30" i="1"/>
  <c r="V30" i="1"/>
  <c r="T30" i="1"/>
  <c r="R30" i="1"/>
  <c r="P30" i="1"/>
  <c r="N30" i="1"/>
  <c r="AS71" i="1"/>
  <c r="AQ71" i="1"/>
  <c r="AO71" i="1"/>
  <c r="AM71" i="1"/>
  <c r="AK71" i="1"/>
  <c r="AI71" i="1"/>
  <c r="AG71" i="1"/>
  <c r="AE71" i="1"/>
  <c r="AC71" i="1"/>
  <c r="AA71" i="1"/>
  <c r="Y71" i="1"/>
  <c r="W71" i="1"/>
  <c r="U71" i="1"/>
  <c r="S71" i="1"/>
  <c r="AR67" i="1"/>
  <c r="AP67" i="1"/>
  <c r="AN67" i="1"/>
  <c r="AL67" i="1"/>
  <c r="AJ67" i="1"/>
  <c r="AH67" i="1"/>
  <c r="AF67" i="1"/>
  <c r="AD67" i="1"/>
  <c r="AB67" i="1"/>
  <c r="Z67" i="1"/>
  <c r="X67" i="1"/>
  <c r="V67" i="1"/>
  <c r="T67" i="1"/>
  <c r="R67" i="1"/>
  <c r="AS63" i="1"/>
  <c r="AQ63" i="1"/>
  <c r="AO63" i="1"/>
  <c r="AM63" i="1"/>
  <c r="AK63" i="1"/>
  <c r="AI63" i="1"/>
  <c r="AG63" i="1"/>
  <c r="AE63" i="1"/>
  <c r="AC63" i="1"/>
  <c r="AA63" i="1"/>
  <c r="Y63" i="1"/>
  <c r="W63" i="1"/>
  <c r="U63" i="1"/>
  <c r="S63" i="1"/>
  <c r="AR59" i="1"/>
  <c r="AP59" i="1"/>
  <c r="AN59" i="1"/>
  <c r="AL59" i="1"/>
  <c r="AJ59" i="1"/>
  <c r="AH59" i="1"/>
  <c r="AF59" i="1"/>
  <c r="AD59" i="1"/>
  <c r="AB59" i="1"/>
  <c r="Z59" i="1"/>
  <c r="X59" i="1"/>
  <c r="V59" i="1"/>
  <c r="T59" i="1"/>
  <c r="R59" i="1"/>
  <c r="AS55" i="1"/>
  <c r="AQ55" i="1"/>
  <c r="AO55" i="1"/>
  <c r="AM55" i="1"/>
  <c r="AK55" i="1"/>
  <c r="AI55" i="1"/>
  <c r="AG55" i="1"/>
  <c r="AE55" i="1"/>
  <c r="AC55" i="1"/>
  <c r="AA55" i="1"/>
  <c r="Y55" i="1"/>
  <c r="W55" i="1"/>
  <c r="U55" i="1"/>
  <c r="S55" i="1"/>
  <c r="AR51" i="1"/>
  <c r="AP51" i="1"/>
  <c r="AN51" i="1"/>
  <c r="AL51" i="1"/>
  <c r="AJ51" i="1"/>
  <c r="AH51" i="1"/>
  <c r="AF51" i="1"/>
  <c r="AD51" i="1"/>
  <c r="AB51" i="1"/>
  <c r="Z51" i="1"/>
  <c r="X51" i="1"/>
  <c r="V51" i="1"/>
  <c r="T51" i="1"/>
  <c r="R51" i="1"/>
  <c r="S76" i="1"/>
  <c r="AR72" i="1"/>
  <c r="AP72" i="1"/>
  <c r="AN72" i="1"/>
  <c r="AL72" i="1"/>
  <c r="AJ72" i="1"/>
  <c r="AH72" i="1"/>
  <c r="AF72" i="1"/>
  <c r="AD72" i="1"/>
  <c r="AB72" i="1"/>
  <c r="Z72" i="1"/>
  <c r="X72" i="1"/>
  <c r="V72" i="1"/>
  <c r="T72" i="1"/>
  <c r="R72" i="1"/>
  <c r="AS68" i="1"/>
  <c r="AQ68" i="1"/>
  <c r="AO68" i="1"/>
  <c r="AM68" i="1"/>
  <c r="AK68" i="1"/>
  <c r="AI68" i="1"/>
  <c r="AG68" i="1"/>
  <c r="AE68" i="1"/>
  <c r="AC68" i="1"/>
  <c r="AA68" i="1"/>
  <c r="Y68" i="1"/>
  <c r="W68" i="1"/>
  <c r="U68" i="1"/>
  <c r="S68" i="1"/>
  <c r="AR64" i="1"/>
  <c r="AP64" i="1"/>
  <c r="AN64" i="1"/>
  <c r="AL64" i="1"/>
  <c r="AJ64" i="1"/>
  <c r="AH64" i="1"/>
  <c r="AF64" i="1"/>
  <c r="AD64" i="1"/>
  <c r="AB64" i="1"/>
  <c r="Z64" i="1"/>
  <c r="X64" i="1"/>
  <c r="V64" i="1"/>
  <c r="T64" i="1"/>
  <c r="R64" i="1"/>
  <c r="AS60" i="1"/>
  <c r="AQ60" i="1"/>
  <c r="AO60" i="1"/>
  <c r="AM60" i="1"/>
  <c r="AK60" i="1"/>
  <c r="AI60" i="1"/>
  <c r="AG60" i="1"/>
  <c r="AE60" i="1"/>
  <c r="AC60" i="1"/>
  <c r="AA60" i="1"/>
  <c r="Y60" i="1"/>
  <c r="W60" i="1"/>
  <c r="U60" i="1"/>
  <c r="S60" i="1"/>
  <c r="AR56" i="1"/>
  <c r="AP56" i="1"/>
  <c r="AN56" i="1"/>
  <c r="AL56" i="1"/>
  <c r="AJ56" i="1"/>
  <c r="AH56" i="1"/>
  <c r="AF56" i="1"/>
  <c r="AD56" i="1"/>
  <c r="AB56" i="1"/>
  <c r="Z56" i="1"/>
  <c r="X56" i="1"/>
  <c r="V56" i="1"/>
  <c r="T56" i="1"/>
  <c r="R56" i="1"/>
  <c r="AS52" i="1"/>
  <c r="AQ52" i="1"/>
  <c r="AO52" i="1"/>
  <c r="AM52" i="1"/>
  <c r="AK52" i="1"/>
  <c r="AI52" i="1"/>
  <c r="AG52" i="1"/>
  <c r="AE52" i="1"/>
  <c r="AC52" i="1"/>
  <c r="AA52" i="1"/>
  <c r="Y52" i="1"/>
  <c r="W52" i="1"/>
  <c r="U52" i="1"/>
  <c r="S52" i="1"/>
  <c r="AR48" i="1"/>
  <c r="AP48" i="1"/>
  <c r="AN48" i="1"/>
  <c r="AL48" i="1"/>
  <c r="AJ48" i="1"/>
  <c r="AH48" i="1"/>
  <c r="AF48" i="1"/>
  <c r="AD48" i="1"/>
  <c r="AB48" i="1"/>
  <c r="Z48" i="1"/>
  <c r="X48" i="1"/>
  <c r="V48" i="1"/>
  <c r="T48" i="1"/>
  <c r="R48" i="1"/>
  <c r="AS44" i="1"/>
  <c r="AQ44" i="1"/>
  <c r="AO44" i="1"/>
  <c r="AM44" i="1"/>
  <c r="AK44" i="1"/>
  <c r="AI44" i="1"/>
  <c r="AG44" i="1"/>
  <c r="AE44" i="1"/>
  <c r="AC44" i="1"/>
  <c r="AA44" i="1"/>
  <c r="Y44" i="1"/>
  <c r="W44" i="1"/>
  <c r="U44" i="1"/>
  <c r="S44" i="1"/>
  <c r="AR40" i="1"/>
  <c r="AP40" i="1"/>
  <c r="AN40" i="1"/>
  <c r="AL40" i="1"/>
  <c r="AJ40" i="1"/>
  <c r="AH40" i="1"/>
  <c r="AF40" i="1"/>
  <c r="AD40" i="1"/>
  <c r="AB40" i="1"/>
  <c r="Z40" i="1"/>
  <c r="X40" i="1"/>
  <c r="V40" i="1"/>
  <c r="T40" i="1"/>
  <c r="R40" i="1"/>
  <c r="AS36" i="1"/>
  <c r="AQ36" i="1"/>
  <c r="AO36" i="1"/>
  <c r="AM36" i="1"/>
  <c r="AK36" i="1"/>
  <c r="AI36" i="1"/>
  <c r="AG36" i="1"/>
  <c r="AE36" i="1"/>
  <c r="AC36" i="1"/>
  <c r="AA36" i="1"/>
  <c r="Y36" i="1"/>
  <c r="W36" i="1"/>
  <c r="U36" i="1"/>
  <c r="S36" i="1"/>
  <c r="AR32" i="1"/>
  <c r="AP32" i="1"/>
  <c r="AN32" i="1"/>
  <c r="AL32" i="1"/>
  <c r="AJ32" i="1"/>
  <c r="AH32" i="1"/>
  <c r="AF32" i="1"/>
  <c r="AD32" i="1"/>
  <c r="AB32" i="1"/>
  <c r="Z32" i="1"/>
  <c r="X32" i="1"/>
  <c r="V32" i="1"/>
  <c r="T32" i="1"/>
  <c r="R32" i="1"/>
  <c r="AI26" i="1"/>
  <c r="AG26" i="1"/>
  <c r="AE26" i="1"/>
  <c r="AC26" i="1"/>
  <c r="AA26" i="1"/>
  <c r="U26" i="1"/>
  <c r="AR24" i="1"/>
  <c r="AP24" i="1"/>
  <c r="AL24" i="1"/>
  <c r="AJ24" i="1"/>
  <c r="AH24" i="1"/>
  <c r="AB24" i="1"/>
  <c r="Z24" i="1"/>
  <c r="T24" i="1"/>
  <c r="AQ22" i="1"/>
  <c r="AI22" i="1"/>
  <c r="AG22" i="1"/>
  <c r="AE22" i="1"/>
  <c r="AC22" i="1"/>
  <c r="AA22" i="1"/>
  <c r="U22" i="1"/>
  <c r="AR20" i="1"/>
  <c r="AP20" i="1"/>
  <c r="AL20" i="1"/>
  <c r="AJ20" i="1"/>
  <c r="AH20" i="1"/>
  <c r="AB20" i="1"/>
  <c r="Z20" i="1"/>
  <c r="T20" i="1"/>
  <c r="AQ18" i="1"/>
  <c r="AI18" i="1"/>
  <c r="AG18" i="1"/>
  <c r="AE18" i="1"/>
  <c r="AC18" i="1"/>
  <c r="AA18" i="1"/>
  <c r="U18" i="1"/>
  <c r="AR16" i="1"/>
  <c r="AP16" i="1"/>
  <c r="AL16" i="1"/>
  <c r="AJ16" i="1"/>
  <c r="AH16" i="1"/>
  <c r="AB16" i="1"/>
  <c r="Z16" i="1"/>
  <c r="T16" i="1"/>
  <c r="AQ14" i="1"/>
  <c r="AI14" i="1"/>
  <c r="AG14" i="1"/>
  <c r="AE14" i="1"/>
  <c r="AC14" i="1"/>
  <c r="AA14" i="1"/>
  <c r="U14" i="1"/>
  <c r="AR12" i="1"/>
  <c r="AP12" i="1"/>
  <c r="AL12" i="1"/>
  <c r="AJ12" i="1"/>
  <c r="AH12" i="1"/>
  <c r="AB12" i="1"/>
  <c r="Z12" i="1"/>
  <c r="T12" i="1"/>
  <c r="AQ10" i="1"/>
  <c r="AI10" i="1"/>
  <c r="AG10" i="1"/>
  <c r="AE10" i="1"/>
  <c r="AC10" i="1"/>
  <c r="AA10" i="1"/>
  <c r="U10" i="1"/>
  <c r="AR8" i="1"/>
  <c r="AP8" i="1"/>
  <c r="AL8" i="1"/>
  <c r="AJ8" i="1"/>
  <c r="AH8" i="1"/>
  <c r="AB8" i="1"/>
  <c r="Z8" i="1"/>
  <c r="T8" i="1"/>
  <c r="AQ6" i="1"/>
  <c r="AI6" i="1"/>
  <c r="AG6" i="1"/>
  <c r="AE6" i="1"/>
  <c r="AC6" i="1"/>
  <c r="AA6" i="1"/>
  <c r="U6" i="1"/>
  <c r="AQ25" i="1"/>
  <c r="AI25" i="1"/>
  <c r="AG25" i="1"/>
  <c r="AE25" i="1"/>
  <c r="AC25" i="1"/>
  <c r="AA25" i="1"/>
  <c r="U25" i="1"/>
  <c r="AR23" i="1"/>
  <c r="AP23" i="1"/>
  <c r="AL23" i="1"/>
  <c r="AJ23" i="1"/>
  <c r="AH23" i="1"/>
  <c r="AB23" i="1"/>
  <c r="Z23" i="1"/>
  <c r="T23" i="1"/>
  <c r="AQ21" i="1"/>
  <c r="AI21" i="1"/>
  <c r="AG21" i="1"/>
  <c r="AE21" i="1"/>
  <c r="AC21" i="1"/>
  <c r="AA21" i="1"/>
  <c r="U21" i="1"/>
  <c r="AR19" i="1"/>
  <c r="AP19" i="1"/>
  <c r="AL19" i="1"/>
  <c r="AJ19" i="1"/>
  <c r="AH19" i="1"/>
  <c r="AB19" i="1"/>
  <c r="Z19" i="1"/>
  <c r="T19" i="1"/>
  <c r="AQ17" i="1"/>
  <c r="AI17" i="1"/>
  <c r="AG17" i="1"/>
  <c r="AE17" i="1"/>
  <c r="AC17" i="1"/>
  <c r="AA17" i="1"/>
  <c r="U17" i="1"/>
  <c r="AR15" i="1"/>
  <c r="AP15" i="1"/>
  <c r="AL15" i="1"/>
  <c r="AJ15" i="1"/>
  <c r="AH15" i="1"/>
  <c r="AB15" i="1"/>
  <c r="Z15" i="1"/>
  <c r="T15" i="1"/>
  <c r="AQ13" i="1"/>
  <c r="AI13" i="1"/>
  <c r="AG13" i="1"/>
  <c r="AE13" i="1"/>
  <c r="AC13" i="1"/>
  <c r="AA13" i="1"/>
  <c r="U13" i="1"/>
  <c r="AR11" i="1"/>
  <c r="AP11" i="1"/>
  <c r="AL11" i="1"/>
  <c r="AJ11" i="1"/>
  <c r="AH11" i="1"/>
  <c r="AB11" i="1"/>
  <c r="Z11" i="1"/>
  <c r="T11" i="1"/>
  <c r="N11" i="1"/>
  <c r="AQ9" i="1"/>
  <c r="AI9" i="1"/>
  <c r="AG9" i="1"/>
  <c r="AE9" i="1"/>
  <c r="AC9" i="1"/>
  <c r="AA9" i="1"/>
  <c r="U9" i="1"/>
  <c r="AR7" i="1"/>
  <c r="AP7" i="1"/>
  <c r="AL7" i="1"/>
  <c r="AJ7" i="1"/>
  <c r="AH7" i="1"/>
  <c r="AB7" i="1"/>
  <c r="Z7" i="1"/>
  <c r="T7" i="1"/>
  <c r="N26" i="1"/>
  <c r="U20" i="1"/>
  <c r="AB18" i="1"/>
  <c r="Z18" i="1"/>
  <c r="T18" i="1"/>
  <c r="N18" i="1"/>
  <c r="U16" i="1"/>
  <c r="N14" i="1"/>
  <c r="U12" i="1"/>
  <c r="U8" i="1"/>
  <c r="N6" i="1"/>
  <c r="Z21" i="1"/>
  <c r="T21" i="1"/>
  <c r="AI19" i="1"/>
  <c r="AG19" i="1"/>
  <c r="AE19" i="1"/>
  <c r="AC19" i="1"/>
  <c r="AA19" i="1"/>
  <c r="U19" i="1"/>
  <c r="AR17" i="1"/>
  <c r="AP17" i="1"/>
  <c r="AL17" i="1"/>
  <c r="AJ17" i="1"/>
  <c r="AH17" i="1"/>
  <c r="AB17" i="1"/>
  <c r="Z17" i="1"/>
  <c r="T17" i="1"/>
  <c r="AQ15" i="1"/>
  <c r="AI15" i="1"/>
  <c r="AG15" i="1"/>
  <c r="AE15" i="1"/>
  <c r="AC15" i="1"/>
  <c r="AA15" i="1"/>
  <c r="U15" i="1"/>
  <c r="AR13" i="1"/>
  <c r="AP13" i="1"/>
  <c r="AL13" i="1"/>
  <c r="AJ13" i="1"/>
  <c r="AH13" i="1"/>
  <c r="AB13" i="1"/>
  <c r="Z13" i="1"/>
  <c r="T13" i="1"/>
  <c r="AQ11" i="1"/>
  <c r="AI11" i="1"/>
  <c r="AG11" i="1"/>
  <c r="AE11" i="1"/>
  <c r="AC11" i="1"/>
  <c r="AA11" i="1"/>
  <c r="U11" i="1"/>
  <c r="AR9" i="1"/>
  <c r="AP9" i="1"/>
  <c r="AL9" i="1"/>
  <c r="AJ9" i="1"/>
  <c r="AH9" i="1"/>
  <c r="AB9" i="1"/>
  <c r="Z9" i="1"/>
  <c r="T9" i="1"/>
  <c r="AQ7" i="1"/>
  <c r="AI7" i="1"/>
  <c r="AG7" i="1"/>
  <c r="AE7" i="1"/>
  <c r="AC7" i="1"/>
  <c r="AA7" i="1"/>
  <c r="U7" i="1"/>
  <c r="E34" i="1"/>
  <c r="E71" i="1"/>
  <c r="E63" i="1"/>
  <c r="E55" i="1"/>
  <c r="E47" i="1"/>
  <c r="E39" i="1"/>
  <c r="J38" i="1"/>
  <c r="E93" i="1"/>
  <c r="E85" i="1"/>
  <c r="E77" i="1"/>
  <c r="E69" i="1"/>
  <c r="E61" i="1"/>
  <c r="E53" i="1"/>
  <c r="E45" i="1"/>
  <c r="E37" i="1"/>
  <c r="E74" i="1"/>
  <c r="E66" i="1"/>
  <c r="E58" i="1"/>
  <c r="E50" i="1"/>
  <c r="E42" i="1"/>
  <c r="L26" i="1"/>
  <c r="L18" i="1"/>
  <c r="L10" i="1"/>
  <c r="E68" i="1"/>
  <c r="E60" i="1"/>
  <c r="E52" i="1"/>
  <c r="E44" i="1"/>
  <c r="I54" i="1"/>
  <c r="G54" i="1"/>
  <c r="L50" i="1"/>
  <c r="J50" i="1"/>
  <c r="H50" i="1"/>
  <c r="F50" i="1"/>
  <c r="K46" i="1"/>
  <c r="I46" i="1"/>
  <c r="G46" i="1"/>
  <c r="L42" i="1"/>
  <c r="J42" i="1"/>
  <c r="H42" i="1"/>
  <c r="F42" i="1"/>
  <c r="K38" i="1"/>
  <c r="I38" i="1"/>
  <c r="G38" i="1"/>
  <c r="L34" i="1"/>
  <c r="J34" i="1"/>
  <c r="H34" i="1"/>
  <c r="F34" i="1"/>
  <c r="E31" i="1"/>
  <c r="E36" i="1"/>
  <c r="E65" i="1"/>
  <c r="E57" i="1"/>
  <c r="E49" i="1"/>
  <c r="E41" i="1"/>
  <c r="L61" i="1"/>
  <c r="J61" i="1"/>
  <c r="H61" i="1"/>
  <c r="I92" i="1"/>
  <c r="H88" i="1"/>
  <c r="G84" i="1"/>
  <c r="F80" i="1"/>
  <c r="K57" i="1"/>
  <c r="K30" i="1"/>
  <c r="I30" i="1"/>
  <c r="G30" i="1"/>
  <c r="Q98" i="1"/>
  <c r="O98" i="1"/>
  <c r="M98" i="1"/>
  <c r="P94" i="1"/>
  <c r="N94" i="1"/>
  <c r="Q90" i="1"/>
  <c r="O90" i="1"/>
  <c r="M90" i="1"/>
  <c r="P86" i="1"/>
  <c r="N86" i="1"/>
  <c r="Q82" i="1"/>
  <c r="O82" i="1"/>
  <c r="M82" i="1"/>
  <c r="N99" i="1"/>
  <c r="M95" i="1"/>
  <c r="N91" i="1"/>
  <c r="M87" i="1"/>
  <c r="P83" i="1"/>
  <c r="N83" i="1"/>
  <c r="N80" i="1"/>
  <c r="Q97" i="1"/>
  <c r="O97" i="1"/>
  <c r="M97" i="1"/>
  <c r="P93" i="1"/>
  <c r="N93" i="1"/>
  <c r="Q89" i="1"/>
  <c r="O89" i="1"/>
  <c r="M89" i="1"/>
  <c r="P85" i="1"/>
  <c r="N85" i="1"/>
  <c r="Q81" i="1"/>
  <c r="O81" i="1"/>
  <c r="M81" i="1"/>
  <c r="P98" i="1"/>
  <c r="N98" i="1"/>
  <c r="Q94" i="1"/>
  <c r="O94" i="1"/>
  <c r="M94" i="1"/>
  <c r="P90" i="1"/>
  <c r="N90" i="1"/>
  <c r="Q86" i="1"/>
  <c r="O86" i="1"/>
  <c r="M86" i="1"/>
  <c r="P82" i="1"/>
  <c r="N82" i="1"/>
  <c r="Q99" i="1"/>
  <c r="O99" i="1"/>
  <c r="M99" i="1"/>
  <c r="P95" i="1"/>
  <c r="N95" i="1"/>
  <c r="Q91" i="1"/>
  <c r="O91" i="1"/>
  <c r="M91" i="1"/>
  <c r="P87" i="1"/>
  <c r="N87" i="1"/>
  <c r="M83" i="1"/>
  <c r="N79" i="1"/>
  <c r="Q96" i="1"/>
  <c r="O96" i="1"/>
  <c r="M96" i="1"/>
  <c r="P92" i="1"/>
  <c r="N92" i="1"/>
  <c r="Q88" i="1"/>
  <c r="O88" i="1"/>
  <c r="M88" i="1"/>
  <c r="P84" i="1"/>
  <c r="N84" i="1"/>
  <c r="O80" i="1"/>
  <c r="M80" i="1"/>
  <c r="P97" i="1"/>
  <c r="N97" i="1"/>
  <c r="Q93" i="1"/>
  <c r="O93" i="1"/>
  <c r="M93" i="1"/>
  <c r="P89" i="1"/>
  <c r="N89" i="1"/>
  <c r="Q85" i="1"/>
  <c r="O85" i="1"/>
  <c r="M85" i="1"/>
  <c r="P81" i="1"/>
  <c r="N81" i="1"/>
  <c r="Q75" i="1"/>
  <c r="O75" i="1"/>
  <c r="M75" i="1"/>
  <c r="P71" i="1"/>
  <c r="N71" i="1"/>
  <c r="Q67" i="1"/>
  <c r="O67" i="1"/>
  <c r="M67" i="1"/>
  <c r="P63" i="1"/>
  <c r="N63" i="1"/>
  <c r="F63" i="1"/>
  <c r="Q59" i="1"/>
  <c r="O59" i="1"/>
  <c r="M59" i="1"/>
  <c r="P55" i="1"/>
  <c r="N55" i="1"/>
  <c r="Q51" i="1"/>
  <c r="O51" i="1"/>
  <c r="M51" i="1"/>
  <c r="P47" i="1"/>
  <c r="N47" i="1"/>
  <c r="Q43" i="1"/>
  <c r="O43" i="1"/>
  <c r="M43" i="1"/>
  <c r="P39" i="1"/>
  <c r="N39" i="1"/>
  <c r="Q35" i="1"/>
  <c r="O35" i="1"/>
  <c r="M35" i="1"/>
  <c r="P31" i="1"/>
  <c r="N31" i="1"/>
  <c r="N28" i="1"/>
  <c r="N13" i="1"/>
  <c r="N8" i="1"/>
  <c r="E81" i="1"/>
  <c r="K96" i="1"/>
  <c r="I96" i="1"/>
  <c r="P76" i="1"/>
  <c r="N76" i="1"/>
  <c r="Q72" i="1"/>
  <c r="O72" i="1"/>
  <c r="M72" i="1"/>
  <c r="P68" i="1"/>
  <c r="N68" i="1"/>
  <c r="Q64" i="1"/>
  <c r="O64" i="1"/>
  <c r="M64" i="1"/>
  <c r="P60" i="1"/>
  <c r="N60" i="1"/>
  <c r="Q56" i="1"/>
  <c r="O56" i="1"/>
  <c r="M56" i="1"/>
  <c r="P52" i="1"/>
  <c r="N52" i="1"/>
  <c r="Q48" i="1"/>
  <c r="O48" i="1"/>
  <c r="M48" i="1"/>
  <c r="P44" i="1"/>
  <c r="N44" i="1"/>
  <c r="Q40" i="1"/>
  <c r="O40" i="1"/>
  <c r="M40" i="1"/>
  <c r="P36" i="1"/>
  <c r="N36" i="1"/>
  <c r="Q32" i="1"/>
  <c r="O32" i="1"/>
  <c r="M32" i="1"/>
  <c r="N23" i="1"/>
  <c r="N20" i="1"/>
  <c r="Q77" i="1"/>
  <c r="O77" i="1"/>
  <c r="M77" i="1"/>
  <c r="P73" i="1"/>
  <c r="N73" i="1"/>
  <c r="Q69" i="1"/>
  <c r="O69" i="1"/>
  <c r="M69" i="1"/>
  <c r="P65" i="1"/>
  <c r="N65" i="1"/>
  <c r="Q61" i="1"/>
  <c r="O61" i="1"/>
  <c r="M61" i="1"/>
  <c r="P57" i="1"/>
  <c r="N57" i="1"/>
  <c r="Q53" i="1"/>
  <c r="O53" i="1"/>
  <c r="M53" i="1"/>
  <c r="P49" i="1"/>
  <c r="N49" i="1"/>
  <c r="Q45" i="1"/>
  <c r="O45" i="1"/>
  <c r="M45" i="1"/>
  <c r="P41" i="1"/>
  <c r="N41" i="1"/>
  <c r="Q37" i="1"/>
  <c r="O37" i="1"/>
  <c r="M37" i="1"/>
  <c r="P33" i="1"/>
  <c r="N33" i="1"/>
  <c r="N15" i="1"/>
  <c r="N12" i="1"/>
  <c r="P78" i="1"/>
  <c r="N78" i="1"/>
  <c r="Q74" i="1"/>
  <c r="O74" i="1"/>
  <c r="M74" i="1"/>
  <c r="P70" i="1"/>
  <c r="N70" i="1"/>
  <c r="Q66" i="1"/>
  <c r="O66" i="1"/>
  <c r="M66" i="1"/>
  <c r="P62" i="1"/>
  <c r="N62" i="1"/>
  <c r="Q58" i="1"/>
  <c r="O58" i="1"/>
  <c r="M58" i="1"/>
  <c r="H30" i="1"/>
  <c r="N27" i="1"/>
  <c r="N25" i="1"/>
  <c r="N7" i="1"/>
  <c r="P75" i="1"/>
  <c r="N75" i="1"/>
  <c r="Q71" i="1"/>
  <c r="O71" i="1"/>
  <c r="M71" i="1"/>
  <c r="P67" i="1"/>
  <c r="N67" i="1"/>
  <c r="Q63" i="1"/>
  <c r="O63" i="1"/>
  <c r="M63" i="1"/>
  <c r="P59" i="1"/>
  <c r="N59" i="1"/>
  <c r="Q55" i="1"/>
  <c r="O55" i="1"/>
  <c r="M55" i="1"/>
  <c r="P51" i="1"/>
  <c r="N51" i="1"/>
  <c r="Q47" i="1"/>
  <c r="O47" i="1"/>
  <c r="M47" i="1"/>
  <c r="P43" i="1"/>
  <c r="N43" i="1"/>
  <c r="Q39" i="1"/>
  <c r="O39" i="1"/>
  <c r="M39" i="1"/>
  <c r="P35" i="1"/>
  <c r="N35" i="1"/>
  <c r="Q31" i="1"/>
  <c r="O31" i="1"/>
  <c r="M31" i="1"/>
  <c r="N22" i="1"/>
  <c r="N19" i="1"/>
  <c r="N17" i="1"/>
  <c r="L96" i="1"/>
  <c r="J96" i="1"/>
  <c r="H96" i="1"/>
  <c r="F96" i="1"/>
  <c r="K92" i="1"/>
  <c r="G92" i="1"/>
  <c r="L88" i="1"/>
  <c r="J88" i="1"/>
  <c r="F88" i="1"/>
  <c r="K84" i="1"/>
  <c r="I84" i="1"/>
  <c r="L80" i="1"/>
  <c r="J80" i="1"/>
  <c r="H80" i="1"/>
  <c r="Q76" i="1"/>
  <c r="O76" i="1"/>
  <c r="M76" i="1"/>
  <c r="K76" i="1"/>
  <c r="I76" i="1"/>
  <c r="G76" i="1"/>
  <c r="P72" i="1"/>
  <c r="N72" i="1"/>
  <c r="L72" i="1"/>
  <c r="J72" i="1"/>
  <c r="H72" i="1"/>
  <c r="F72" i="1"/>
  <c r="Q68" i="1"/>
  <c r="O68" i="1"/>
  <c r="M68" i="1"/>
  <c r="K68" i="1"/>
  <c r="I68" i="1"/>
  <c r="G68" i="1"/>
  <c r="P64" i="1"/>
  <c r="N64" i="1"/>
  <c r="Q60" i="1"/>
  <c r="O60" i="1"/>
  <c r="M60" i="1"/>
  <c r="P56" i="1"/>
  <c r="N56" i="1"/>
  <c r="Q52" i="1"/>
  <c r="O52" i="1"/>
  <c r="M52" i="1"/>
  <c r="P48" i="1"/>
  <c r="N48" i="1"/>
  <c r="Q44" i="1"/>
  <c r="O44" i="1"/>
  <c r="M44" i="1"/>
  <c r="I44" i="1"/>
  <c r="P40" i="1"/>
  <c r="N40" i="1"/>
  <c r="Q36" i="1"/>
  <c r="O36" i="1"/>
  <c r="M36" i="1"/>
  <c r="P32" i="1"/>
  <c r="N32" i="1"/>
  <c r="N9" i="1"/>
  <c r="L53" i="1"/>
  <c r="J53" i="1"/>
  <c r="H53" i="1"/>
  <c r="M49" i="1"/>
  <c r="K49" i="1"/>
  <c r="I49" i="1"/>
  <c r="P45" i="1"/>
  <c r="N45" i="1"/>
  <c r="L45" i="1"/>
  <c r="J45" i="1"/>
  <c r="Q41" i="1"/>
  <c r="O41" i="1"/>
  <c r="M41" i="1"/>
  <c r="P37" i="1"/>
  <c r="N37" i="1"/>
  <c r="L37" i="1"/>
  <c r="J37" i="1"/>
  <c r="H37" i="1"/>
  <c r="Q33" i="1"/>
  <c r="O33" i="1"/>
  <c r="M33" i="1"/>
  <c r="N29" i="1"/>
  <c r="L29" i="1"/>
  <c r="N24" i="1"/>
  <c r="E83" i="1"/>
  <c r="I94" i="1"/>
  <c r="H90" i="1"/>
  <c r="G86" i="1"/>
  <c r="F82" i="1"/>
  <c r="O78" i="1"/>
  <c r="M78" i="1"/>
  <c r="P74" i="1"/>
  <c r="N74" i="1"/>
  <c r="Q70" i="1"/>
  <c r="O70" i="1"/>
  <c r="M70" i="1"/>
  <c r="P66" i="1"/>
  <c r="N66" i="1"/>
  <c r="Q62" i="1"/>
  <c r="O62" i="1"/>
  <c r="M62" i="1"/>
  <c r="K62" i="1"/>
  <c r="G62" i="1"/>
  <c r="P58" i="1"/>
  <c r="N58" i="1"/>
  <c r="L58" i="1"/>
  <c r="J58" i="1"/>
  <c r="H58" i="1"/>
  <c r="F58" i="1"/>
  <c r="Q54" i="1"/>
  <c r="O54" i="1"/>
  <c r="M54" i="1"/>
  <c r="K54" i="1"/>
  <c r="N21" i="1"/>
  <c r="L21" i="1"/>
  <c r="N16" i="1"/>
  <c r="E89" i="1"/>
  <c r="E97" i="1"/>
  <c r="K94" i="1"/>
  <c r="L66" i="1"/>
  <c r="E73" i="1"/>
  <c r="G96" i="1"/>
  <c r="E80" i="1"/>
  <c r="E40" i="1"/>
  <c r="F97" i="1"/>
  <c r="G93" i="1"/>
  <c r="H89" i="1"/>
  <c r="G85" i="1"/>
  <c r="E92" i="1"/>
  <c r="E84" i="1"/>
  <c r="E76" i="1"/>
  <c r="K97" i="1"/>
  <c r="I97" i="1"/>
  <c r="G97" i="1"/>
  <c r="L93" i="1"/>
  <c r="J93" i="1"/>
  <c r="H93" i="1"/>
  <c r="F93" i="1"/>
  <c r="K89" i="1"/>
  <c r="I89" i="1"/>
  <c r="G89" i="1"/>
  <c r="L85" i="1"/>
  <c r="J85" i="1"/>
  <c r="H85" i="1"/>
  <c r="F85" i="1"/>
  <c r="K81" i="1"/>
  <c r="I81" i="1"/>
  <c r="G81" i="1"/>
  <c r="L77" i="1"/>
  <c r="J77" i="1"/>
  <c r="H77" i="1"/>
  <c r="F77" i="1"/>
  <c r="K73" i="1"/>
  <c r="I73" i="1"/>
  <c r="G73" i="1"/>
  <c r="L69" i="1"/>
  <c r="J69" i="1"/>
  <c r="H69" i="1"/>
  <c r="F69" i="1"/>
  <c r="K65" i="1"/>
  <c r="I65" i="1"/>
  <c r="G65" i="1"/>
  <c r="F61" i="1"/>
  <c r="I57" i="1"/>
  <c r="G57" i="1"/>
  <c r="F53" i="1"/>
  <c r="G49" i="1"/>
  <c r="H45" i="1"/>
  <c r="F45" i="1"/>
  <c r="K41" i="1"/>
  <c r="I41" i="1"/>
  <c r="G41" i="1"/>
  <c r="F37" i="1"/>
  <c r="K33" i="1"/>
  <c r="I33" i="1"/>
  <c r="G33" i="1"/>
  <c r="L13" i="1"/>
  <c r="E99" i="1"/>
  <c r="E67" i="1"/>
  <c r="F90" i="1"/>
  <c r="K86" i="1"/>
  <c r="H82" i="1"/>
  <c r="K78" i="1"/>
  <c r="L74" i="1"/>
  <c r="F66" i="1"/>
  <c r="E98" i="1"/>
  <c r="E90" i="1"/>
  <c r="E82" i="1"/>
  <c r="K99" i="1"/>
  <c r="I99" i="1"/>
  <c r="G99" i="1"/>
  <c r="L95" i="1"/>
  <c r="J95" i="1"/>
  <c r="H95" i="1"/>
  <c r="F95" i="1"/>
  <c r="K91" i="1"/>
  <c r="I91" i="1"/>
  <c r="G91" i="1"/>
  <c r="L87" i="1"/>
  <c r="J87" i="1"/>
  <c r="H87" i="1"/>
  <c r="F87" i="1"/>
  <c r="K83" i="1"/>
  <c r="I83" i="1"/>
  <c r="G83" i="1"/>
  <c r="L79" i="1"/>
  <c r="J79" i="1"/>
  <c r="H79" i="1"/>
  <c r="F79" i="1"/>
  <c r="K75" i="1"/>
  <c r="I75" i="1"/>
  <c r="G75" i="1"/>
  <c r="L71" i="1"/>
  <c r="J71" i="1"/>
  <c r="H71" i="1"/>
  <c r="F71" i="1"/>
  <c r="K67" i="1"/>
  <c r="I67" i="1"/>
  <c r="G67" i="1"/>
  <c r="L63" i="1"/>
  <c r="J63" i="1"/>
  <c r="H63" i="1"/>
  <c r="K59" i="1"/>
  <c r="I59" i="1"/>
  <c r="G59" i="1"/>
  <c r="L55" i="1"/>
  <c r="J55" i="1"/>
  <c r="H55" i="1"/>
  <c r="F55" i="1"/>
  <c r="K51" i="1"/>
  <c r="I51" i="1"/>
  <c r="G51" i="1"/>
  <c r="L47" i="1"/>
  <c r="J47" i="1"/>
  <c r="H47" i="1"/>
  <c r="F47" i="1"/>
  <c r="K43" i="1"/>
  <c r="I43" i="1"/>
  <c r="G43" i="1"/>
  <c r="L39" i="1"/>
  <c r="J39" i="1"/>
  <c r="H39" i="1"/>
  <c r="F39" i="1"/>
  <c r="K35" i="1"/>
  <c r="I35" i="1"/>
  <c r="G35" i="1"/>
  <c r="L31" i="1"/>
  <c r="J31" i="1"/>
  <c r="H31" i="1"/>
  <c r="F31" i="1"/>
  <c r="L23" i="1"/>
  <c r="L15" i="1"/>
  <c r="L7" i="1"/>
  <c r="J98" i="1"/>
  <c r="I78" i="1"/>
  <c r="H74" i="1"/>
  <c r="I70" i="1"/>
  <c r="H66" i="1"/>
  <c r="I62" i="1"/>
  <c r="E35" i="1"/>
  <c r="L92" i="1"/>
  <c r="J92" i="1"/>
  <c r="H92" i="1"/>
  <c r="F92" i="1"/>
  <c r="K88" i="1"/>
  <c r="I88" i="1"/>
  <c r="G88" i="1"/>
  <c r="L84" i="1"/>
  <c r="J84" i="1"/>
  <c r="H84" i="1"/>
  <c r="F84" i="1"/>
  <c r="K80" i="1"/>
  <c r="I80" i="1"/>
  <c r="G80" i="1"/>
  <c r="L76" i="1"/>
  <c r="J76" i="1"/>
  <c r="H76" i="1"/>
  <c r="F76" i="1"/>
  <c r="K72" i="1"/>
  <c r="I72" i="1"/>
  <c r="G72" i="1"/>
  <c r="L68" i="1"/>
  <c r="J68" i="1"/>
  <c r="H68" i="1"/>
  <c r="F68" i="1"/>
  <c r="K64" i="1"/>
  <c r="I64" i="1"/>
  <c r="G64" i="1"/>
  <c r="L60" i="1"/>
  <c r="J60" i="1"/>
  <c r="H60" i="1"/>
  <c r="F60" i="1"/>
  <c r="K56" i="1"/>
  <c r="I56" i="1"/>
  <c r="G56" i="1"/>
  <c r="L52" i="1"/>
  <c r="J52" i="1"/>
  <c r="H52" i="1"/>
  <c r="F52" i="1"/>
  <c r="K48" i="1"/>
  <c r="I48" i="1"/>
  <c r="G48" i="1"/>
  <c r="L44" i="1"/>
  <c r="J44" i="1"/>
  <c r="H44" i="1"/>
  <c r="F44" i="1"/>
  <c r="K40" i="1"/>
  <c r="I40" i="1"/>
  <c r="G40" i="1"/>
  <c r="L36" i="1"/>
  <c r="J36" i="1"/>
  <c r="H36" i="1"/>
  <c r="F36" i="1"/>
  <c r="K32" i="1"/>
  <c r="I32" i="1"/>
  <c r="G32" i="1"/>
  <c r="L28" i="1"/>
  <c r="L20" i="1"/>
  <c r="L12" i="1"/>
  <c r="E91" i="1"/>
  <c r="H98" i="1"/>
  <c r="E64" i="1"/>
  <c r="L89" i="1"/>
  <c r="L81" i="1"/>
  <c r="K77" i="1"/>
  <c r="I77" i="1"/>
  <c r="G77" i="1"/>
  <c r="L73" i="1"/>
  <c r="J73" i="1"/>
  <c r="H73" i="1"/>
  <c r="F73" i="1"/>
  <c r="K69" i="1"/>
  <c r="I69" i="1"/>
  <c r="G69" i="1"/>
  <c r="L65" i="1"/>
  <c r="J65" i="1"/>
  <c r="H65" i="1"/>
  <c r="F65" i="1"/>
  <c r="K61" i="1"/>
  <c r="I61" i="1"/>
  <c r="G61" i="1"/>
  <c r="L57" i="1"/>
  <c r="J57" i="1"/>
  <c r="H57" i="1"/>
  <c r="F57" i="1"/>
  <c r="K53" i="1"/>
  <c r="I53" i="1"/>
  <c r="G53" i="1"/>
  <c r="L49" i="1"/>
  <c r="J49" i="1"/>
  <c r="H49" i="1"/>
  <c r="F49" i="1"/>
  <c r="K45" i="1"/>
  <c r="I45" i="1"/>
  <c r="G45" i="1"/>
  <c r="L41" i="1"/>
  <c r="J41" i="1"/>
  <c r="H41" i="1"/>
  <c r="F41" i="1"/>
  <c r="K37" i="1"/>
  <c r="I37" i="1"/>
  <c r="G37" i="1"/>
  <c r="L33" i="1"/>
  <c r="J33" i="1"/>
  <c r="H33" i="1"/>
  <c r="F33" i="1"/>
  <c r="L25" i="1"/>
  <c r="L17" i="1"/>
  <c r="L9" i="1"/>
  <c r="F98" i="1"/>
  <c r="L82" i="1"/>
  <c r="J74" i="1"/>
  <c r="E88" i="1"/>
  <c r="E48" i="1"/>
  <c r="J97" i="1"/>
  <c r="I93" i="1"/>
  <c r="F89" i="1"/>
  <c r="I85" i="1"/>
  <c r="H81" i="1"/>
  <c r="E95" i="1"/>
  <c r="E87" i="1"/>
  <c r="E79" i="1"/>
  <c r="K98" i="1"/>
  <c r="I98" i="1"/>
  <c r="G98" i="1"/>
  <c r="L94" i="1"/>
  <c r="J94" i="1"/>
  <c r="H94" i="1"/>
  <c r="F94" i="1"/>
  <c r="K90" i="1"/>
  <c r="I90" i="1"/>
  <c r="G90" i="1"/>
  <c r="L86" i="1"/>
  <c r="J86" i="1"/>
  <c r="H86" i="1"/>
  <c r="F86" i="1"/>
  <c r="K82" i="1"/>
  <c r="I82" i="1"/>
  <c r="G82" i="1"/>
  <c r="L78" i="1"/>
  <c r="J78" i="1"/>
  <c r="H78" i="1"/>
  <c r="F78" i="1"/>
  <c r="K74" i="1"/>
  <c r="I74" i="1"/>
  <c r="G74" i="1"/>
  <c r="L70" i="1"/>
  <c r="J70" i="1"/>
  <c r="H70" i="1"/>
  <c r="F70" i="1"/>
  <c r="K66" i="1"/>
  <c r="I66" i="1"/>
  <c r="G66" i="1"/>
  <c r="L62" i="1"/>
  <c r="J62" i="1"/>
  <c r="H62" i="1"/>
  <c r="F62" i="1"/>
  <c r="K58" i="1"/>
  <c r="I58" i="1"/>
  <c r="G58" i="1"/>
  <c r="L54" i="1"/>
  <c r="J54" i="1"/>
  <c r="H54" i="1"/>
  <c r="F54" i="1"/>
  <c r="K50" i="1"/>
  <c r="I50" i="1"/>
  <c r="G50" i="1"/>
  <c r="L46" i="1"/>
  <c r="J46" i="1"/>
  <c r="H46" i="1"/>
  <c r="F46" i="1"/>
  <c r="K42" i="1"/>
  <c r="I42" i="1"/>
  <c r="G42" i="1"/>
  <c r="L38" i="1"/>
  <c r="H38" i="1"/>
  <c r="F38" i="1"/>
  <c r="K34" i="1"/>
  <c r="I34" i="1"/>
  <c r="G34" i="1"/>
  <c r="L30" i="1"/>
  <c r="J30" i="1"/>
  <c r="F30" i="1"/>
  <c r="L22" i="1"/>
  <c r="L14" i="1"/>
  <c r="L6" i="1"/>
  <c r="G94" i="1"/>
  <c r="J90" i="1"/>
  <c r="G78" i="1"/>
  <c r="K70" i="1"/>
  <c r="J66" i="1"/>
  <c r="E96" i="1"/>
  <c r="E56" i="1"/>
  <c r="L97" i="1"/>
  <c r="J89" i="1"/>
  <c r="F81" i="1"/>
  <c r="E94" i="1"/>
  <c r="E78" i="1"/>
  <c r="L99" i="1"/>
  <c r="J99" i="1"/>
  <c r="F99" i="1"/>
  <c r="K95" i="1"/>
  <c r="I95" i="1"/>
  <c r="G95" i="1"/>
  <c r="L91" i="1"/>
  <c r="J91" i="1"/>
  <c r="H91" i="1"/>
  <c r="F91" i="1"/>
  <c r="K87" i="1"/>
  <c r="I87" i="1"/>
  <c r="G87" i="1"/>
  <c r="L83" i="1"/>
  <c r="J83" i="1"/>
  <c r="H83" i="1"/>
  <c r="F83" i="1"/>
  <c r="K79" i="1"/>
  <c r="I79" i="1"/>
  <c r="G79" i="1"/>
  <c r="L75" i="1"/>
  <c r="J75" i="1"/>
  <c r="H75" i="1"/>
  <c r="F75" i="1"/>
  <c r="K71" i="1"/>
  <c r="I71" i="1"/>
  <c r="G71" i="1"/>
  <c r="L67" i="1"/>
  <c r="J67" i="1"/>
  <c r="H67" i="1"/>
  <c r="F67" i="1"/>
  <c r="K63" i="1"/>
  <c r="I63" i="1"/>
  <c r="G63" i="1"/>
  <c r="L59" i="1"/>
  <c r="J59" i="1"/>
  <c r="H59" i="1"/>
  <c r="F59" i="1"/>
  <c r="K55" i="1"/>
  <c r="I55" i="1"/>
  <c r="G55" i="1"/>
  <c r="L51" i="1"/>
  <c r="J51" i="1"/>
  <c r="H51" i="1"/>
  <c r="F51" i="1"/>
  <c r="K47" i="1"/>
  <c r="I47" i="1"/>
  <c r="G47" i="1"/>
  <c r="L43" i="1"/>
  <c r="J43" i="1"/>
  <c r="H43" i="1"/>
  <c r="F43" i="1"/>
  <c r="K39" i="1"/>
  <c r="I39" i="1"/>
  <c r="G39" i="1"/>
  <c r="L35" i="1"/>
  <c r="J35" i="1"/>
  <c r="H35" i="1"/>
  <c r="F35" i="1"/>
  <c r="K31" i="1"/>
  <c r="I31" i="1"/>
  <c r="G31" i="1"/>
  <c r="L27" i="1"/>
  <c r="L19" i="1"/>
  <c r="L11" i="1"/>
  <c r="E75" i="1"/>
  <c r="L98" i="1"/>
  <c r="L90" i="1"/>
  <c r="I86" i="1"/>
  <c r="J82" i="1"/>
  <c r="F74" i="1"/>
  <c r="G70" i="1"/>
  <c r="E72" i="1"/>
  <c r="H97" i="1"/>
  <c r="K93" i="1"/>
  <c r="K85" i="1"/>
  <c r="J81" i="1"/>
  <c r="E32" i="1"/>
  <c r="E86" i="1"/>
  <c r="E70" i="1"/>
  <c r="H99" i="1"/>
  <c r="L64" i="1"/>
  <c r="J64" i="1"/>
  <c r="H64" i="1"/>
  <c r="F64" i="1"/>
  <c r="K60" i="1"/>
  <c r="I60" i="1"/>
  <c r="G60" i="1"/>
  <c r="L56" i="1"/>
  <c r="J56" i="1"/>
  <c r="H56" i="1"/>
  <c r="F56" i="1"/>
  <c r="K52" i="1"/>
  <c r="I52" i="1"/>
  <c r="G52" i="1"/>
  <c r="L48" i="1"/>
  <c r="J48" i="1"/>
  <c r="H48" i="1"/>
  <c r="F48" i="1"/>
  <c r="K44" i="1"/>
  <c r="G44" i="1"/>
  <c r="L40" i="1"/>
  <c r="J40" i="1"/>
  <c r="H40" i="1"/>
  <c r="F40" i="1"/>
  <c r="K36" i="1"/>
  <c r="I36" i="1"/>
  <c r="G36" i="1"/>
  <c r="L32" i="1"/>
  <c r="J32" i="1"/>
  <c r="H32" i="1"/>
  <c r="F32" i="1"/>
  <c r="L24" i="1"/>
  <c r="L16" i="1"/>
  <c r="L8" i="1"/>
  <c r="Z9" i="8"/>
  <c r="A2" i="5" a="1"/>
  <c r="A2" i="5" s="1"/>
  <c r="AS29" i="1" l="1"/>
  <c r="AS14" i="1"/>
  <c r="AS7" i="1"/>
  <c r="AS6" i="1"/>
  <c r="AS25" i="1"/>
  <c r="AS10" i="1"/>
  <c r="AS22" i="1"/>
  <c r="AS17" i="1"/>
  <c r="AS13" i="1"/>
  <c r="AS9" i="1"/>
  <c r="AS21" i="1"/>
  <c r="AS26" i="1"/>
  <c r="AS15" i="1"/>
  <c r="AS18" i="1"/>
  <c r="AS16" i="1"/>
  <c r="AS19" i="1"/>
  <c r="AS27" i="1"/>
  <c r="AS11" i="1"/>
  <c r="AS23" i="1"/>
  <c r="AS28" i="1"/>
  <c r="AS24" i="1"/>
  <c r="AS12" i="1"/>
  <c r="AS8" i="1"/>
  <c r="AS20" i="1"/>
  <c r="D41" i="5"/>
  <c r="D27" i="5"/>
  <c r="C3" i="5"/>
  <c r="C11" i="21" s="1"/>
  <c r="D31" i="5"/>
  <c r="D13" i="5"/>
  <c r="B13" i="5"/>
  <c r="D39" i="5"/>
  <c r="D25" i="5"/>
  <c r="D15" i="5"/>
  <c r="D3" i="5"/>
  <c r="C33" i="5"/>
  <c r="C19" i="5"/>
  <c r="C9" i="5"/>
  <c r="B37" i="5"/>
  <c r="B31" i="5"/>
  <c r="B27" i="5"/>
  <c r="B21" i="5"/>
  <c r="B17" i="5"/>
  <c r="B11" i="5"/>
  <c r="B5" i="5"/>
  <c r="A41" i="5"/>
  <c r="A39" i="5"/>
  <c r="A37" i="5"/>
  <c r="A35" i="5"/>
  <c r="A33" i="5"/>
  <c r="A31" i="5"/>
  <c r="A29" i="5"/>
  <c r="A27" i="5"/>
  <c r="A25" i="5"/>
  <c r="A23" i="5"/>
  <c r="A21" i="5"/>
  <c r="A19" i="5"/>
  <c r="A17" i="5"/>
  <c r="A15" i="5"/>
  <c r="A13" i="5"/>
  <c r="A11" i="5"/>
  <c r="A9" i="5"/>
  <c r="A7" i="5"/>
  <c r="A5" i="5"/>
  <c r="A3" i="5"/>
  <c r="D29" i="5"/>
  <c r="D17" i="5"/>
  <c r="D5" i="5"/>
  <c r="C35" i="5"/>
  <c r="C25" i="5"/>
  <c r="C15" i="5"/>
  <c r="C7" i="5"/>
  <c r="B33" i="5"/>
  <c r="B25" i="5"/>
  <c r="B19" i="5"/>
  <c r="B15" i="5"/>
  <c r="B7" i="5"/>
  <c r="B3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D2" i="5"/>
  <c r="D35" i="5"/>
  <c r="D23" i="5"/>
  <c r="D11" i="5"/>
  <c r="C37" i="5"/>
  <c r="C59" i="21" s="1"/>
  <c r="C27" i="5"/>
  <c r="C46" i="21" s="1"/>
  <c r="C17" i="5"/>
  <c r="C30" i="21" s="1"/>
  <c r="C5" i="5"/>
  <c r="B35" i="5"/>
  <c r="B23" i="5"/>
  <c r="B9" i="5"/>
  <c r="C42" i="5"/>
  <c r="C40" i="5"/>
  <c r="C64" i="21" s="1"/>
  <c r="C38" i="5"/>
  <c r="C36" i="5"/>
  <c r="C58" i="21" s="1"/>
  <c r="C34" i="5"/>
  <c r="C32" i="5"/>
  <c r="C53" i="21" s="1"/>
  <c r="C30" i="5"/>
  <c r="C28" i="5"/>
  <c r="C47" i="21" s="1"/>
  <c r="C26" i="5"/>
  <c r="C24" i="5"/>
  <c r="C41" i="21" s="1"/>
  <c r="C22" i="5"/>
  <c r="C20" i="5"/>
  <c r="C35" i="21" s="1"/>
  <c r="C18" i="5"/>
  <c r="C16" i="5"/>
  <c r="C29" i="21" s="1"/>
  <c r="C14" i="5"/>
  <c r="C12" i="5"/>
  <c r="C23" i="21" s="1"/>
  <c r="C10" i="5"/>
  <c r="C8" i="5"/>
  <c r="C6" i="5"/>
  <c r="C16" i="21" s="1"/>
  <c r="C4" i="5"/>
  <c r="C2" i="5"/>
  <c r="C10" i="21" s="1"/>
  <c r="D37" i="5"/>
  <c r="D19" i="5"/>
  <c r="D7" i="5"/>
  <c r="C39" i="5"/>
  <c r="C31" i="5"/>
  <c r="C52" i="21" s="1"/>
  <c r="C23" i="5"/>
  <c r="C40" i="21" s="1"/>
  <c r="C13" i="5"/>
  <c r="C24" i="21" s="1"/>
  <c r="B41" i="5"/>
  <c r="B42" i="5"/>
  <c r="B38" i="5"/>
  <c r="B34" i="5"/>
  <c r="B30" i="5"/>
  <c r="B26" i="5"/>
  <c r="B24" i="5"/>
  <c r="B20" i="5"/>
  <c r="B18" i="5"/>
  <c r="B16" i="5"/>
  <c r="B14" i="5"/>
  <c r="B12" i="5"/>
  <c r="B10" i="5"/>
  <c r="B8" i="5"/>
  <c r="B6" i="5"/>
  <c r="B4" i="5"/>
  <c r="B2" i="5"/>
  <c r="D33" i="5"/>
  <c r="D21" i="5"/>
  <c r="D9" i="5"/>
  <c r="C41" i="5"/>
  <c r="C29" i="5"/>
  <c r="C21" i="5"/>
  <c r="C11" i="5"/>
  <c r="B39" i="5"/>
  <c r="B29" i="5"/>
  <c r="B40" i="5"/>
  <c r="B36" i="5"/>
  <c r="B32" i="5"/>
  <c r="B28" i="5"/>
  <c r="B22" i="5"/>
  <c r="A42" i="5"/>
  <c r="A40" i="5"/>
  <c r="A38" i="5"/>
  <c r="A36" i="5"/>
  <c r="A34" i="5"/>
  <c r="A32" i="5"/>
  <c r="A30" i="5"/>
  <c r="A28" i="5"/>
  <c r="A26" i="5"/>
  <c r="A24" i="5"/>
  <c r="A22" i="5"/>
  <c r="A20" i="5"/>
  <c r="A18" i="5"/>
  <c r="A16" i="5"/>
  <c r="A14" i="5"/>
  <c r="A12" i="5"/>
  <c r="A10" i="5"/>
  <c r="A8" i="5"/>
  <c r="A6" i="5"/>
  <c r="A4" i="5"/>
  <c r="E4" i="10"/>
  <c r="I4" i="10"/>
  <c r="I3" i="12" l="1"/>
  <c r="I3" i="11"/>
  <c r="E3" i="11"/>
  <c r="E3" i="12"/>
  <c r="C17" i="14"/>
  <c r="C17" i="21"/>
  <c r="C18" i="21"/>
  <c r="C18" i="14"/>
  <c r="D10" i="4"/>
  <c r="B42" i="11"/>
  <c r="C42" i="11"/>
  <c r="D42" i="11"/>
  <c r="B43" i="11"/>
  <c r="C43" i="11"/>
  <c r="D43" i="11"/>
  <c r="B44" i="11"/>
  <c r="C44" i="11"/>
  <c r="D44" i="11"/>
  <c r="B45" i="11"/>
  <c r="C45" i="11"/>
  <c r="D45" i="11"/>
  <c r="B46" i="11"/>
  <c r="C46" i="11"/>
  <c r="D46" i="11"/>
  <c r="B47" i="11"/>
  <c r="C47" i="11"/>
  <c r="D47" i="11"/>
  <c r="B48" i="11"/>
  <c r="C48" i="11"/>
  <c r="D48" i="11"/>
  <c r="B49" i="11"/>
  <c r="C49" i="11"/>
  <c r="D49" i="11"/>
  <c r="B50" i="11"/>
  <c r="C50" i="11"/>
  <c r="D50" i="11"/>
  <c r="B51" i="11"/>
  <c r="C51" i="11"/>
  <c r="D51" i="11"/>
  <c r="B52" i="11"/>
  <c r="C52" i="11"/>
  <c r="D52" i="11"/>
  <c r="B53" i="11"/>
  <c r="C53" i="11"/>
  <c r="D53" i="11"/>
  <c r="B54" i="11"/>
  <c r="C54" i="11"/>
  <c r="D54" i="11"/>
  <c r="B55" i="11"/>
  <c r="C55" i="11"/>
  <c r="D55" i="11"/>
  <c r="B56" i="11"/>
  <c r="C56" i="11"/>
  <c r="D56" i="11"/>
  <c r="B57" i="11"/>
  <c r="C57" i="11"/>
  <c r="D57" i="11"/>
  <c r="B58" i="11"/>
  <c r="C58" i="11"/>
  <c r="D58" i="11"/>
  <c r="B59" i="11"/>
  <c r="C59" i="11"/>
  <c r="D59" i="11"/>
  <c r="B60" i="11"/>
  <c r="C60" i="11"/>
  <c r="D60" i="11"/>
  <c r="B61" i="11"/>
  <c r="C61" i="11"/>
  <c r="D61" i="11"/>
  <c r="B62" i="11"/>
  <c r="C62" i="11"/>
  <c r="D62" i="11"/>
  <c r="B63" i="11"/>
  <c r="C63" i="11"/>
  <c r="D63" i="11"/>
  <c r="B64" i="11"/>
  <c r="C64" i="11"/>
  <c r="D64" i="11"/>
  <c r="B65" i="11"/>
  <c r="C65" i="11"/>
  <c r="D65" i="11"/>
  <c r="B66" i="11"/>
  <c r="C66" i="11"/>
  <c r="D66" i="11"/>
  <c r="B67" i="11"/>
  <c r="C67" i="11"/>
  <c r="D67" i="11"/>
  <c r="B68" i="11"/>
  <c r="C68" i="11"/>
  <c r="D68" i="11"/>
  <c r="B69" i="11"/>
  <c r="C69" i="11"/>
  <c r="D69" i="11"/>
  <c r="B70" i="11"/>
  <c r="C70" i="11"/>
  <c r="D70" i="11"/>
  <c r="B71" i="11"/>
  <c r="C71" i="11"/>
  <c r="D71" i="11"/>
  <c r="B72" i="11"/>
  <c r="C72" i="11"/>
  <c r="D72" i="11"/>
  <c r="B73" i="11"/>
  <c r="C73" i="11"/>
  <c r="D73" i="11"/>
  <c r="B74" i="11"/>
  <c r="C74" i="11"/>
  <c r="D74" i="11"/>
  <c r="B75" i="11"/>
  <c r="C75" i="11"/>
  <c r="D75" i="11"/>
  <c r="B76" i="11"/>
  <c r="C76" i="11"/>
  <c r="D76" i="11"/>
  <c r="B77" i="11"/>
  <c r="C77" i="11"/>
  <c r="D77" i="11"/>
  <c r="B78" i="11"/>
  <c r="C78" i="11"/>
  <c r="D78" i="11"/>
  <c r="B79" i="11"/>
  <c r="C79" i="11"/>
  <c r="D79" i="11"/>
  <c r="B80" i="11"/>
  <c r="C80" i="11"/>
  <c r="D80" i="11"/>
  <c r="B81" i="11"/>
  <c r="C81" i="11"/>
  <c r="D81" i="11"/>
  <c r="B82" i="11"/>
  <c r="C82" i="11"/>
  <c r="D82" i="11"/>
  <c r="B83" i="11"/>
  <c r="C83" i="11"/>
  <c r="D83" i="11"/>
  <c r="B84" i="11"/>
  <c r="C84" i="11"/>
  <c r="D84" i="11"/>
  <c r="B85" i="11"/>
  <c r="C85" i="11"/>
  <c r="D85" i="11"/>
  <c r="B86" i="11"/>
  <c r="C86" i="11"/>
  <c r="D86" i="11"/>
  <c r="B87" i="11"/>
  <c r="C87" i="11"/>
  <c r="D87" i="11"/>
  <c r="B88" i="11"/>
  <c r="C88" i="11"/>
  <c r="D88" i="11"/>
  <c r="B89" i="11"/>
  <c r="C89" i="11"/>
  <c r="D89" i="11"/>
  <c r="B90" i="11"/>
  <c r="C90" i="11"/>
  <c r="D90" i="11"/>
  <c r="B91" i="11"/>
  <c r="C91" i="11"/>
  <c r="D91" i="11"/>
  <c r="B92" i="11"/>
  <c r="C92" i="11"/>
  <c r="D92" i="11"/>
  <c r="B93" i="11"/>
  <c r="C93" i="11"/>
  <c r="D93" i="11"/>
  <c r="B94" i="11"/>
  <c r="C94" i="11"/>
  <c r="D94" i="11"/>
  <c r="B95" i="11"/>
  <c r="C95" i="11"/>
  <c r="D95" i="11"/>
  <c r="B96" i="11"/>
  <c r="C96" i="11"/>
  <c r="D96" i="11"/>
  <c r="B97" i="11"/>
  <c r="C97" i="11"/>
  <c r="D97" i="11"/>
  <c r="B98" i="11"/>
  <c r="C98" i="11"/>
  <c r="D98" i="11"/>
  <c r="B99" i="11"/>
  <c r="C99" i="11"/>
  <c r="D99" i="11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AP3" i="4"/>
  <c r="AQ3" i="4"/>
  <c r="AR3" i="4"/>
  <c r="AS3" i="4"/>
  <c r="E3" i="4"/>
  <c r="AI9" i="4" l="1"/>
  <c r="AJ8" i="4"/>
  <c r="AS5" i="4"/>
  <c r="AG6" i="4"/>
  <c r="AC5" i="4"/>
  <c r="U5" i="4"/>
  <c r="AC9" i="4"/>
  <c r="AE7" i="4"/>
  <c r="U7" i="4"/>
  <c r="AG7" i="4"/>
  <c r="Z7" i="4"/>
  <c r="AH7" i="4"/>
  <c r="AP7" i="4"/>
  <c r="AA7" i="4"/>
  <c r="AI7" i="4"/>
  <c r="AQ7" i="4"/>
  <c r="AC7" i="4"/>
  <c r="AS7" i="4"/>
  <c r="L7" i="4"/>
  <c r="T7" i="4"/>
  <c r="AB7" i="4"/>
  <c r="AJ7" i="4"/>
  <c r="AR7" i="4"/>
  <c r="N7" i="4"/>
  <c r="AL7" i="4"/>
  <c r="AI8" i="4"/>
  <c r="AQ8" i="4"/>
  <c r="AB8" i="4"/>
  <c r="U8" i="4"/>
  <c r="AC8" i="4"/>
  <c r="AG8" i="4"/>
  <c r="Z8" i="4"/>
  <c r="AP6" i="4"/>
  <c r="AH6" i="4"/>
  <c r="Z6" i="4"/>
  <c r="AL5" i="4"/>
  <c r="N5" i="4"/>
  <c r="L9" i="4"/>
  <c r="AR5" i="4"/>
  <c r="AJ5" i="4"/>
  <c r="AB5" i="4"/>
  <c r="T5" i="4"/>
  <c r="L5" i="4"/>
  <c r="AQ9" i="4"/>
  <c r="AA9" i="4"/>
  <c r="AE6" i="4"/>
  <c r="AQ5" i="4"/>
  <c r="AI5" i="4"/>
  <c r="AA5" i="4"/>
  <c r="AH9" i="4"/>
  <c r="AL6" i="4"/>
  <c r="N6" i="4"/>
  <c r="AP5" i="4"/>
  <c r="AH5" i="4"/>
  <c r="Z5" i="4"/>
  <c r="AS6" i="4"/>
  <c r="AC6" i="4"/>
  <c r="U6" i="4"/>
  <c r="AG5" i="4"/>
  <c r="AR6" i="4"/>
  <c r="AJ6" i="4"/>
  <c r="AB6" i="4"/>
  <c r="T6" i="4"/>
  <c r="L6" i="4"/>
  <c r="AQ6" i="4"/>
  <c r="AI6" i="4"/>
  <c r="AA6" i="4"/>
  <c r="AE5" i="4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E3" i="1"/>
  <c r="D41" i="12"/>
  <c r="C41" i="12"/>
  <c r="B41" i="12"/>
  <c r="D40" i="12"/>
  <c r="C40" i="12"/>
  <c r="B40" i="12"/>
  <c r="D39" i="12"/>
  <c r="C39" i="12"/>
  <c r="B39" i="12"/>
  <c r="D38" i="12"/>
  <c r="C38" i="12"/>
  <c r="B38" i="12"/>
  <c r="D37" i="12"/>
  <c r="C37" i="12"/>
  <c r="B37" i="12"/>
  <c r="D36" i="12"/>
  <c r="C36" i="12"/>
  <c r="B36" i="12"/>
  <c r="D35" i="12"/>
  <c r="C35" i="12"/>
  <c r="B35" i="12"/>
  <c r="D34" i="12"/>
  <c r="C34" i="12"/>
  <c r="B34" i="12"/>
  <c r="D33" i="12"/>
  <c r="C33" i="12"/>
  <c r="B33" i="12"/>
  <c r="D32" i="12"/>
  <c r="C32" i="12"/>
  <c r="B32" i="12"/>
  <c r="D31" i="12"/>
  <c r="C31" i="12"/>
  <c r="B31" i="12"/>
  <c r="D30" i="12"/>
  <c r="C30" i="12"/>
  <c r="B30" i="12"/>
  <c r="D29" i="12"/>
  <c r="C29" i="12"/>
  <c r="B29" i="12"/>
  <c r="D28" i="12"/>
  <c r="C28" i="12"/>
  <c r="B28" i="12"/>
  <c r="D27" i="12"/>
  <c r="C27" i="12"/>
  <c r="B27" i="12"/>
  <c r="D26" i="12"/>
  <c r="C26" i="12"/>
  <c r="B26" i="12"/>
  <c r="D25" i="12"/>
  <c r="C25" i="12"/>
  <c r="B25" i="12"/>
  <c r="D24" i="12"/>
  <c r="C24" i="12"/>
  <c r="B24" i="12"/>
  <c r="D23" i="12"/>
  <c r="C23" i="12"/>
  <c r="B23" i="12"/>
  <c r="D22" i="12"/>
  <c r="C22" i="12"/>
  <c r="B22" i="12"/>
  <c r="D21" i="12"/>
  <c r="C21" i="12"/>
  <c r="B21" i="12"/>
  <c r="D20" i="12"/>
  <c r="C20" i="12"/>
  <c r="B20" i="12"/>
  <c r="D19" i="12"/>
  <c r="C19" i="12"/>
  <c r="B19" i="12"/>
  <c r="D18" i="12"/>
  <c r="C18" i="12"/>
  <c r="B18" i="12"/>
  <c r="D17" i="12"/>
  <c r="C17" i="12"/>
  <c r="B17" i="12"/>
  <c r="D16" i="12"/>
  <c r="C16" i="12"/>
  <c r="B16" i="12"/>
  <c r="D15" i="12"/>
  <c r="C15" i="12"/>
  <c r="B15" i="12"/>
  <c r="D14" i="12"/>
  <c r="C14" i="12"/>
  <c r="B14" i="12"/>
  <c r="D13" i="12"/>
  <c r="C13" i="12"/>
  <c r="B13" i="12"/>
  <c r="D12" i="12"/>
  <c r="C12" i="12"/>
  <c r="B12" i="12"/>
  <c r="D11" i="12"/>
  <c r="C11" i="12"/>
  <c r="B11" i="12"/>
  <c r="D10" i="12"/>
  <c r="C10" i="12"/>
  <c r="B10" i="12"/>
  <c r="D9" i="12"/>
  <c r="C9" i="12"/>
  <c r="B9" i="12"/>
  <c r="D8" i="12"/>
  <c r="C8" i="12"/>
  <c r="B8" i="12"/>
  <c r="D7" i="12"/>
  <c r="C7" i="12"/>
  <c r="B7" i="12"/>
  <c r="AC4" i="10"/>
  <c r="AG4" i="10"/>
  <c r="AK4" i="10"/>
  <c r="AO4" i="10"/>
  <c r="AS4" i="10"/>
  <c r="AW4" i="10"/>
  <c r="BA4" i="10"/>
  <c r="BE4" i="10"/>
  <c r="BI4" i="10"/>
  <c r="BM4" i="10"/>
  <c r="BQ4" i="10"/>
  <c r="BU4" i="10"/>
  <c r="BY4" i="10"/>
  <c r="CC4" i="10"/>
  <c r="CG4" i="10"/>
  <c r="CK4" i="10"/>
  <c r="CO4" i="10"/>
  <c r="CS4" i="10"/>
  <c r="DI4" i="10"/>
  <c r="DM4" i="10"/>
  <c r="DQ4" i="10"/>
  <c r="DU4" i="10"/>
  <c r="DY4" i="10"/>
  <c r="EC4" i="10"/>
  <c r="EG4" i="10"/>
  <c r="EK4" i="10"/>
  <c r="EO4" i="10"/>
  <c r="ES4" i="10"/>
  <c r="EW4" i="10"/>
  <c r="FA4" i="10"/>
  <c r="FE4" i="10"/>
  <c r="FI4" i="10"/>
  <c r="Y4" i="10"/>
  <c r="U4" i="10"/>
  <c r="Q4" i="10"/>
  <c r="M4" i="10"/>
  <c r="D1" i="10" a="1"/>
  <c r="D1" i="12" a="1"/>
  <c r="FI3" i="12" l="1"/>
  <c r="FI3" i="11"/>
  <c r="FE3" i="12"/>
  <c r="FE3" i="11"/>
  <c r="FA3" i="12"/>
  <c r="FA3" i="11"/>
  <c r="EW3" i="12"/>
  <c r="EW3" i="11"/>
  <c r="ES3" i="12"/>
  <c r="ES3" i="11"/>
  <c r="EO3" i="12"/>
  <c r="EO3" i="11"/>
  <c r="EK3" i="12"/>
  <c r="EK3" i="11"/>
  <c r="EG3" i="11"/>
  <c r="EG3" i="12"/>
  <c r="EC3" i="11"/>
  <c r="EC3" i="12"/>
  <c r="DY3" i="11"/>
  <c r="DY3" i="12"/>
  <c r="DU3" i="11"/>
  <c r="DU3" i="12"/>
  <c r="DQ3" i="11"/>
  <c r="DQ3" i="12"/>
  <c r="DM3" i="11"/>
  <c r="DM3" i="12"/>
  <c r="DI3" i="11"/>
  <c r="DI3" i="12"/>
  <c r="CS3" i="11"/>
  <c r="CS3" i="12"/>
  <c r="CO3" i="11"/>
  <c r="CO3" i="12"/>
  <c r="CK3" i="11"/>
  <c r="CK3" i="12"/>
  <c r="CG3" i="12"/>
  <c r="CG3" i="11"/>
  <c r="CC3" i="12"/>
  <c r="CC3" i="11"/>
  <c r="BY3" i="12"/>
  <c r="BY3" i="11"/>
  <c r="BU3" i="12"/>
  <c r="BU3" i="11"/>
  <c r="BQ3" i="12"/>
  <c r="BQ3" i="11"/>
  <c r="BM3" i="12"/>
  <c r="BM3" i="11"/>
  <c r="BI3" i="12"/>
  <c r="BI3" i="11"/>
  <c r="BE3" i="12"/>
  <c r="BE3" i="11"/>
  <c r="BA3" i="11"/>
  <c r="BA3" i="12"/>
  <c r="AW3" i="12"/>
  <c r="AW3" i="11"/>
  <c r="AS3" i="12"/>
  <c r="AS3" i="11"/>
  <c r="AO3" i="11"/>
  <c r="AO3" i="12"/>
  <c r="AK3" i="11"/>
  <c r="AK3" i="12"/>
  <c r="AG3" i="11"/>
  <c r="AG3" i="12"/>
  <c r="AC3" i="11"/>
  <c r="AC3" i="12"/>
  <c r="Y3" i="12"/>
  <c r="Y3" i="11"/>
  <c r="U3" i="12"/>
  <c r="U3" i="11"/>
  <c r="Q3" i="11"/>
  <c r="Q3" i="12"/>
  <c r="M3" i="11"/>
  <c r="M3" i="12"/>
  <c r="T9" i="4"/>
  <c r="AS9" i="4"/>
  <c r="AB9" i="4"/>
  <c r="AB10" i="4" s="1"/>
  <c r="U9" i="4"/>
  <c r="U17" i="4" s="1"/>
  <c r="AJ9" i="4"/>
  <c r="AJ16" i="4" s="1"/>
  <c r="N9" i="4"/>
  <c r="AE9" i="4"/>
  <c r="AR9" i="4"/>
  <c r="AG9" i="4"/>
  <c r="AG13" i="4" s="1"/>
  <c r="Z9" i="4"/>
  <c r="Z19" i="4" s="1"/>
  <c r="AL9" i="4"/>
  <c r="AP9" i="4"/>
  <c r="N8" i="4"/>
  <c r="T8" i="4"/>
  <c r="AS8" i="4"/>
  <c r="L8" i="4"/>
  <c r="L10" i="4" s="1"/>
  <c r="AE8" i="4"/>
  <c r="AA8" i="4"/>
  <c r="AA18" i="4" s="1"/>
  <c r="AP8" i="4"/>
  <c r="AR8" i="4"/>
  <c r="AH8" i="4"/>
  <c r="AH12" i="4" s="1"/>
  <c r="AL8" i="4"/>
  <c r="D1" i="10"/>
  <c r="AI17" i="4"/>
  <c r="AC17" i="4"/>
  <c r="AI10" i="4"/>
  <c r="AI12" i="4"/>
  <c r="AI14" i="4"/>
  <c r="AI13" i="4"/>
  <c r="AI11" i="4"/>
  <c r="AQ16" i="4"/>
  <c r="AQ10" i="4"/>
  <c r="AQ12" i="4"/>
  <c r="AQ14" i="4"/>
  <c r="AQ11" i="4"/>
  <c r="AQ13" i="4"/>
  <c r="AC10" i="4"/>
  <c r="AC12" i="4"/>
  <c r="AC14" i="4"/>
  <c r="AC11" i="4"/>
  <c r="AC13" i="4"/>
  <c r="AI16" i="4"/>
  <c r="AI20" i="4"/>
  <c r="AQ20" i="4"/>
  <c r="AC19" i="4"/>
  <c r="AQ19" i="4"/>
  <c r="AC16" i="4"/>
  <c r="AQ17" i="4"/>
  <c r="AI19" i="4"/>
  <c r="AC18" i="4"/>
  <c r="AQ18" i="4"/>
  <c r="AI18" i="4"/>
  <c r="AC20" i="4"/>
  <c r="D1" i="12"/>
  <c r="B31" i="11"/>
  <c r="C31" i="11"/>
  <c r="D31" i="11"/>
  <c r="B32" i="11"/>
  <c r="C32" i="11"/>
  <c r="D32" i="11"/>
  <c r="B33" i="11"/>
  <c r="C33" i="11"/>
  <c r="D33" i="11"/>
  <c r="B34" i="11"/>
  <c r="C34" i="11"/>
  <c r="D34" i="11"/>
  <c r="B35" i="11"/>
  <c r="C35" i="11"/>
  <c r="D35" i="11"/>
  <c r="B36" i="11"/>
  <c r="C36" i="11"/>
  <c r="D36" i="11"/>
  <c r="B37" i="11"/>
  <c r="C37" i="11"/>
  <c r="D37" i="11"/>
  <c r="B38" i="11"/>
  <c r="C38" i="11"/>
  <c r="D38" i="11"/>
  <c r="B39" i="11"/>
  <c r="C39" i="11"/>
  <c r="D39" i="11"/>
  <c r="B40" i="11"/>
  <c r="C40" i="11"/>
  <c r="D40" i="11"/>
  <c r="B41" i="11"/>
  <c r="C41" i="11"/>
  <c r="D41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7" i="11"/>
  <c r="G8" i="8"/>
  <c r="H8" i="8"/>
  <c r="I8" i="8"/>
  <c r="J8" i="8"/>
  <c r="K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AM8" i="8"/>
  <c r="AN8" i="8"/>
  <c r="AO8" i="8"/>
  <c r="AP8" i="8"/>
  <c r="AQ8" i="8"/>
  <c r="AR8" i="8"/>
  <c r="G9" i="8"/>
  <c r="H9" i="8"/>
  <c r="J9" i="8"/>
  <c r="K9" i="8"/>
  <c r="M9" i="8"/>
  <c r="N9" i="8"/>
  <c r="O9" i="8"/>
  <c r="P9" i="8"/>
  <c r="Q9" i="8"/>
  <c r="R9" i="8"/>
  <c r="S9" i="8"/>
  <c r="T9" i="8"/>
  <c r="U9" i="8"/>
  <c r="V9" i="8"/>
  <c r="W9" i="8"/>
  <c r="X9" i="8"/>
  <c r="Y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G10" i="8"/>
  <c r="H10" i="8"/>
  <c r="J10" i="8"/>
  <c r="K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G11" i="8"/>
  <c r="H11" i="8"/>
  <c r="J11" i="8"/>
  <c r="K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G12" i="8"/>
  <c r="H12" i="8"/>
  <c r="J12" i="8"/>
  <c r="K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G13" i="8"/>
  <c r="H13" i="8"/>
  <c r="J13" i="8"/>
  <c r="K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N13" i="8"/>
  <c r="AO13" i="8"/>
  <c r="AP13" i="8"/>
  <c r="AQ13" i="8"/>
  <c r="G14" i="8"/>
  <c r="H14" i="8"/>
  <c r="I14" i="8"/>
  <c r="J14" i="8"/>
  <c r="K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G15" i="8"/>
  <c r="H15" i="8"/>
  <c r="I15" i="8"/>
  <c r="J15" i="8"/>
  <c r="K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G16" i="8"/>
  <c r="H16" i="8"/>
  <c r="I16" i="8"/>
  <c r="J16" i="8"/>
  <c r="K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AN16" i="8"/>
  <c r="AO16" i="8"/>
  <c r="AP16" i="8"/>
  <c r="AQ16" i="8"/>
  <c r="G17" i="8"/>
  <c r="H17" i="8"/>
  <c r="I17" i="8"/>
  <c r="J17" i="8"/>
  <c r="K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G18" i="8"/>
  <c r="H18" i="8"/>
  <c r="I18" i="8"/>
  <c r="J18" i="8"/>
  <c r="K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G19" i="8"/>
  <c r="H19" i="8"/>
  <c r="I19" i="8"/>
  <c r="J19" i="8"/>
  <c r="K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G20" i="8"/>
  <c r="H20" i="8"/>
  <c r="I20" i="8"/>
  <c r="J20" i="8"/>
  <c r="K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G21" i="8"/>
  <c r="H21" i="8"/>
  <c r="I21" i="8"/>
  <c r="J21" i="8"/>
  <c r="K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G22" i="8"/>
  <c r="H22" i="8"/>
  <c r="I22" i="8"/>
  <c r="J22" i="8"/>
  <c r="K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G23" i="8"/>
  <c r="H23" i="8"/>
  <c r="I23" i="8"/>
  <c r="J23" i="8"/>
  <c r="K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G24" i="8"/>
  <c r="H24" i="8"/>
  <c r="I24" i="8"/>
  <c r="J24" i="8"/>
  <c r="K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G25" i="8"/>
  <c r="H25" i="8"/>
  <c r="I25" i="8"/>
  <c r="J25" i="8"/>
  <c r="K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G26" i="8"/>
  <c r="H26" i="8"/>
  <c r="I26" i="8"/>
  <c r="J26" i="8"/>
  <c r="K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G27" i="8"/>
  <c r="H27" i="8"/>
  <c r="I27" i="8"/>
  <c r="J27" i="8"/>
  <c r="K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G28" i="8"/>
  <c r="H28" i="8"/>
  <c r="I28" i="8"/>
  <c r="J28" i="8"/>
  <c r="K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G29" i="8"/>
  <c r="H29" i="8"/>
  <c r="I29" i="8"/>
  <c r="J29" i="8"/>
  <c r="K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AN31" i="8"/>
  <c r="AO31" i="8"/>
  <c r="AP31" i="8"/>
  <c r="AQ31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N40" i="8"/>
  <c r="AO40" i="8"/>
  <c r="AP40" i="8"/>
  <c r="AQ40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Q43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N47" i="8"/>
  <c r="AO47" i="8"/>
  <c r="AP47" i="8"/>
  <c r="AQ47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N48" i="8"/>
  <c r="AO48" i="8"/>
  <c r="AP48" i="8"/>
  <c r="AQ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AO52" i="8"/>
  <c r="AP52" i="8"/>
  <c r="AQ52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AN54" i="8"/>
  <c r="AO54" i="8"/>
  <c r="AP54" i="8"/>
  <c r="AQ54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AQ55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AQ57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M60" i="8"/>
  <c r="AN60" i="8"/>
  <c r="AO60" i="8"/>
  <c r="AP60" i="8"/>
  <c r="AQ60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AL62" i="8"/>
  <c r="AM62" i="8"/>
  <c r="AN62" i="8"/>
  <c r="AO62" i="8"/>
  <c r="AP62" i="8"/>
  <c r="AQ62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AN64" i="8"/>
  <c r="AO64" i="8"/>
  <c r="AP64" i="8"/>
  <c r="AQ64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AL65" i="8"/>
  <c r="AM65" i="8"/>
  <c r="AN65" i="8"/>
  <c r="AO65" i="8"/>
  <c r="AP65" i="8"/>
  <c r="AQ65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AI66" i="8"/>
  <c r="AJ66" i="8"/>
  <c r="AK66" i="8"/>
  <c r="AL66" i="8"/>
  <c r="AM66" i="8"/>
  <c r="AN66" i="8"/>
  <c r="AO66" i="8"/>
  <c r="AP66" i="8"/>
  <c r="AQ66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AF68" i="8"/>
  <c r="AG68" i="8"/>
  <c r="AH68" i="8"/>
  <c r="AI68" i="8"/>
  <c r="AJ68" i="8"/>
  <c r="AK68" i="8"/>
  <c r="AL68" i="8"/>
  <c r="AM68" i="8"/>
  <c r="AN68" i="8"/>
  <c r="AO68" i="8"/>
  <c r="AP68" i="8"/>
  <c r="AQ68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AI69" i="8"/>
  <c r="AJ69" i="8"/>
  <c r="AK69" i="8"/>
  <c r="AL69" i="8"/>
  <c r="AM69" i="8"/>
  <c r="AN69" i="8"/>
  <c r="AO69" i="8"/>
  <c r="AP69" i="8"/>
  <c r="AQ69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M70" i="8"/>
  <c r="AN70" i="8"/>
  <c r="AO70" i="8"/>
  <c r="AP70" i="8"/>
  <c r="AQ70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M71" i="8"/>
  <c r="AN71" i="8"/>
  <c r="AO71" i="8"/>
  <c r="AP71" i="8"/>
  <c r="AQ71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AI72" i="8"/>
  <c r="AJ72" i="8"/>
  <c r="AK72" i="8"/>
  <c r="AL72" i="8"/>
  <c r="AM72" i="8"/>
  <c r="AN72" i="8"/>
  <c r="AO72" i="8"/>
  <c r="AP72" i="8"/>
  <c r="AQ72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AC74" i="8"/>
  <c r="AD74" i="8"/>
  <c r="AE74" i="8"/>
  <c r="AF74" i="8"/>
  <c r="AG74" i="8"/>
  <c r="AH74" i="8"/>
  <c r="AI74" i="8"/>
  <c r="AJ74" i="8"/>
  <c r="AK74" i="8"/>
  <c r="AL74" i="8"/>
  <c r="AM74" i="8"/>
  <c r="AN74" i="8"/>
  <c r="AO74" i="8"/>
  <c r="AP74" i="8"/>
  <c r="AQ74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E75" i="8"/>
  <c r="AF75" i="8"/>
  <c r="AG75" i="8"/>
  <c r="AH75" i="8"/>
  <c r="AI75" i="8"/>
  <c r="AJ75" i="8"/>
  <c r="AK75" i="8"/>
  <c r="AL75" i="8"/>
  <c r="AM75" i="8"/>
  <c r="AN75" i="8"/>
  <c r="AO75" i="8"/>
  <c r="AP75" i="8"/>
  <c r="AQ75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T76" i="8"/>
  <c r="U76" i="8"/>
  <c r="V76" i="8"/>
  <c r="W76" i="8"/>
  <c r="X76" i="8"/>
  <c r="Y76" i="8"/>
  <c r="Z76" i="8"/>
  <c r="AA76" i="8"/>
  <c r="AB76" i="8"/>
  <c r="AC76" i="8"/>
  <c r="AD76" i="8"/>
  <c r="AE76" i="8"/>
  <c r="AF76" i="8"/>
  <c r="AG76" i="8"/>
  <c r="AH76" i="8"/>
  <c r="AI76" i="8"/>
  <c r="AJ76" i="8"/>
  <c r="AK76" i="8"/>
  <c r="AL76" i="8"/>
  <c r="AM76" i="8"/>
  <c r="AN76" i="8"/>
  <c r="AO76" i="8"/>
  <c r="AP76" i="8"/>
  <c r="AQ76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T77" i="8"/>
  <c r="U77" i="8"/>
  <c r="V77" i="8"/>
  <c r="W77" i="8"/>
  <c r="X77" i="8"/>
  <c r="Y77" i="8"/>
  <c r="Z77" i="8"/>
  <c r="AA77" i="8"/>
  <c r="AB77" i="8"/>
  <c r="AC77" i="8"/>
  <c r="AD77" i="8"/>
  <c r="AE77" i="8"/>
  <c r="AF77" i="8"/>
  <c r="AG77" i="8"/>
  <c r="AH77" i="8"/>
  <c r="AI77" i="8"/>
  <c r="AJ77" i="8"/>
  <c r="AK77" i="8"/>
  <c r="AL77" i="8"/>
  <c r="AM77" i="8"/>
  <c r="AN77" i="8"/>
  <c r="AO77" i="8"/>
  <c r="AP77" i="8"/>
  <c r="AQ77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T78" i="8"/>
  <c r="U78" i="8"/>
  <c r="V78" i="8"/>
  <c r="W78" i="8"/>
  <c r="X78" i="8"/>
  <c r="Y78" i="8"/>
  <c r="Z78" i="8"/>
  <c r="AA78" i="8"/>
  <c r="AB78" i="8"/>
  <c r="AC78" i="8"/>
  <c r="AD78" i="8"/>
  <c r="AE78" i="8"/>
  <c r="AF78" i="8"/>
  <c r="AG78" i="8"/>
  <c r="AH78" i="8"/>
  <c r="AI78" i="8"/>
  <c r="AJ78" i="8"/>
  <c r="AK78" i="8"/>
  <c r="AL78" i="8"/>
  <c r="AM78" i="8"/>
  <c r="AN78" i="8"/>
  <c r="AO78" i="8"/>
  <c r="AP78" i="8"/>
  <c r="AQ78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V79" i="8"/>
  <c r="W79" i="8"/>
  <c r="X79" i="8"/>
  <c r="Y79" i="8"/>
  <c r="Z79" i="8"/>
  <c r="AA79" i="8"/>
  <c r="AB79" i="8"/>
  <c r="AC79" i="8"/>
  <c r="AD79" i="8"/>
  <c r="AE79" i="8"/>
  <c r="AF79" i="8"/>
  <c r="AG79" i="8"/>
  <c r="AH79" i="8"/>
  <c r="AI79" i="8"/>
  <c r="AJ79" i="8"/>
  <c r="AK79" i="8"/>
  <c r="AL79" i="8"/>
  <c r="AM79" i="8"/>
  <c r="AN79" i="8"/>
  <c r="AO79" i="8"/>
  <c r="AP79" i="8"/>
  <c r="AQ79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V80" i="8"/>
  <c r="W80" i="8"/>
  <c r="X80" i="8"/>
  <c r="Y80" i="8"/>
  <c r="Z80" i="8"/>
  <c r="AA80" i="8"/>
  <c r="AB80" i="8"/>
  <c r="AC80" i="8"/>
  <c r="AD80" i="8"/>
  <c r="AE80" i="8"/>
  <c r="AF80" i="8"/>
  <c r="AG80" i="8"/>
  <c r="AH80" i="8"/>
  <c r="AI80" i="8"/>
  <c r="AJ80" i="8"/>
  <c r="AK80" i="8"/>
  <c r="AL80" i="8"/>
  <c r="AM80" i="8"/>
  <c r="AN80" i="8"/>
  <c r="AO80" i="8"/>
  <c r="AP80" i="8"/>
  <c r="AQ80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T83" i="8"/>
  <c r="U83" i="8"/>
  <c r="V83" i="8"/>
  <c r="W83" i="8"/>
  <c r="X83" i="8"/>
  <c r="Y83" i="8"/>
  <c r="Z83" i="8"/>
  <c r="AA83" i="8"/>
  <c r="AB83" i="8"/>
  <c r="AC83" i="8"/>
  <c r="AD83" i="8"/>
  <c r="AE83" i="8"/>
  <c r="AF83" i="8"/>
  <c r="AG83" i="8"/>
  <c r="AH83" i="8"/>
  <c r="AI83" i="8"/>
  <c r="AJ83" i="8"/>
  <c r="AK83" i="8"/>
  <c r="AL83" i="8"/>
  <c r="AM83" i="8"/>
  <c r="AN83" i="8"/>
  <c r="AO83" i="8"/>
  <c r="AP83" i="8"/>
  <c r="AQ83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V84" i="8"/>
  <c r="W84" i="8"/>
  <c r="X84" i="8"/>
  <c r="Y84" i="8"/>
  <c r="Z84" i="8"/>
  <c r="AA84" i="8"/>
  <c r="AB84" i="8"/>
  <c r="AC84" i="8"/>
  <c r="AD84" i="8"/>
  <c r="AE84" i="8"/>
  <c r="AF84" i="8"/>
  <c r="AG84" i="8"/>
  <c r="AH84" i="8"/>
  <c r="AI84" i="8"/>
  <c r="AJ84" i="8"/>
  <c r="AK84" i="8"/>
  <c r="AL84" i="8"/>
  <c r="AM84" i="8"/>
  <c r="AN84" i="8"/>
  <c r="AO84" i="8"/>
  <c r="AP84" i="8"/>
  <c r="AQ84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T86" i="8"/>
  <c r="U86" i="8"/>
  <c r="V86" i="8"/>
  <c r="W86" i="8"/>
  <c r="X86" i="8"/>
  <c r="Y86" i="8"/>
  <c r="Z86" i="8"/>
  <c r="AA86" i="8"/>
  <c r="AB86" i="8"/>
  <c r="AC86" i="8"/>
  <c r="AD86" i="8"/>
  <c r="AE86" i="8"/>
  <c r="AF86" i="8"/>
  <c r="AG86" i="8"/>
  <c r="AH86" i="8"/>
  <c r="AI86" i="8"/>
  <c r="AJ86" i="8"/>
  <c r="AK86" i="8"/>
  <c r="AL86" i="8"/>
  <c r="AM86" i="8"/>
  <c r="AN86" i="8"/>
  <c r="AO86" i="8"/>
  <c r="AP86" i="8"/>
  <c r="AQ86" i="8"/>
  <c r="G87" i="8"/>
  <c r="H87" i="8"/>
  <c r="I87" i="8"/>
  <c r="J87" i="8"/>
  <c r="K87" i="8"/>
  <c r="L87" i="8"/>
  <c r="M87" i="8"/>
  <c r="N87" i="8"/>
  <c r="O87" i="8"/>
  <c r="P87" i="8"/>
  <c r="Q87" i="8"/>
  <c r="R87" i="8"/>
  <c r="S87" i="8"/>
  <c r="T87" i="8"/>
  <c r="U87" i="8"/>
  <c r="V87" i="8"/>
  <c r="W87" i="8"/>
  <c r="X87" i="8"/>
  <c r="Y87" i="8"/>
  <c r="Z87" i="8"/>
  <c r="AA87" i="8"/>
  <c r="AB87" i="8"/>
  <c r="AC87" i="8"/>
  <c r="AD87" i="8"/>
  <c r="AE87" i="8"/>
  <c r="AF87" i="8"/>
  <c r="AG87" i="8"/>
  <c r="AH87" i="8"/>
  <c r="AI87" i="8"/>
  <c r="AJ87" i="8"/>
  <c r="AK87" i="8"/>
  <c r="AL87" i="8"/>
  <c r="AM87" i="8"/>
  <c r="AN87" i="8"/>
  <c r="AO87" i="8"/>
  <c r="AP87" i="8"/>
  <c r="AQ87" i="8"/>
  <c r="G88" i="8"/>
  <c r="H88" i="8"/>
  <c r="I88" i="8"/>
  <c r="J88" i="8"/>
  <c r="K88" i="8"/>
  <c r="L88" i="8"/>
  <c r="M88" i="8"/>
  <c r="N88" i="8"/>
  <c r="O88" i="8"/>
  <c r="P88" i="8"/>
  <c r="Q88" i="8"/>
  <c r="R88" i="8"/>
  <c r="S88" i="8"/>
  <c r="T88" i="8"/>
  <c r="U88" i="8"/>
  <c r="V88" i="8"/>
  <c r="W88" i="8"/>
  <c r="X88" i="8"/>
  <c r="Y88" i="8"/>
  <c r="Z88" i="8"/>
  <c r="AA88" i="8"/>
  <c r="AB88" i="8"/>
  <c r="AC88" i="8"/>
  <c r="AD88" i="8"/>
  <c r="AE88" i="8"/>
  <c r="AF88" i="8"/>
  <c r="AG88" i="8"/>
  <c r="AH88" i="8"/>
  <c r="AI88" i="8"/>
  <c r="AJ88" i="8"/>
  <c r="AK88" i="8"/>
  <c r="AL88" i="8"/>
  <c r="AM88" i="8"/>
  <c r="AN88" i="8"/>
  <c r="AO88" i="8"/>
  <c r="AP88" i="8"/>
  <c r="AQ88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T89" i="8"/>
  <c r="U89" i="8"/>
  <c r="V89" i="8"/>
  <c r="W89" i="8"/>
  <c r="X89" i="8"/>
  <c r="Y89" i="8"/>
  <c r="Z89" i="8"/>
  <c r="AA89" i="8"/>
  <c r="AB89" i="8"/>
  <c r="AC89" i="8"/>
  <c r="AD89" i="8"/>
  <c r="AE89" i="8"/>
  <c r="AF89" i="8"/>
  <c r="AG89" i="8"/>
  <c r="AH89" i="8"/>
  <c r="AI89" i="8"/>
  <c r="AJ89" i="8"/>
  <c r="AK89" i="8"/>
  <c r="AL89" i="8"/>
  <c r="AM89" i="8"/>
  <c r="AN89" i="8"/>
  <c r="AO89" i="8"/>
  <c r="AP89" i="8"/>
  <c r="AQ89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V90" i="8"/>
  <c r="W90" i="8"/>
  <c r="X90" i="8"/>
  <c r="Y90" i="8"/>
  <c r="Z90" i="8"/>
  <c r="AA90" i="8"/>
  <c r="AB90" i="8"/>
  <c r="AC90" i="8"/>
  <c r="AD90" i="8"/>
  <c r="AE90" i="8"/>
  <c r="AF90" i="8"/>
  <c r="AG90" i="8"/>
  <c r="AH90" i="8"/>
  <c r="AI90" i="8"/>
  <c r="AJ90" i="8"/>
  <c r="AK90" i="8"/>
  <c r="AL90" i="8"/>
  <c r="AM90" i="8"/>
  <c r="AN90" i="8"/>
  <c r="AO90" i="8"/>
  <c r="AP90" i="8"/>
  <c r="AQ90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AG91" i="8"/>
  <c r="AH91" i="8"/>
  <c r="AI91" i="8"/>
  <c r="AJ91" i="8"/>
  <c r="AK91" i="8"/>
  <c r="AL91" i="8"/>
  <c r="AM91" i="8"/>
  <c r="AN91" i="8"/>
  <c r="AO91" i="8"/>
  <c r="AP91" i="8"/>
  <c r="AQ91" i="8"/>
  <c r="G92" i="8"/>
  <c r="H92" i="8"/>
  <c r="I92" i="8"/>
  <c r="J92" i="8"/>
  <c r="K92" i="8"/>
  <c r="L92" i="8"/>
  <c r="M92" i="8"/>
  <c r="N92" i="8"/>
  <c r="O92" i="8"/>
  <c r="P92" i="8"/>
  <c r="Q92" i="8"/>
  <c r="R92" i="8"/>
  <c r="S92" i="8"/>
  <c r="T92" i="8"/>
  <c r="U92" i="8"/>
  <c r="V92" i="8"/>
  <c r="W92" i="8"/>
  <c r="X92" i="8"/>
  <c r="Y92" i="8"/>
  <c r="Z92" i="8"/>
  <c r="AA92" i="8"/>
  <c r="AB92" i="8"/>
  <c r="AC92" i="8"/>
  <c r="AD92" i="8"/>
  <c r="AE92" i="8"/>
  <c r="AF92" i="8"/>
  <c r="AG92" i="8"/>
  <c r="AH92" i="8"/>
  <c r="AI92" i="8"/>
  <c r="AJ92" i="8"/>
  <c r="AK92" i="8"/>
  <c r="AL92" i="8"/>
  <c r="AM92" i="8"/>
  <c r="AN92" i="8"/>
  <c r="AO92" i="8"/>
  <c r="AP92" i="8"/>
  <c r="AQ92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AF93" i="8"/>
  <c r="AG93" i="8"/>
  <c r="AH93" i="8"/>
  <c r="AI93" i="8"/>
  <c r="AJ93" i="8"/>
  <c r="AK93" i="8"/>
  <c r="AL93" i="8"/>
  <c r="AM93" i="8"/>
  <c r="AN93" i="8"/>
  <c r="AO93" i="8"/>
  <c r="AP93" i="8"/>
  <c r="AQ93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V94" i="8"/>
  <c r="W94" i="8"/>
  <c r="X94" i="8"/>
  <c r="Y94" i="8"/>
  <c r="Z94" i="8"/>
  <c r="AA94" i="8"/>
  <c r="AB94" i="8"/>
  <c r="AC94" i="8"/>
  <c r="AD94" i="8"/>
  <c r="AE94" i="8"/>
  <c r="AF94" i="8"/>
  <c r="AG94" i="8"/>
  <c r="AH94" i="8"/>
  <c r="AI94" i="8"/>
  <c r="AJ94" i="8"/>
  <c r="AK94" i="8"/>
  <c r="AL94" i="8"/>
  <c r="AM94" i="8"/>
  <c r="AN94" i="8"/>
  <c r="AO94" i="8"/>
  <c r="AP94" i="8"/>
  <c r="AQ94" i="8"/>
  <c r="G95" i="8"/>
  <c r="H95" i="8"/>
  <c r="I95" i="8"/>
  <c r="J95" i="8"/>
  <c r="K95" i="8"/>
  <c r="L95" i="8"/>
  <c r="M95" i="8"/>
  <c r="N95" i="8"/>
  <c r="O95" i="8"/>
  <c r="P95" i="8"/>
  <c r="Q95" i="8"/>
  <c r="R95" i="8"/>
  <c r="S95" i="8"/>
  <c r="T95" i="8"/>
  <c r="U95" i="8"/>
  <c r="V95" i="8"/>
  <c r="W95" i="8"/>
  <c r="X95" i="8"/>
  <c r="Y95" i="8"/>
  <c r="Z95" i="8"/>
  <c r="AA95" i="8"/>
  <c r="AB95" i="8"/>
  <c r="AC95" i="8"/>
  <c r="AD95" i="8"/>
  <c r="AE95" i="8"/>
  <c r="AF95" i="8"/>
  <c r="AG95" i="8"/>
  <c r="AH95" i="8"/>
  <c r="AI95" i="8"/>
  <c r="AJ95" i="8"/>
  <c r="AK95" i="8"/>
  <c r="AL95" i="8"/>
  <c r="AM95" i="8"/>
  <c r="AN95" i="8"/>
  <c r="AO95" i="8"/>
  <c r="AP95" i="8"/>
  <c r="AQ95" i="8"/>
  <c r="G96" i="8"/>
  <c r="H96" i="8"/>
  <c r="I96" i="8"/>
  <c r="J96" i="8"/>
  <c r="K96" i="8"/>
  <c r="L96" i="8"/>
  <c r="M96" i="8"/>
  <c r="N96" i="8"/>
  <c r="O96" i="8"/>
  <c r="P96" i="8"/>
  <c r="Q96" i="8"/>
  <c r="R96" i="8"/>
  <c r="S96" i="8"/>
  <c r="T96" i="8"/>
  <c r="U96" i="8"/>
  <c r="V96" i="8"/>
  <c r="W96" i="8"/>
  <c r="X96" i="8"/>
  <c r="Y96" i="8"/>
  <c r="Z96" i="8"/>
  <c r="AA96" i="8"/>
  <c r="AB96" i="8"/>
  <c r="AC96" i="8"/>
  <c r="AD96" i="8"/>
  <c r="AE96" i="8"/>
  <c r="AF96" i="8"/>
  <c r="AG96" i="8"/>
  <c r="AH96" i="8"/>
  <c r="AI96" i="8"/>
  <c r="AJ96" i="8"/>
  <c r="AK96" i="8"/>
  <c r="AL96" i="8"/>
  <c r="AM96" i="8"/>
  <c r="AN96" i="8"/>
  <c r="AO96" i="8"/>
  <c r="AP96" i="8"/>
  <c r="AQ96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3" i="8"/>
  <c r="F84" i="8"/>
  <c r="F86" i="8"/>
  <c r="F87" i="8"/>
  <c r="F88" i="8"/>
  <c r="F89" i="8"/>
  <c r="F90" i="8"/>
  <c r="F91" i="8"/>
  <c r="F92" i="8"/>
  <c r="F93" i="8"/>
  <c r="F94" i="8"/>
  <c r="F95" i="8"/>
  <c r="F96" i="8"/>
  <c r="F8" i="8"/>
  <c r="E9" i="8"/>
  <c r="E10" i="8"/>
  <c r="E11" i="8"/>
  <c r="E12" i="8"/>
  <c r="E13" i="8"/>
  <c r="E14" i="8"/>
  <c r="E15" i="8"/>
  <c r="E16" i="8"/>
  <c r="E17" i="8"/>
  <c r="E18" i="8"/>
  <c r="E19" i="8"/>
  <c r="E20" i="8"/>
  <c r="E8" i="8"/>
  <c r="AR10" i="8"/>
  <c r="D11" i="4"/>
  <c r="D12" i="4"/>
  <c r="D13" i="4"/>
  <c r="D14" i="4"/>
  <c r="D1" i="11" a="1"/>
  <c r="J5" i="14" l="1"/>
  <c r="J5" i="21"/>
  <c r="AB20" i="4"/>
  <c r="AB14" i="4"/>
  <c r="AB19" i="4"/>
  <c r="AE16" i="4"/>
  <c r="T11" i="4"/>
  <c r="AP14" i="4"/>
  <c r="AS10" i="4"/>
  <c r="AR11" i="4"/>
  <c r="AB18" i="4"/>
  <c r="AB11" i="4"/>
  <c r="AB16" i="4"/>
  <c r="AB13" i="4"/>
  <c r="AB12" i="4"/>
  <c r="AB17" i="4"/>
  <c r="AJ18" i="4"/>
  <c r="AJ13" i="4"/>
  <c r="AJ14" i="4"/>
  <c r="AG16" i="4"/>
  <c r="U20" i="4"/>
  <c r="AG18" i="4"/>
  <c r="AJ11" i="4"/>
  <c r="AG11" i="4"/>
  <c r="AJ19" i="4"/>
  <c r="AJ20" i="4"/>
  <c r="AJ12" i="4"/>
  <c r="AJ17" i="4"/>
  <c r="AG19" i="4"/>
  <c r="AJ10" i="4"/>
  <c r="AG14" i="4"/>
  <c r="AG20" i="4"/>
  <c r="AG12" i="4"/>
  <c r="AG10" i="4"/>
  <c r="AG17" i="4"/>
  <c r="N10" i="4"/>
  <c r="AL13" i="4"/>
  <c r="Z16" i="4"/>
  <c r="N13" i="4"/>
  <c r="Z13" i="4"/>
  <c r="N11" i="4"/>
  <c r="Z11" i="4"/>
  <c r="U16" i="4"/>
  <c r="Z18" i="4"/>
  <c r="N17" i="4"/>
  <c r="U13" i="4"/>
  <c r="Z14" i="4"/>
  <c r="N19" i="4"/>
  <c r="U18" i="4"/>
  <c r="U14" i="4"/>
  <c r="Z20" i="4"/>
  <c r="Z10" i="4"/>
  <c r="Z17" i="4"/>
  <c r="U11" i="4"/>
  <c r="N20" i="4"/>
  <c r="Z12" i="4"/>
  <c r="U12" i="4"/>
  <c r="N14" i="4"/>
  <c r="N18" i="4"/>
  <c r="U19" i="4"/>
  <c r="U10" i="4"/>
  <c r="N12" i="4"/>
  <c r="N16" i="4"/>
  <c r="T19" i="4"/>
  <c r="AR16" i="4"/>
  <c r="AR18" i="4"/>
  <c r="AR17" i="4"/>
  <c r="AR13" i="4"/>
  <c r="AR19" i="4"/>
  <c r="AR20" i="4"/>
  <c r="AR14" i="4"/>
  <c r="L17" i="4"/>
  <c r="AR12" i="4"/>
  <c r="AP18" i="4"/>
  <c r="AP10" i="4"/>
  <c r="AP16" i="4"/>
  <c r="AP20" i="4"/>
  <c r="AP12" i="4"/>
  <c r="AP17" i="4"/>
  <c r="AP19" i="4"/>
  <c r="AP13" i="4"/>
  <c r="AP11" i="4"/>
  <c r="AR10" i="4"/>
  <c r="AA16" i="4"/>
  <c r="AA13" i="4"/>
  <c r="AA19" i="4"/>
  <c r="AA14" i="4"/>
  <c r="AA10" i="4"/>
  <c r="L18" i="4"/>
  <c r="AA20" i="4"/>
  <c r="AA11" i="4"/>
  <c r="AA12" i="4"/>
  <c r="AA17" i="4"/>
  <c r="AS11" i="4"/>
  <c r="AH19" i="4"/>
  <c r="AH17" i="4"/>
  <c r="L20" i="4"/>
  <c r="L13" i="4"/>
  <c r="L19" i="4"/>
  <c r="L16" i="4"/>
  <c r="L11" i="4"/>
  <c r="L14" i="4"/>
  <c r="AH13" i="4"/>
  <c r="AH18" i="4"/>
  <c r="L12" i="4"/>
  <c r="AH20" i="4"/>
  <c r="AH11" i="4"/>
  <c r="AH14" i="4"/>
  <c r="AH16" i="4"/>
  <c r="AS19" i="4"/>
  <c r="AS13" i="4"/>
  <c r="AS16" i="4"/>
  <c r="AS20" i="4"/>
  <c r="AS14" i="4"/>
  <c r="AS12" i="4"/>
  <c r="AS17" i="4"/>
  <c r="AS18" i="4"/>
  <c r="AL14" i="4"/>
  <c r="AL16" i="4"/>
  <c r="AL11" i="4"/>
  <c r="AE13" i="4"/>
  <c r="AE18" i="4"/>
  <c r="T16" i="4"/>
  <c r="T14" i="4"/>
  <c r="AH10" i="4"/>
  <c r="T12" i="4"/>
  <c r="AL17" i="4"/>
  <c r="AL12" i="4"/>
  <c r="T10" i="4"/>
  <c r="AE12" i="4"/>
  <c r="AL18" i="4"/>
  <c r="AL19" i="4"/>
  <c r="T18" i="4"/>
  <c r="AL10" i="4"/>
  <c r="AE10" i="4"/>
  <c r="AE20" i="4"/>
  <c r="AL20" i="4"/>
  <c r="AE19" i="4"/>
  <c r="AE14" i="4"/>
  <c r="T13" i="4"/>
  <c r="AE11" i="4"/>
  <c r="T17" i="4"/>
  <c r="T20" i="4"/>
  <c r="AE17" i="4"/>
  <c r="F5" i="11"/>
  <c r="G5" i="11"/>
  <c r="F6" i="11"/>
  <c r="G6" i="11"/>
  <c r="E6" i="11"/>
  <c r="E5" i="11"/>
  <c r="ET5" i="11"/>
  <c r="EU5" i="11"/>
  <c r="EV5" i="11"/>
  <c r="ET6" i="11"/>
  <c r="EU6" i="11"/>
  <c r="EV6" i="11"/>
  <c r="ES6" i="11"/>
  <c r="ES5" i="11"/>
  <c r="DN5" i="11"/>
  <c r="DO5" i="11"/>
  <c r="DP5" i="11"/>
  <c r="DN6" i="11"/>
  <c r="DO6" i="11"/>
  <c r="DP6" i="11"/>
  <c r="DM6" i="11"/>
  <c r="DM5" i="11"/>
  <c r="CH5" i="11"/>
  <c r="CI5" i="11"/>
  <c r="CJ5" i="11"/>
  <c r="CH6" i="11"/>
  <c r="CI6" i="11"/>
  <c r="CJ6" i="11"/>
  <c r="CG6" i="11"/>
  <c r="CG5" i="11"/>
  <c r="BB5" i="11"/>
  <c r="BC5" i="11"/>
  <c r="BD5" i="11"/>
  <c r="BB6" i="11"/>
  <c r="BC6" i="11"/>
  <c r="BD6" i="11"/>
  <c r="BA6" i="11"/>
  <c r="BA5" i="11"/>
  <c r="V5" i="11"/>
  <c r="W5" i="11"/>
  <c r="X5" i="11"/>
  <c r="V6" i="11"/>
  <c r="W6" i="11"/>
  <c r="X6" i="11"/>
  <c r="U6" i="11"/>
  <c r="U5" i="11"/>
  <c r="EP5" i="11"/>
  <c r="EQ5" i="11"/>
  <c r="ER5" i="11"/>
  <c r="EP6" i="11"/>
  <c r="EQ6" i="11"/>
  <c r="ER6" i="11"/>
  <c r="EO6" i="11"/>
  <c r="EO5" i="11"/>
  <c r="DJ5" i="11"/>
  <c r="DK5" i="11"/>
  <c r="DL5" i="11"/>
  <c r="DJ6" i="11"/>
  <c r="DK6" i="11"/>
  <c r="DL6" i="11"/>
  <c r="DI6" i="11"/>
  <c r="DI5" i="11"/>
  <c r="CD5" i="11"/>
  <c r="CE5" i="11"/>
  <c r="CF5" i="11"/>
  <c r="CD6" i="11"/>
  <c r="CE6" i="11"/>
  <c r="CF6" i="11"/>
  <c r="CC6" i="11"/>
  <c r="CC5" i="11"/>
  <c r="AX5" i="11"/>
  <c r="AY5" i="11"/>
  <c r="AZ5" i="11"/>
  <c r="AX6" i="11"/>
  <c r="AY6" i="11"/>
  <c r="AZ6" i="11"/>
  <c r="AW6" i="11"/>
  <c r="AW5" i="11"/>
  <c r="R5" i="11"/>
  <c r="S5" i="11"/>
  <c r="T5" i="11"/>
  <c r="R6" i="11"/>
  <c r="S6" i="11"/>
  <c r="T6" i="11"/>
  <c r="Q6" i="11"/>
  <c r="Q5" i="11"/>
  <c r="EL5" i="11"/>
  <c r="EM5" i="11"/>
  <c r="EN5" i="11"/>
  <c r="EL6" i="11"/>
  <c r="EM6" i="11"/>
  <c r="EN6" i="11"/>
  <c r="EK6" i="11"/>
  <c r="EK5" i="11"/>
  <c r="DF5" i="11"/>
  <c r="DG5" i="11"/>
  <c r="DH5" i="11"/>
  <c r="DF6" i="11"/>
  <c r="DG6" i="11"/>
  <c r="DH6" i="11"/>
  <c r="DE6" i="11"/>
  <c r="DE5" i="11"/>
  <c r="BZ5" i="11"/>
  <c r="CA5" i="11"/>
  <c r="CB5" i="11"/>
  <c r="BZ6" i="11"/>
  <c r="CA6" i="11"/>
  <c r="CB6" i="11"/>
  <c r="BY6" i="11"/>
  <c r="BY5" i="11"/>
  <c r="AT5" i="11"/>
  <c r="AU5" i="11"/>
  <c r="AV5" i="11"/>
  <c r="AT6" i="11"/>
  <c r="AU6" i="11"/>
  <c r="AV6" i="11"/>
  <c r="AS6" i="11"/>
  <c r="AS5" i="11"/>
  <c r="N5" i="11"/>
  <c r="O5" i="11"/>
  <c r="P5" i="11"/>
  <c r="M6" i="11"/>
  <c r="N6" i="11"/>
  <c r="M5" i="11"/>
  <c r="O6" i="11"/>
  <c r="P6" i="11"/>
  <c r="EH5" i="11"/>
  <c r="EI5" i="11"/>
  <c r="EJ5" i="11"/>
  <c r="EH6" i="11"/>
  <c r="EI6" i="11"/>
  <c r="EJ6" i="11"/>
  <c r="EG6" i="11"/>
  <c r="EG5" i="11"/>
  <c r="DB5" i="11"/>
  <c r="DC5" i="11"/>
  <c r="DD5" i="11"/>
  <c r="DB6" i="11"/>
  <c r="DC6" i="11"/>
  <c r="DD6" i="11"/>
  <c r="DA6" i="11"/>
  <c r="DA5" i="11"/>
  <c r="BV5" i="11"/>
  <c r="BW5" i="11"/>
  <c r="BX5" i="11"/>
  <c r="BV6" i="11"/>
  <c r="BW6" i="11"/>
  <c r="BX6" i="11"/>
  <c r="BU6" i="11"/>
  <c r="BU5" i="11"/>
  <c r="AP5" i="11"/>
  <c r="AQ5" i="11"/>
  <c r="AR5" i="11"/>
  <c r="AP6" i="11"/>
  <c r="AQ6" i="11"/>
  <c r="AR6" i="11"/>
  <c r="AO6" i="11"/>
  <c r="AO5" i="11"/>
  <c r="ED5" i="11"/>
  <c r="EE5" i="11"/>
  <c r="EF5" i="11"/>
  <c r="ED6" i="11"/>
  <c r="EE6" i="11"/>
  <c r="EF6" i="11"/>
  <c r="EC6" i="11"/>
  <c r="EC5" i="11"/>
  <c r="CX5" i="11"/>
  <c r="CY5" i="11"/>
  <c r="CZ5" i="11"/>
  <c r="CX6" i="11"/>
  <c r="CY6" i="11"/>
  <c r="CZ6" i="11"/>
  <c r="CW6" i="11"/>
  <c r="CW5" i="11"/>
  <c r="BR5" i="11"/>
  <c r="BS5" i="11"/>
  <c r="BT5" i="11"/>
  <c r="BR6" i="11"/>
  <c r="BS6" i="11"/>
  <c r="BT6" i="11"/>
  <c r="BQ6" i="11"/>
  <c r="BQ5" i="11"/>
  <c r="AL5" i="11"/>
  <c r="AM5" i="11"/>
  <c r="AN5" i="11"/>
  <c r="AL6" i="11"/>
  <c r="AM6" i="11"/>
  <c r="AN6" i="11"/>
  <c r="AK6" i="11"/>
  <c r="AK5" i="11"/>
  <c r="L6" i="11"/>
  <c r="I6" i="11"/>
  <c r="J5" i="11"/>
  <c r="K5" i="11"/>
  <c r="J6" i="11"/>
  <c r="L5" i="11"/>
  <c r="K6" i="11"/>
  <c r="I5" i="11"/>
  <c r="DZ5" i="11"/>
  <c r="EA5" i="11"/>
  <c r="EB5" i="11"/>
  <c r="DZ6" i="11"/>
  <c r="EA6" i="11"/>
  <c r="EB6" i="11"/>
  <c r="DY6" i="11"/>
  <c r="DY5" i="11"/>
  <c r="CT5" i="11"/>
  <c r="CU5" i="11"/>
  <c r="CV5" i="11"/>
  <c r="CT6" i="11"/>
  <c r="CU6" i="11"/>
  <c r="CV6" i="11"/>
  <c r="CS6" i="11"/>
  <c r="CS5" i="11"/>
  <c r="BN5" i="11"/>
  <c r="BO5" i="11"/>
  <c r="BP5" i="11"/>
  <c r="BN6" i="11"/>
  <c r="BO6" i="11"/>
  <c r="BP6" i="11"/>
  <c r="BM6" i="11"/>
  <c r="BM5" i="11"/>
  <c r="FB5" i="11"/>
  <c r="FC5" i="11"/>
  <c r="FD5" i="11"/>
  <c r="FB6" i="11"/>
  <c r="FC6" i="11"/>
  <c r="FD6" i="11"/>
  <c r="FA6" i="11"/>
  <c r="FA5" i="11"/>
  <c r="DV5" i="11"/>
  <c r="DW5" i="11"/>
  <c r="DX5" i="11"/>
  <c r="DV6" i="11"/>
  <c r="DW6" i="11"/>
  <c r="DX6" i="11"/>
  <c r="DU6" i="11"/>
  <c r="DU5" i="11"/>
  <c r="CP5" i="11"/>
  <c r="CQ5" i="11"/>
  <c r="CR5" i="11"/>
  <c r="CP6" i="11"/>
  <c r="CQ6" i="11"/>
  <c r="CR6" i="11"/>
  <c r="CO6" i="11"/>
  <c r="CO5" i="11"/>
  <c r="BJ5" i="11"/>
  <c r="BK5" i="11"/>
  <c r="BL5" i="11"/>
  <c r="BJ6" i="11"/>
  <c r="BK6" i="11"/>
  <c r="BL6" i="11"/>
  <c r="BI6" i="11"/>
  <c r="BI5" i="11"/>
  <c r="AD5" i="11"/>
  <c r="AE5" i="11"/>
  <c r="AF5" i="11"/>
  <c r="AD6" i="11"/>
  <c r="AD6" i="10" s="1"/>
  <c r="AE6" i="11"/>
  <c r="AF6" i="11"/>
  <c r="AC6" i="11"/>
  <c r="AC5" i="11"/>
  <c r="EX5" i="11"/>
  <c r="EY5" i="11"/>
  <c r="EZ5" i="11"/>
  <c r="EX6" i="11"/>
  <c r="EY6" i="11"/>
  <c r="EZ6" i="11"/>
  <c r="EW6" i="11"/>
  <c r="EW5" i="11"/>
  <c r="DR5" i="11"/>
  <c r="DS5" i="11"/>
  <c r="DT5" i="11"/>
  <c r="DR6" i="11"/>
  <c r="DS6" i="11"/>
  <c r="DT6" i="11"/>
  <c r="DQ6" i="11"/>
  <c r="DQ5" i="11"/>
  <c r="CL5" i="11"/>
  <c r="CM5" i="11"/>
  <c r="CN5" i="11"/>
  <c r="CL6" i="11"/>
  <c r="CM6" i="11"/>
  <c r="CN6" i="11"/>
  <c r="CK6" i="11"/>
  <c r="CK5" i="11"/>
  <c r="BF5" i="11"/>
  <c r="BG5" i="11"/>
  <c r="BH5" i="11"/>
  <c r="BF6" i="11"/>
  <c r="BG6" i="11"/>
  <c r="BH6" i="11"/>
  <c r="BE6" i="11"/>
  <c r="BE5" i="11"/>
  <c r="Z5" i="11"/>
  <c r="AA5" i="11"/>
  <c r="AB5" i="11"/>
  <c r="Z6" i="11"/>
  <c r="AA6" i="11"/>
  <c r="AB6" i="11"/>
  <c r="Y6" i="11"/>
  <c r="Y5" i="11"/>
  <c r="AG5" i="11"/>
  <c r="AH5" i="11"/>
  <c r="AI5" i="11"/>
  <c r="AJ5" i="11"/>
  <c r="AH6" i="11"/>
  <c r="AI6" i="11"/>
  <c r="AJ6" i="11"/>
  <c r="AG6" i="11"/>
  <c r="E88" i="8"/>
  <c r="E65" i="8"/>
  <c r="E74" i="8"/>
  <c r="E53" i="8"/>
  <c r="E42" i="8"/>
  <c r="AR89" i="8"/>
  <c r="E24" i="8"/>
  <c r="AR70" i="8"/>
  <c r="E43" i="8"/>
  <c r="E89" i="8"/>
  <c r="AR62" i="8"/>
  <c r="D1" i="11"/>
  <c r="E75" i="8"/>
  <c r="E26" i="8"/>
  <c r="AR74" i="8"/>
  <c r="AR42" i="8"/>
  <c r="AR54" i="8"/>
  <c r="AR66" i="8"/>
  <c r="E63" i="8"/>
  <c r="AR78" i="8"/>
  <c r="AR46" i="8"/>
  <c r="E54" i="8"/>
  <c r="AR93" i="8"/>
  <c r="AR58" i="8"/>
  <c r="AR84" i="8"/>
  <c r="AR50" i="8"/>
  <c r="E86" i="8"/>
  <c r="E73" i="8"/>
  <c r="E62" i="8"/>
  <c r="E51" i="8"/>
  <c r="E41" i="8"/>
  <c r="E23" i="8"/>
  <c r="AR27" i="8"/>
  <c r="AR11" i="8"/>
  <c r="E96" i="8"/>
  <c r="E84" i="8"/>
  <c r="E71" i="8"/>
  <c r="E61" i="8"/>
  <c r="E50" i="8"/>
  <c r="E32" i="8"/>
  <c r="E22" i="8"/>
  <c r="AR94" i="8"/>
  <c r="AR90" i="8"/>
  <c r="AR86" i="8"/>
  <c r="AR79" i="8"/>
  <c r="AR75" i="8"/>
  <c r="AR71" i="8"/>
  <c r="AR67" i="8"/>
  <c r="AR63" i="8"/>
  <c r="AR59" i="8"/>
  <c r="AR55" i="8"/>
  <c r="AR51" i="8"/>
  <c r="AR47" i="8"/>
  <c r="AR43" i="8"/>
  <c r="AR32" i="8"/>
  <c r="AR28" i="8"/>
  <c r="AR24" i="8"/>
  <c r="AR20" i="8"/>
  <c r="AR16" i="8"/>
  <c r="AR12" i="8"/>
  <c r="AR23" i="8"/>
  <c r="AR15" i="8"/>
  <c r="E94" i="8"/>
  <c r="E83" i="8"/>
  <c r="E70" i="8"/>
  <c r="E59" i="8"/>
  <c r="E49" i="8"/>
  <c r="E31" i="8"/>
  <c r="E79" i="8"/>
  <c r="E47" i="8"/>
  <c r="AR95" i="8"/>
  <c r="AR91" i="8"/>
  <c r="AR87" i="8"/>
  <c r="AR80" i="8"/>
  <c r="AR76" i="8"/>
  <c r="AR72" i="8"/>
  <c r="AR68" i="8"/>
  <c r="AR64" i="8"/>
  <c r="AR60" i="8"/>
  <c r="AR56" i="8"/>
  <c r="AR52" i="8"/>
  <c r="AR48" i="8"/>
  <c r="AR44" i="8"/>
  <c r="AR40" i="8"/>
  <c r="AR29" i="8"/>
  <c r="AR25" i="8"/>
  <c r="AR21" i="8"/>
  <c r="AR17" i="8"/>
  <c r="AR13" i="8"/>
  <c r="AR31" i="8"/>
  <c r="E93" i="8"/>
  <c r="E58" i="8"/>
  <c r="E92" i="8"/>
  <c r="E78" i="8"/>
  <c r="E67" i="8"/>
  <c r="E57" i="8"/>
  <c r="E46" i="8"/>
  <c r="E28" i="8"/>
  <c r="AR19" i="8"/>
  <c r="E69" i="8"/>
  <c r="E30" i="8"/>
  <c r="E90" i="8"/>
  <c r="E77" i="8"/>
  <c r="E66" i="8"/>
  <c r="E55" i="8"/>
  <c r="E45" i="8"/>
  <c r="E27" i="8"/>
  <c r="AR96" i="8"/>
  <c r="AR92" i="8"/>
  <c r="AR88" i="8"/>
  <c r="AR83" i="8"/>
  <c r="AR77" i="8"/>
  <c r="AR73" i="8"/>
  <c r="AR69" i="8"/>
  <c r="AR65" i="8"/>
  <c r="AR61" i="8"/>
  <c r="AR57" i="8"/>
  <c r="AR53" i="8"/>
  <c r="AR49" i="8"/>
  <c r="AR45" i="8"/>
  <c r="AR41" i="8"/>
  <c r="AR30" i="8"/>
  <c r="AR26" i="8"/>
  <c r="AR22" i="8"/>
  <c r="AR18" i="8"/>
  <c r="AR14" i="8"/>
  <c r="E95" i="8"/>
  <c r="E87" i="8"/>
  <c r="E76" i="8"/>
  <c r="E68" i="8"/>
  <c r="E60" i="8"/>
  <c r="E52" i="8"/>
  <c r="E44" i="8"/>
  <c r="E29" i="8"/>
  <c r="E21" i="8"/>
  <c r="D7" i="16" s="1" a="1"/>
  <c r="E91" i="8"/>
  <c r="E72" i="8"/>
  <c r="E64" i="8"/>
  <c r="E56" i="8"/>
  <c r="E48" i="8"/>
  <c r="E40" i="8"/>
  <c r="E25" i="8"/>
  <c r="D1" i="1" a="1"/>
  <c r="DA8" i="11" l="1"/>
  <c r="DA8" i="12" s="1"/>
  <c r="DA12" i="11"/>
  <c r="DA12" i="12" s="1"/>
  <c r="DA16" i="11"/>
  <c r="DA16" i="12" s="1"/>
  <c r="DA20" i="11"/>
  <c r="DA20" i="12" s="1"/>
  <c r="DA24" i="11"/>
  <c r="DA24" i="12" s="1"/>
  <c r="DA28" i="11"/>
  <c r="DA28" i="12" s="1"/>
  <c r="DA7" i="11"/>
  <c r="DA7" i="12" s="1"/>
  <c r="DA11" i="11"/>
  <c r="DA11" i="12" s="1"/>
  <c r="DA15" i="11"/>
  <c r="DA15" i="12" s="1"/>
  <c r="DA19" i="11"/>
  <c r="DA19" i="12" s="1"/>
  <c r="DA23" i="11"/>
  <c r="DA23" i="12" s="1"/>
  <c r="DA27" i="11"/>
  <c r="DA27" i="12" s="1"/>
  <c r="DA17" i="11"/>
  <c r="DA17" i="12" s="1"/>
  <c r="DA21" i="11"/>
  <c r="DA21" i="12" s="1"/>
  <c r="DA25" i="11"/>
  <c r="DA25" i="12" s="1"/>
  <c r="DA10" i="11"/>
  <c r="DA10" i="12" s="1"/>
  <c r="DA14" i="11"/>
  <c r="DA14" i="12" s="1"/>
  <c r="DA18" i="11"/>
  <c r="DA18" i="12" s="1"/>
  <c r="DA22" i="11"/>
  <c r="DA22" i="12" s="1"/>
  <c r="DA26" i="11"/>
  <c r="DA26" i="12" s="1"/>
  <c r="DA30" i="11"/>
  <c r="DA30" i="12" s="1"/>
  <c r="DA9" i="11"/>
  <c r="DA9" i="12" s="1"/>
  <c r="DA13" i="11"/>
  <c r="DA13" i="12" s="1"/>
  <c r="DA29" i="11"/>
  <c r="DA29" i="12" s="1"/>
  <c r="EK28" i="11"/>
  <c r="EK28" i="12" s="1"/>
  <c r="AM27" i="1" s="1"/>
  <c r="EK10" i="11"/>
  <c r="EK10" i="12" s="1"/>
  <c r="AM9" i="1" s="1"/>
  <c r="EK14" i="11"/>
  <c r="EK14" i="12" s="1"/>
  <c r="AM13" i="1" s="1"/>
  <c r="EK18" i="11"/>
  <c r="EK18" i="12" s="1"/>
  <c r="AM17" i="1" s="1"/>
  <c r="EK22" i="11"/>
  <c r="EK22" i="12" s="1"/>
  <c r="AM21" i="1" s="1"/>
  <c r="EK26" i="11"/>
  <c r="EK26" i="12" s="1"/>
  <c r="AM25" i="1" s="1"/>
  <c r="EK30" i="11"/>
  <c r="EK30" i="12" s="1"/>
  <c r="AM29" i="1" s="1"/>
  <c r="EK9" i="11"/>
  <c r="EK9" i="12" s="1"/>
  <c r="AM8" i="1" s="1"/>
  <c r="EK13" i="11"/>
  <c r="EK13" i="12" s="1"/>
  <c r="AM12" i="1" s="1"/>
  <c r="EK17" i="11"/>
  <c r="EK17" i="12" s="1"/>
  <c r="AM16" i="1" s="1"/>
  <c r="EK21" i="11"/>
  <c r="EK21" i="12" s="1"/>
  <c r="AM20" i="1" s="1"/>
  <c r="EK25" i="11"/>
  <c r="EK25" i="12" s="1"/>
  <c r="AM24" i="1" s="1"/>
  <c r="EK29" i="11"/>
  <c r="EK29" i="12" s="1"/>
  <c r="AM28" i="1" s="1"/>
  <c r="EK8" i="11"/>
  <c r="EK8" i="12" s="1"/>
  <c r="AM7" i="1" s="1"/>
  <c r="EK12" i="11"/>
  <c r="EK12" i="12" s="1"/>
  <c r="AM11" i="1" s="1"/>
  <c r="EK16" i="11"/>
  <c r="EK16" i="12" s="1"/>
  <c r="AM15" i="1" s="1"/>
  <c r="EK20" i="11"/>
  <c r="EK20" i="12" s="1"/>
  <c r="AM19" i="1" s="1"/>
  <c r="EK24" i="11"/>
  <c r="EK24" i="12" s="1"/>
  <c r="AM23" i="1" s="1"/>
  <c r="EK7" i="11"/>
  <c r="EK7" i="12" s="1"/>
  <c r="AM6" i="1" s="1"/>
  <c r="EK11" i="11"/>
  <c r="EK11" i="12" s="1"/>
  <c r="AM10" i="1" s="1"/>
  <c r="EK15" i="11"/>
  <c r="EK15" i="12" s="1"/>
  <c r="AM14" i="1" s="1"/>
  <c r="EK19" i="11"/>
  <c r="EK19" i="12" s="1"/>
  <c r="AM18" i="1" s="1"/>
  <c r="EK23" i="11"/>
  <c r="EK23" i="12" s="1"/>
  <c r="AM22" i="1" s="1"/>
  <c r="EK27" i="11"/>
  <c r="EK27" i="12" s="1"/>
  <c r="AM26" i="1" s="1"/>
  <c r="DD9" i="11"/>
  <c r="DD9" i="12" s="1"/>
  <c r="DD13" i="11"/>
  <c r="DD13" i="12" s="1"/>
  <c r="DD17" i="11"/>
  <c r="DD17" i="12" s="1"/>
  <c r="DD21" i="11"/>
  <c r="DD21" i="12" s="1"/>
  <c r="DD25" i="11"/>
  <c r="DD25" i="12" s="1"/>
  <c r="DD29" i="11"/>
  <c r="DD29" i="12" s="1"/>
  <c r="DD8" i="11"/>
  <c r="DD8" i="12" s="1"/>
  <c r="DD12" i="11"/>
  <c r="DD12" i="12" s="1"/>
  <c r="DD16" i="11"/>
  <c r="DD16" i="12" s="1"/>
  <c r="DD20" i="11"/>
  <c r="DD20" i="12" s="1"/>
  <c r="DD24" i="11"/>
  <c r="DD24" i="12" s="1"/>
  <c r="DD28" i="11"/>
  <c r="DD28" i="12" s="1"/>
  <c r="DD27" i="11"/>
  <c r="DD27" i="12" s="1"/>
  <c r="DD7" i="11"/>
  <c r="DD7" i="12" s="1"/>
  <c r="DD11" i="11"/>
  <c r="DD11" i="12" s="1"/>
  <c r="DD15" i="11"/>
  <c r="DD15" i="12" s="1"/>
  <c r="DD19" i="11"/>
  <c r="DD19" i="12" s="1"/>
  <c r="DD23" i="11"/>
  <c r="DD23" i="12" s="1"/>
  <c r="DD10" i="11"/>
  <c r="DD10" i="12" s="1"/>
  <c r="DD14" i="11"/>
  <c r="DD14" i="12" s="1"/>
  <c r="DD18" i="11"/>
  <c r="DD18" i="12" s="1"/>
  <c r="DD22" i="11"/>
  <c r="DD22" i="12" s="1"/>
  <c r="DD26" i="11"/>
  <c r="DD26" i="12" s="1"/>
  <c r="DD30" i="11"/>
  <c r="DD30" i="12" s="1"/>
  <c r="DC9" i="11"/>
  <c r="DC9" i="12" s="1"/>
  <c r="DC13" i="11"/>
  <c r="DC13" i="12" s="1"/>
  <c r="DC17" i="11"/>
  <c r="DC17" i="12" s="1"/>
  <c r="DC21" i="11"/>
  <c r="DC21" i="12" s="1"/>
  <c r="DC25" i="11"/>
  <c r="DC25" i="12" s="1"/>
  <c r="DC29" i="11"/>
  <c r="DC29" i="12" s="1"/>
  <c r="DC26" i="11"/>
  <c r="DC26" i="12" s="1"/>
  <c r="DC8" i="11"/>
  <c r="DC8" i="12" s="1"/>
  <c r="DC12" i="11"/>
  <c r="DC12" i="12" s="1"/>
  <c r="DC16" i="11"/>
  <c r="DC16" i="12" s="1"/>
  <c r="DC20" i="11"/>
  <c r="DC20" i="12" s="1"/>
  <c r="DC24" i="11"/>
  <c r="DC24" i="12" s="1"/>
  <c r="DC28" i="11"/>
  <c r="DC28" i="12" s="1"/>
  <c r="DC22" i="11"/>
  <c r="DC22" i="12" s="1"/>
  <c r="DC7" i="11"/>
  <c r="DC7" i="12" s="1"/>
  <c r="DC11" i="11"/>
  <c r="DC11" i="12" s="1"/>
  <c r="DC15" i="11"/>
  <c r="DC15" i="12" s="1"/>
  <c r="DC19" i="11"/>
  <c r="DC19" i="12" s="1"/>
  <c r="DC23" i="11"/>
  <c r="DC23" i="12" s="1"/>
  <c r="DC27" i="11"/>
  <c r="DC27" i="12" s="1"/>
  <c r="DC14" i="11"/>
  <c r="DC14" i="12" s="1"/>
  <c r="DC18" i="11"/>
  <c r="DC18" i="12" s="1"/>
  <c r="DC30" i="11"/>
  <c r="DC30" i="12" s="1"/>
  <c r="DC10" i="11"/>
  <c r="DC10" i="12" s="1"/>
  <c r="DB8" i="11"/>
  <c r="DB8" i="12" s="1"/>
  <c r="DB12" i="11"/>
  <c r="DB12" i="12" s="1"/>
  <c r="DB16" i="11"/>
  <c r="DB16" i="12" s="1"/>
  <c r="DB20" i="11"/>
  <c r="DB20" i="12" s="1"/>
  <c r="DB24" i="11"/>
  <c r="DB24" i="12" s="1"/>
  <c r="DB28" i="11"/>
  <c r="DB28" i="12" s="1"/>
  <c r="DB7" i="11"/>
  <c r="DB7" i="12" s="1"/>
  <c r="DB11" i="11"/>
  <c r="DB11" i="12" s="1"/>
  <c r="DB15" i="11"/>
  <c r="DB15" i="12" s="1"/>
  <c r="DB19" i="11"/>
  <c r="DB19" i="12" s="1"/>
  <c r="DB23" i="11"/>
  <c r="DB23" i="12" s="1"/>
  <c r="DB27" i="11"/>
  <c r="DB27" i="12" s="1"/>
  <c r="DB10" i="11"/>
  <c r="DB10" i="12" s="1"/>
  <c r="DB14" i="11"/>
  <c r="DB14" i="12" s="1"/>
  <c r="DB18" i="11"/>
  <c r="DB18" i="12" s="1"/>
  <c r="DB22" i="11"/>
  <c r="DB22" i="12" s="1"/>
  <c r="DB9" i="11"/>
  <c r="DB9" i="12" s="1"/>
  <c r="DB13" i="11"/>
  <c r="DB13" i="12" s="1"/>
  <c r="DB17" i="11"/>
  <c r="DB17" i="12" s="1"/>
  <c r="DB21" i="11"/>
  <c r="DB21" i="12" s="1"/>
  <c r="DB25" i="11"/>
  <c r="DB25" i="12" s="1"/>
  <c r="DB29" i="11"/>
  <c r="DB29" i="12" s="1"/>
  <c r="DB26" i="11"/>
  <c r="DB26" i="12" s="1"/>
  <c r="DB30" i="11"/>
  <c r="DB30" i="12" s="1"/>
  <c r="AW8" i="11"/>
  <c r="AW8" i="12" s="1"/>
  <c r="AW18" i="11"/>
  <c r="AW18" i="12" s="1"/>
  <c r="AW28" i="11"/>
  <c r="AW28" i="12" s="1"/>
  <c r="AW12" i="11"/>
  <c r="AW12" i="12" s="1"/>
  <c r="AW22" i="11"/>
  <c r="AW22" i="12" s="1"/>
  <c r="AW9" i="11"/>
  <c r="AW9" i="12" s="1"/>
  <c r="AW26" i="11"/>
  <c r="AW26" i="12" s="1"/>
  <c r="AW23" i="11"/>
  <c r="AW23" i="12" s="1"/>
  <c r="AW10" i="11"/>
  <c r="AW10" i="12" s="1"/>
  <c r="AW20" i="11"/>
  <c r="AW20" i="12" s="1"/>
  <c r="AW17" i="11"/>
  <c r="AW17" i="12" s="1"/>
  <c r="AW15" i="11"/>
  <c r="AW15" i="12" s="1"/>
  <c r="AW25" i="11"/>
  <c r="AW25" i="12" s="1"/>
  <c r="AW19" i="11"/>
  <c r="AW19" i="12" s="1"/>
  <c r="AW29" i="11"/>
  <c r="AW29" i="12" s="1"/>
  <c r="AW16" i="11"/>
  <c r="AW16" i="12" s="1"/>
  <c r="AW13" i="11"/>
  <c r="AW13" i="12" s="1"/>
  <c r="AW30" i="11"/>
  <c r="AW30" i="12" s="1"/>
  <c r="AW7" i="11"/>
  <c r="AW7" i="12" s="1"/>
  <c r="AW27" i="11"/>
  <c r="AW27" i="12" s="1"/>
  <c r="AW14" i="11"/>
  <c r="AW14" i="12" s="1"/>
  <c r="AW24" i="11"/>
  <c r="AW24" i="12" s="1"/>
  <c r="AW11" i="11"/>
  <c r="AW11" i="12" s="1"/>
  <c r="AW21" i="11"/>
  <c r="AW21" i="12" s="1"/>
  <c r="AV9" i="11"/>
  <c r="AV9" i="12" s="1"/>
  <c r="AV16" i="11"/>
  <c r="AV16" i="12" s="1"/>
  <c r="AV13" i="11"/>
  <c r="AV13" i="12" s="1"/>
  <c r="AV23" i="11"/>
  <c r="AV23" i="12" s="1"/>
  <c r="AV10" i="11"/>
  <c r="AV10" i="12" s="1"/>
  <c r="AV20" i="11"/>
  <c r="AV20" i="12" s="1"/>
  <c r="AV7" i="11"/>
  <c r="AV7" i="12" s="1"/>
  <c r="AV27" i="11"/>
  <c r="AV27" i="12" s="1"/>
  <c r="AV14" i="11"/>
  <c r="AV14" i="12" s="1"/>
  <c r="AV24" i="11"/>
  <c r="AV24" i="12" s="1"/>
  <c r="AV11" i="11"/>
  <c r="AV11" i="12" s="1"/>
  <c r="AV28" i="11"/>
  <c r="AV28" i="12" s="1"/>
  <c r="AV15" i="11"/>
  <c r="AV15" i="12" s="1"/>
  <c r="AV25" i="11"/>
  <c r="AV25" i="12" s="1"/>
  <c r="AV12" i="11"/>
  <c r="AV12" i="12" s="1"/>
  <c r="AV22" i="11"/>
  <c r="AV22" i="12" s="1"/>
  <c r="AV19" i="11"/>
  <c r="AV19" i="12" s="1"/>
  <c r="AV29" i="11"/>
  <c r="AV29" i="12" s="1"/>
  <c r="AV26" i="11"/>
  <c r="AV26" i="12" s="1"/>
  <c r="AV30" i="11"/>
  <c r="AV30" i="12" s="1"/>
  <c r="AV17" i="11"/>
  <c r="AV17" i="12" s="1"/>
  <c r="AV21" i="11"/>
  <c r="AV21" i="12" s="1"/>
  <c r="AV8" i="11"/>
  <c r="AV8" i="12" s="1"/>
  <c r="AV18" i="11"/>
  <c r="AV18" i="12" s="1"/>
  <c r="AU15" i="11"/>
  <c r="AU15" i="12" s="1"/>
  <c r="AU25" i="11"/>
  <c r="AU25" i="12" s="1"/>
  <c r="AU29" i="11"/>
  <c r="AU29" i="12" s="1"/>
  <c r="AU16" i="11"/>
  <c r="AU16" i="12" s="1"/>
  <c r="AU20" i="11"/>
  <c r="AU20" i="12" s="1"/>
  <c r="AU30" i="11"/>
  <c r="AU30" i="12" s="1"/>
  <c r="AU7" i="11"/>
  <c r="AU7" i="12" s="1"/>
  <c r="AU14" i="11"/>
  <c r="AU14" i="12" s="1"/>
  <c r="AU8" i="11"/>
  <c r="AU8" i="12" s="1"/>
  <c r="AU28" i="11"/>
  <c r="AU28" i="12" s="1"/>
  <c r="AU12" i="11"/>
  <c r="AU12" i="12" s="1"/>
  <c r="AU22" i="11"/>
  <c r="AU22" i="12" s="1"/>
  <c r="AU9" i="11"/>
  <c r="AU9" i="12" s="1"/>
  <c r="AU19" i="11"/>
  <c r="AU19" i="12" s="1"/>
  <c r="AU26" i="11"/>
  <c r="AU26" i="12" s="1"/>
  <c r="AU13" i="11"/>
  <c r="AU13" i="12" s="1"/>
  <c r="AU23" i="11"/>
  <c r="AU23" i="12" s="1"/>
  <c r="AU10" i="11"/>
  <c r="AU10" i="12" s="1"/>
  <c r="AU17" i="11"/>
  <c r="AU17" i="12" s="1"/>
  <c r="AU27" i="11"/>
  <c r="AU27" i="12" s="1"/>
  <c r="AU24" i="11"/>
  <c r="AU24" i="12" s="1"/>
  <c r="AU11" i="11"/>
  <c r="AU11" i="12" s="1"/>
  <c r="AU21" i="11"/>
  <c r="AU21" i="12" s="1"/>
  <c r="AU18" i="11"/>
  <c r="AU18" i="12" s="1"/>
  <c r="AX16" i="11"/>
  <c r="AX16" i="12" s="1"/>
  <c r="AX26" i="11"/>
  <c r="AX26" i="12" s="1"/>
  <c r="AX23" i="11"/>
  <c r="AX23" i="12" s="1"/>
  <c r="AX10" i="11"/>
  <c r="AX10" i="12" s="1"/>
  <c r="AX20" i="11"/>
  <c r="AX20" i="12" s="1"/>
  <c r="AX7" i="11"/>
  <c r="AX7" i="12" s="1"/>
  <c r="AX17" i="11"/>
  <c r="AX17" i="12" s="1"/>
  <c r="AX8" i="11"/>
  <c r="AX8" i="12" s="1"/>
  <c r="AX18" i="11"/>
  <c r="AX18" i="12" s="1"/>
  <c r="AX28" i="11"/>
  <c r="AX28" i="12" s="1"/>
  <c r="AX15" i="11"/>
  <c r="AX15" i="12" s="1"/>
  <c r="AX25" i="11"/>
  <c r="AX25" i="12" s="1"/>
  <c r="AX12" i="11"/>
  <c r="AX12" i="12" s="1"/>
  <c r="AX22" i="11"/>
  <c r="AX22" i="12" s="1"/>
  <c r="AX9" i="11"/>
  <c r="AX9" i="12" s="1"/>
  <c r="AX19" i="11"/>
  <c r="AX19" i="12" s="1"/>
  <c r="AX29" i="11"/>
  <c r="AX29" i="12" s="1"/>
  <c r="AX13" i="11"/>
  <c r="AX13" i="12" s="1"/>
  <c r="AX30" i="11"/>
  <c r="AX30" i="12" s="1"/>
  <c r="AX27" i="11"/>
  <c r="AX27" i="12" s="1"/>
  <c r="AX14" i="11"/>
  <c r="AX14" i="12" s="1"/>
  <c r="AX24" i="11"/>
  <c r="AX24" i="12" s="1"/>
  <c r="AX11" i="11"/>
  <c r="AX11" i="12" s="1"/>
  <c r="AX21" i="11"/>
  <c r="AX21" i="12" s="1"/>
  <c r="AT11" i="11"/>
  <c r="AT11" i="12" s="1"/>
  <c r="AT26" i="11"/>
  <c r="AT26" i="12" s="1"/>
  <c r="AT12" i="11"/>
  <c r="AT12" i="12" s="1"/>
  <c r="AT19" i="11"/>
  <c r="AT19" i="12" s="1"/>
  <c r="AT22" i="11"/>
  <c r="AT22" i="12" s="1"/>
  <c r="AT25" i="11"/>
  <c r="AT25" i="12" s="1"/>
  <c r="AT28" i="11"/>
  <c r="AT28" i="12" s="1"/>
  <c r="AT14" i="11"/>
  <c r="AT14" i="12" s="1"/>
  <c r="AT17" i="11"/>
  <c r="AT17" i="12" s="1"/>
  <c r="AT20" i="11"/>
  <c r="AT20" i="12" s="1"/>
  <c r="AT23" i="11"/>
  <c r="AT23" i="12" s="1"/>
  <c r="AT9" i="11"/>
  <c r="AT9" i="12" s="1"/>
  <c r="AT29" i="11"/>
  <c r="AT29" i="12" s="1"/>
  <c r="AT15" i="11"/>
  <c r="AT15" i="12" s="1"/>
  <c r="AT13" i="11"/>
  <c r="AT13" i="12" s="1"/>
  <c r="AT16" i="11"/>
  <c r="AT16" i="12" s="1"/>
  <c r="AT8" i="11"/>
  <c r="AT8" i="12" s="1"/>
  <c r="AT18" i="11"/>
  <c r="AT18" i="12" s="1"/>
  <c r="AT21" i="11"/>
  <c r="AT21" i="12" s="1"/>
  <c r="AT24" i="11"/>
  <c r="AT24" i="12" s="1"/>
  <c r="AT7" i="11"/>
  <c r="AT7" i="12" s="1"/>
  <c r="AT27" i="11"/>
  <c r="AT27" i="12" s="1"/>
  <c r="AT10" i="11"/>
  <c r="AT10" i="12" s="1"/>
  <c r="AT30" i="11"/>
  <c r="AT30" i="12" s="1"/>
  <c r="J100" i="16"/>
  <c r="R100" i="16"/>
  <c r="Z100" i="16"/>
  <c r="AH100" i="16"/>
  <c r="AP100" i="16"/>
  <c r="AA100" i="16"/>
  <c r="AQ100" i="16"/>
  <c r="AC100" i="16"/>
  <c r="K100" i="16"/>
  <c r="S100" i="16"/>
  <c r="AI100" i="16"/>
  <c r="V100" i="16"/>
  <c r="L100" i="16"/>
  <c r="T100" i="16"/>
  <c r="AB100" i="16"/>
  <c r="AJ100" i="16"/>
  <c r="AR100" i="16"/>
  <c r="M100" i="16"/>
  <c r="AK100" i="16"/>
  <c r="N100" i="16"/>
  <c r="AL100" i="16"/>
  <c r="O100" i="16"/>
  <c r="W100" i="16"/>
  <c r="AE100" i="16"/>
  <c r="AM100" i="16"/>
  <c r="AU100" i="16"/>
  <c r="AD100" i="16"/>
  <c r="H100" i="16"/>
  <c r="P100" i="16"/>
  <c r="X100" i="16"/>
  <c r="AF100" i="16"/>
  <c r="AN100" i="16"/>
  <c r="G100" i="16"/>
  <c r="AO100" i="16"/>
  <c r="U100" i="16"/>
  <c r="AT100" i="16"/>
  <c r="I100" i="16"/>
  <c r="Q100" i="16"/>
  <c r="Y100" i="16"/>
  <c r="AG100" i="16"/>
  <c r="AS100" i="16"/>
  <c r="C37" i="16"/>
  <c r="C37" i="17" s="1"/>
  <c r="C38" i="16"/>
  <c r="C39" i="16"/>
  <c r="C39" i="17" s="1"/>
  <c r="C41" i="16"/>
  <c r="C42" i="16"/>
  <c r="C42" i="17" s="1"/>
  <c r="C40" i="16"/>
  <c r="C40" i="17" s="1"/>
  <c r="C36" i="16"/>
  <c r="C36" i="17" s="1"/>
  <c r="D43" i="17"/>
  <c r="F45" i="17"/>
  <c r="C45" i="17"/>
  <c r="D45" i="17"/>
  <c r="E45" i="17"/>
  <c r="E43" i="17"/>
  <c r="D46" i="17"/>
  <c r="C46" i="17"/>
  <c r="F43" i="17"/>
  <c r="E46" i="17"/>
  <c r="C47" i="17"/>
  <c r="F47" i="17"/>
  <c r="F42" i="17"/>
  <c r="C44" i="17"/>
  <c r="E47" i="17"/>
  <c r="C43" i="17"/>
  <c r="D44" i="17"/>
  <c r="F46" i="17"/>
  <c r="D47" i="17"/>
  <c r="D42" i="17"/>
  <c r="E42" i="17"/>
  <c r="E44" i="17"/>
  <c r="F44" i="17"/>
  <c r="B43" i="16"/>
  <c r="B43" i="17" s="1"/>
  <c r="B44" i="16"/>
  <c r="B44" i="17" s="1"/>
  <c r="B45" i="16"/>
  <c r="B45" i="17" s="1"/>
  <c r="B46" i="17"/>
  <c r="B47" i="17"/>
  <c r="D7" i="16"/>
  <c r="D38" i="17"/>
  <c r="F40" i="17"/>
  <c r="D40" i="17"/>
  <c r="E38" i="17"/>
  <c r="D41" i="17"/>
  <c r="F38" i="17"/>
  <c r="E41" i="17"/>
  <c r="D39" i="17"/>
  <c r="F41" i="17"/>
  <c r="C38" i="17"/>
  <c r="E39" i="17"/>
  <c r="D37" i="17"/>
  <c r="F39" i="17"/>
  <c r="E37" i="17"/>
  <c r="C41" i="17"/>
  <c r="F37" i="17"/>
  <c r="E40" i="17"/>
  <c r="F36" i="17"/>
  <c r="D36" i="17"/>
  <c r="E36" i="17"/>
  <c r="ES8" i="11"/>
  <c r="ES8" i="12" s="1"/>
  <c r="AO7" i="1" s="1"/>
  <c r="ES10" i="11"/>
  <c r="ES10" i="12" s="1"/>
  <c r="AO9" i="1" s="1"/>
  <c r="ES12" i="11"/>
  <c r="ES12" i="12" s="1"/>
  <c r="AO11" i="1" s="1"/>
  <c r="ES14" i="11"/>
  <c r="ES14" i="12" s="1"/>
  <c r="AO13" i="1" s="1"/>
  <c r="ES16" i="11"/>
  <c r="ES16" i="12" s="1"/>
  <c r="AO15" i="1" s="1"/>
  <c r="ES18" i="11"/>
  <c r="ES18" i="12" s="1"/>
  <c r="AO17" i="1" s="1"/>
  <c r="ES20" i="11"/>
  <c r="ES20" i="12" s="1"/>
  <c r="AO19" i="1" s="1"/>
  <c r="ES22" i="11"/>
  <c r="ES22" i="12" s="1"/>
  <c r="AO21" i="1" s="1"/>
  <c r="ES24" i="11"/>
  <c r="ES24" i="12" s="1"/>
  <c r="AO23" i="1" s="1"/>
  <c r="ES26" i="11"/>
  <c r="ES26" i="12" s="1"/>
  <c r="AO25" i="1" s="1"/>
  <c r="ES28" i="11"/>
  <c r="ES28" i="12" s="1"/>
  <c r="AO27" i="1" s="1"/>
  <c r="ES30" i="11"/>
  <c r="ES30" i="12" s="1"/>
  <c r="AO29" i="1" s="1"/>
  <c r="ES7" i="11"/>
  <c r="ES7" i="12" s="1"/>
  <c r="AO6" i="1" s="1"/>
  <c r="ES9" i="11"/>
  <c r="ES9" i="12" s="1"/>
  <c r="AO8" i="1" s="1"/>
  <c r="ES11" i="11"/>
  <c r="ES11" i="12" s="1"/>
  <c r="AO10" i="1" s="1"/>
  <c r="ES13" i="11"/>
  <c r="ES13" i="12" s="1"/>
  <c r="AO12" i="1" s="1"/>
  <c r="ES15" i="11"/>
  <c r="ES15" i="12" s="1"/>
  <c r="AO14" i="1" s="1"/>
  <c r="ES17" i="11"/>
  <c r="ES17" i="12" s="1"/>
  <c r="AO16" i="1" s="1"/>
  <c r="ES19" i="11"/>
  <c r="ES19" i="12" s="1"/>
  <c r="AO18" i="1" s="1"/>
  <c r="ES21" i="11"/>
  <c r="ES21" i="12" s="1"/>
  <c r="AO20" i="1" s="1"/>
  <c r="ES23" i="11"/>
  <c r="ES23" i="12" s="1"/>
  <c r="AO22" i="1" s="1"/>
  <c r="ES25" i="11"/>
  <c r="ES25" i="12" s="1"/>
  <c r="AO24" i="1" s="1"/>
  <c r="ES27" i="11"/>
  <c r="ES27" i="12" s="1"/>
  <c r="AO26" i="1" s="1"/>
  <c r="ES29" i="11"/>
  <c r="ES29" i="12" s="1"/>
  <c r="AO28" i="1" s="1"/>
  <c r="EO11" i="11"/>
  <c r="EO11" i="12" s="1"/>
  <c r="AN10" i="1" s="1"/>
  <c r="EO19" i="11"/>
  <c r="EO19" i="12" s="1"/>
  <c r="AN18" i="1" s="1"/>
  <c r="EO27" i="11"/>
  <c r="EO27" i="12" s="1"/>
  <c r="AN26" i="1" s="1"/>
  <c r="EO8" i="11"/>
  <c r="EO8" i="12" s="1"/>
  <c r="AN7" i="1" s="1"/>
  <c r="EO16" i="11"/>
  <c r="EO16" i="12" s="1"/>
  <c r="AN15" i="1" s="1"/>
  <c r="EO24" i="11"/>
  <c r="EO24" i="12" s="1"/>
  <c r="AN23" i="1" s="1"/>
  <c r="EO13" i="11"/>
  <c r="EO13" i="12" s="1"/>
  <c r="AN12" i="1" s="1"/>
  <c r="EO21" i="11"/>
  <c r="EO21" i="12" s="1"/>
  <c r="AN20" i="1" s="1"/>
  <c r="EO29" i="11"/>
  <c r="EO29" i="12" s="1"/>
  <c r="AN28" i="1" s="1"/>
  <c r="EO10" i="11"/>
  <c r="EO10" i="12" s="1"/>
  <c r="AN9" i="1" s="1"/>
  <c r="EO18" i="11"/>
  <c r="EO18" i="12" s="1"/>
  <c r="AN17" i="1" s="1"/>
  <c r="EO26" i="11"/>
  <c r="EO26" i="12" s="1"/>
  <c r="AN25" i="1" s="1"/>
  <c r="EO7" i="11"/>
  <c r="EO7" i="12" s="1"/>
  <c r="AN6" i="1" s="1"/>
  <c r="EO15" i="11"/>
  <c r="EO15" i="12" s="1"/>
  <c r="AN14" i="1" s="1"/>
  <c r="EO23" i="11"/>
  <c r="EO23" i="12" s="1"/>
  <c r="AN22" i="1" s="1"/>
  <c r="EO12" i="11"/>
  <c r="EO12" i="12" s="1"/>
  <c r="AN11" i="1" s="1"/>
  <c r="EO20" i="11"/>
  <c r="EO20" i="12" s="1"/>
  <c r="AN19" i="1" s="1"/>
  <c r="EO28" i="11"/>
  <c r="EO28" i="12" s="1"/>
  <c r="AN27" i="1" s="1"/>
  <c r="EO30" i="11"/>
  <c r="EO30" i="12" s="1"/>
  <c r="AN29" i="1" s="1"/>
  <c r="EO9" i="11"/>
  <c r="EO9" i="12" s="1"/>
  <c r="AN8" i="1" s="1"/>
  <c r="EO17" i="11"/>
  <c r="EO17" i="12" s="1"/>
  <c r="AN16" i="1" s="1"/>
  <c r="EO25" i="11"/>
  <c r="EO25" i="12" s="1"/>
  <c r="AN24" i="1" s="1"/>
  <c r="EO14" i="11"/>
  <c r="EO14" i="12" s="1"/>
  <c r="AN13" i="1" s="1"/>
  <c r="EO22" i="11"/>
  <c r="EO22" i="12" s="1"/>
  <c r="AN21" i="1" s="1"/>
  <c r="EE8" i="11"/>
  <c r="EE8" i="12" s="1"/>
  <c r="EE12" i="11"/>
  <c r="EE12" i="12" s="1"/>
  <c r="EE16" i="11"/>
  <c r="EE16" i="12" s="1"/>
  <c r="EE20" i="11"/>
  <c r="EE20" i="12" s="1"/>
  <c r="EE24" i="11"/>
  <c r="EE24" i="12" s="1"/>
  <c r="EE7" i="11"/>
  <c r="EE7" i="12" s="1"/>
  <c r="EE11" i="11"/>
  <c r="EE11" i="12" s="1"/>
  <c r="EE15" i="11"/>
  <c r="EE15" i="12" s="1"/>
  <c r="EE19" i="11"/>
  <c r="EE19" i="12" s="1"/>
  <c r="EE23" i="11"/>
  <c r="EE23" i="12" s="1"/>
  <c r="EE27" i="11"/>
  <c r="EE27" i="12" s="1"/>
  <c r="EE28" i="11"/>
  <c r="EE28" i="12" s="1"/>
  <c r="EE10" i="11"/>
  <c r="EE10" i="12" s="1"/>
  <c r="EE14" i="11"/>
  <c r="EE14" i="12" s="1"/>
  <c r="EE18" i="11"/>
  <c r="EE18" i="12" s="1"/>
  <c r="EE22" i="11"/>
  <c r="EE22" i="12" s="1"/>
  <c r="EE26" i="11"/>
  <c r="EE26" i="12" s="1"/>
  <c r="EE30" i="11"/>
  <c r="EE30" i="12" s="1"/>
  <c r="EE9" i="11"/>
  <c r="EE9" i="12" s="1"/>
  <c r="EE13" i="11"/>
  <c r="EE13" i="12" s="1"/>
  <c r="EE17" i="11"/>
  <c r="EE17" i="12" s="1"/>
  <c r="EE21" i="11"/>
  <c r="EE21" i="12" s="1"/>
  <c r="EE25" i="11"/>
  <c r="EE25" i="12" s="1"/>
  <c r="EE29" i="11"/>
  <c r="EE29" i="12" s="1"/>
  <c r="AK6" i="10"/>
  <c r="AK7" i="11"/>
  <c r="AK7" i="12" s="1"/>
  <c r="M6" i="1" s="1"/>
  <c r="AK8" i="11"/>
  <c r="AK8" i="12" s="1"/>
  <c r="M7" i="1" s="1"/>
  <c r="AK9" i="11"/>
  <c r="AK9" i="12" s="1"/>
  <c r="M8" i="1" s="1"/>
  <c r="AK10" i="11"/>
  <c r="AK10" i="12" s="1"/>
  <c r="M9" i="1" s="1"/>
  <c r="AK11" i="11"/>
  <c r="AK11" i="12" s="1"/>
  <c r="M10" i="1" s="1"/>
  <c r="AK12" i="11"/>
  <c r="AK12" i="12" s="1"/>
  <c r="M11" i="1" s="1"/>
  <c r="AK13" i="11"/>
  <c r="AK13" i="12" s="1"/>
  <c r="M12" i="1" s="1"/>
  <c r="AK14" i="11"/>
  <c r="AK14" i="12" s="1"/>
  <c r="M13" i="1" s="1"/>
  <c r="AK15" i="11"/>
  <c r="AK15" i="12" s="1"/>
  <c r="M14" i="1" s="1"/>
  <c r="AK16" i="11"/>
  <c r="AK16" i="12" s="1"/>
  <c r="M15" i="1" s="1"/>
  <c r="AK17" i="11"/>
  <c r="AK17" i="12" s="1"/>
  <c r="M16" i="1" s="1"/>
  <c r="AK18" i="11"/>
  <c r="AK18" i="12" s="1"/>
  <c r="M17" i="1" s="1"/>
  <c r="AK19" i="11"/>
  <c r="AK19" i="12" s="1"/>
  <c r="M18" i="1" s="1"/>
  <c r="AK20" i="11"/>
  <c r="AK20" i="12" s="1"/>
  <c r="M19" i="1" s="1"/>
  <c r="AK21" i="11"/>
  <c r="AK21" i="12" s="1"/>
  <c r="M20" i="1" s="1"/>
  <c r="AK22" i="11"/>
  <c r="AK22" i="12" s="1"/>
  <c r="M21" i="1" s="1"/>
  <c r="AK23" i="11"/>
  <c r="AK23" i="12" s="1"/>
  <c r="M22" i="1" s="1"/>
  <c r="AK24" i="11"/>
  <c r="AK24" i="12" s="1"/>
  <c r="M23" i="1" s="1"/>
  <c r="AK25" i="11"/>
  <c r="AK25" i="12" s="1"/>
  <c r="M24" i="1" s="1"/>
  <c r="AK26" i="11"/>
  <c r="AK26" i="12" s="1"/>
  <c r="M25" i="1" s="1"/>
  <c r="AK27" i="11"/>
  <c r="AK27" i="12" s="1"/>
  <c r="M26" i="1" s="1"/>
  <c r="AK28" i="11"/>
  <c r="AK28" i="12" s="1"/>
  <c r="M27" i="1" s="1"/>
  <c r="AK29" i="11"/>
  <c r="AK29" i="12" s="1"/>
  <c r="M28" i="1" s="1"/>
  <c r="AK30" i="11"/>
  <c r="AK30" i="12" s="1"/>
  <c r="M29" i="1" s="1"/>
  <c r="AS7" i="11"/>
  <c r="AS7" i="12" s="1"/>
  <c r="AS8" i="11"/>
  <c r="AS8" i="12" s="1"/>
  <c r="AS9" i="11"/>
  <c r="AS9" i="12" s="1"/>
  <c r="AS10" i="11"/>
  <c r="AS10" i="12" s="1"/>
  <c r="AS11" i="11"/>
  <c r="AS11" i="12" s="1"/>
  <c r="AS12" i="11"/>
  <c r="AS12" i="12" s="1"/>
  <c r="AS13" i="11"/>
  <c r="AS13" i="12" s="1"/>
  <c r="AS14" i="11"/>
  <c r="AS14" i="12" s="1"/>
  <c r="AS15" i="11"/>
  <c r="AS15" i="12" s="1"/>
  <c r="AS16" i="11"/>
  <c r="AS16" i="12" s="1"/>
  <c r="AS17" i="11"/>
  <c r="AS17" i="12" s="1"/>
  <c r="AS18" i="11"/>
  <c r="AS18" i="12" s="1"/>
  <c r="AS19" i="11"/>
  <c r="AS19" i="12" s="1"/>
  <c r="AS20" i="11"/>
  <c r="AS20" i="12" s="1"/>
  <c r="AS21" i="11"/>
  <c r="AS21" i="12" s="1"/>
  <c r="AS22" i="11"/>
  <c r="AS22" i="12" s="1"/>
  <c r="AS23" i="11"/>
  <c r="AS23" i="12" s="1"/>
  <c r="AS24" i="11"/>
  <c r="AS24" i="12" s="1"/>
  <c r="AS25" i="11"/>
  <c r="AS25" i="12" s="1"/>
  <c r="AS26" i="11"/>
  <c r="AS26" i="12" s="1"/>
  <c r="AS27" i="11"/>
  <c r="AS27" i="12" s="1"/>
  <c r="AS28" i="11"/>
  <c r="AS28" i="12" s="1"/>
  <c r="AS29" i="11"/>
  <c r="AS29" i="12" s="1"/>
  <c r="AS30" i="11"/>
  <c r="AS30" i="12" s="1"/>
  <c r="R7" i="11"/>
  <c r="R7" i="12" s="1"/>
  <c r="R11" i="11"/>
  <c r="R11" i="12" s="1"/>
  <c r="R15" i="11"/>
  <c r="R15" i="12" s="1"/>
  <c r="R19" i="11"/>
  <c r="R19" i="12" s="1"/>
  <c r="R23" i="11"/>
  <c r="R23" i="12" s="1"/>
  <c r="R27" i="11"/>
  <c r="R27" i="12" s="1"/>
  <c r="R10" i="11"/>
  <c r="R10" i="12" s="1"/>
  <c r="R14" i="11"/>
  <c r="R14" i="12" s="1"/>
  <c r="R18" i="11"/>
  <c r="R18" i="12" s="1"/>
  <c r="R22" i="11"/>
  <c r="R22" i="12" s="1"/>
  <c r="R26" i="11"/>
  <c r="R26" i="12" s="1"/>
  <c r="R30" i="11"/>
  <c r="R30" i="12" s="1"/>
  <c r="R9" i="11"/>
  <c r="R9" i="12" s="1"/>
  <c r="R13" i="11"/>
  <c r="R13" i="12" s="1"/>
  <c r="R17" i="11"/>
  <c r="R17" i="12" s="1"/>
  <c r="R21" i="11"/>
  <c r="R21" i="12" s="1"/>
  <c r="R25" i="11"/>
  <c r="R25" i="12" s="1"/>
  <c r="R29" i="11"/>
  <c r="R29" i="12" s="1"/>
  <c r="R8" i="11"/>
  <c r="R8" i="12" s="1"/>
  <c r="R12" i="11"/>
  <c r="R12" i="12" s="1"/>
  <c r="R16" i="11"/>
  <c r="R16" i="12" s="1"/>
  <c r="R20" i="11"/>
  <c r="R20" i="12" s="1"/>
  <c r="R24" i="11"/>
  <c r="R24" i="12" s="1"/>
  <c r="R28" i="11"/>
  <c r="R28" i="12" s="1"/>
  <c r="FE6" i="11"/>
  <c r="AB21" i="11"/>
  <c r="AB21" i="12" s="1"/>
  <c r="AB12" i="11"/>
  <c r="AB12" i="12" s="1"/>
  <c r="AB17" i="11"/>
  <c r="AB17" i="12" s="1"/>
  <c r="AB27" i="11"/>
  <c r="AB27" i="12" s="1"/>
  <c r="AB22" i="11"/>
  <c r="AB22" i="12" s="1"/>
  <c r="AB9" i="11"/>
  <c r="AB9" i="12" s="1"/>
  <c r="AB13" i="11"/>
  <c r="AB13" i="12" s="1"/>
  <c r="AB28" i="11"/>
  <c r="AB28" i="12" s="1"/>
  <c r="AB19" i="11"/>
  <c r="AB19" i="12" s="1"/>
  <c r="AB10" i="11"/>
  <c r="AB10" i="12" s="1"/>
  <c r="AB14" i="11"/>
  <c r="AB14" i="12" s="1"/>
  <c r="AB29" i="11"/>
  <c r="AB29" i="12" s="1"/>
  <c r="AB25" i="11"/>
  <c r="AB25" i="12" s="1"/>
  <c r="AB20" i="11"/>
  <c r="AB20" i="12" s="1"/>
  <c r="AB11" i="11"/>
  <c r="AB11" i="12" s="1"/>
  <c r="AB30" i="11"/>
  <c r="AB30" i="12" s="1"/>
  <c r="AB7" i="11"/>
  <c r="AB7" i="12" s="1"/>
  <c r="AB15" i="11"/>
  <c r="AB15" i="12" s="1"/>
  <c r="AB23" i="11"/>
  <c r="AB23" i="12" s="1"/>
  <c r="AB8" i="11"/>
  <c r="AB8" i="12" s="1"/>
  <c r="AB16" i="11"/>
  <c r="AB16" i="12" s="1"/>
  <c r="AB18" i="11"/>
  <c r="AB18" i="12" s="1"/>
  <c r="AB24" i="11"/>
  <c r="AB24" i="12" s="1"/>
  <c r="AB26" i="11"/>
  <c r="AB26" i="12" s="1"/>
  <c r="FF5" i="11"/>
  <c r="FH6" i="11"/>
  <c r="FG6" i="11"/>
  <c r="H6" i="11"/>
  <c r="H6" i="10" s="1"/>
  <c r="FE5" i="11"/>
  <c r="FF6" i="11"/>
  <c r="FH5" i="11"/>
  <c r="FG5" i="11"/>
  <c r="FG5" i="12" s="1"/>
  <c r="H5" i="11"/>
  <c r="H5" i="10" s="1"/>
  <c r="F9" i="11"/>
  <c r="F9" i="12" s="1"/>
  <c r="F17" i="11"/>
  <c r="F17" i="12" s="1"/>
  <c r="F25" i="11"/>
  <c r="F25" i="12" s="1"/>
  <c r="F11" i="11"/>
  <c r="F11" i="12" s="1"/>
  <c r="F27" i="11"/>
  <c r="F27" i="12" s="1"/>
  <c r="F10" i="11"/>
  <c r="F10" i="12" s="1"/>
  <c r="F13" i="11"/>
  <c r="F13" i="12" s="1"/>
  <c r="F26" i="11"/>
  <c r="F26" i="12" s="1"/>
  <c r="F16" i="11"/>
  <c r="F16" i="12" s="1"/>
  <c r="F24" i="11"/>
  <c r="F24" i="12" s="1"/>
  <c r="F7" i="11"/>
  <c r="F7" i="12" s="1"/>
  <c r="F12" i="11"/>
  <c r="F12" i="12" s="1"/>
  <c r="F20" i="11"/>
  <c r="F20" i="12" s="1"/>
  <c r="F28" i="11"/>
  <c r="F28" i="12" s="1"/>
  <c r="F8" i="11"/>
  <c r="F8" i="12" s="1"/>
  <c r="F15" i="11"/>
  <c r="F15" i="12" s="1"/>
  <c r="F21" i="11"/>
  <c r="F21" i="12" s="1"/>
  <c r="F29" i="11"/>
  <c r="F29" i="12" s="1"/>
  <c r="F23" i="11"/>
  <c r="F23" i="12" s="1"/>
  <c r="F19" i="11"/>
  <c r="F19" i="12" s="1"/>
  <c r="F22" i="11"/>
  <c r="F22" i="12" s="1"/>
  <c r="F30" i="11"/>
  <c r="F30" i="12" s="1"/>
  <c r="F14" i="11"/>
  <c r="F14" i="12" s="1"/>
  <c r="F18" i="11"/>
  <c r="F18" i="12" s="1"/>
  <c r="F6" i="10"/>
  <c r="F6" i="12"/>
  <c r="E9" i="11"/>
  <c r="E9" i="12" s="1"/>
  <c r="E18" i="11"/>
  <c r="E18" i="12" s="1"/>
  <c r="E25" i="11"/>
  <c r="E25" i="12" s="1"/>
  <c r="E11" i="11"/>
  <c r="E11" i="12" s="1"/>
  <c r="E10" i="11"/>
  <c r="E10" i="12" s="1"/>
  <c r="E17" i="11"/>
  <c r="E17" i="12" s="1"/>
  <c r="E26" i="11"/>
  <c r="E26" i="12" s="1"/>
  <c r="E16" i="11"/>
  <c r="E16" i="12" s="1"/>
  <c r="E27" i="11"/>
  <c r="E27" i="12" s="1"/>
  <c r="E23" i="11"/>
  <c r="E23" i="12" s="1"/>
  <c r="E12" i="11"/>
  <c r="E12" i="12" s="1"/>
  <c r="E20" i="11"/>
  <c r="E20" i="12" s="1"/>
  <c r="E28" i="11"/>
  <c r="E28" i="12" s="1"/>
  <c r="E8" i="11"/>
  <c r="E8" i="12" s="1"/>
  <c r="E14" i="11"/>
  <c r="E14" i="12" s="1"/>
  <c r="E24" i="11"/>
  <c r="E24" i="12" s="1"/>
  <c r="E13" i="11"/>
  <c r="E13" i="12" s="1"/>
  <c r="E21" i="11"/>
  <c r="E21" i="12" s="1"/>
  <c r="E29" i="11"/>
  <c r="E29" i="12" s="1"/>
  <c r="E19" i="11"/>
  <c r="E19" i="12" s="1"/>
  <c r="E15" i="11"/>
  <c r="E15" i="12" s="1"/>
  <c r="E22" i="11"/>
  <c r="E22" i="12" s="1"/>
  <c r="E30" i="11"/>
  <c r="E30" i="12" s="1"/>
  <c r="E7" i="11"/>
  <c r="E7" i="12" s="1"/>
  <c r="E6" i="10"/>
  <c r="E6" i="12"/>
  <c r="G20" i="11"/>
  <c r="G20" i="12" s="1"/>
  <c r="G28" i="11"/>
  <c r="G28" i="12" s="1"/>
  <c r="G10" i="11"/>
  <c r="G10" i="12" s="1"/>
  <c r="G29" i="11"/>
  <c r="G29" i="12" s="1"/>
  <c r="G30" i="11"/>
  <c r="G30" i="12" s="1"/>
  <c r="G18" i="11"/>
  <c r="G18" i="12" s="1"/>
  <c r="G9" i="11"/>
  <c r="G9" i="12" s="1"/>
  <c r="G21" i="11"/>
  <c r="G21" i="12" s="1"/>
  <c r="G11" i="11"/>
  <c r="G11" i="12" s="1"/>
  <c r="G22" i="11"/>
  <c r="G22" i="12" s="1"/>
  <c r="G12" i="11"/>
  <c r="G12" i="12" s="1"/>
  <c r="G7" i="11"/>
  <c r="G7" i="12" s="1"/>
  <c r="G23" i="11"/>
  <c r="G23" i="12" s="1"/>
  <c r="G15" i="11"/>
  <c r="G15" i="12" s="1"/>
  <c r="G17" i="11"/>
  <c r="G17" i="12" s="1"/>
  <c r="G16" i="11"/>
  <c r="G16" i="12" s="1"/>
  <c r="G24" i="11"/>
  <c r="G24" i="12" s="1"/>
  <c r="G19" i="11"/>
  <c r="G19" i="12" s="1"/>
  <c r="G8" i="11"/>
  <c r="G8" i="12" s="1"/>
  <c r="G25" i="11"/>
  <c r="G25" i="12" s="1"/>
  <c r="G13" i="11"/>
  <c r="G13" i="12" s="1"/>
  <c r="G27" i="11"/>
  <c r="G27" i="12" s="1"/>
  <c r="G14" i="11"/>
  <c r="G14" i="12" s="1"/>
  <c r="G26" i="11"/>
  <c r="G26" i="12" s="1"/>
  <c r="G6" i="10"/>
  <c r="G6" i="12"/>
  <c r="E5" i="10"/>
  <c r="E5" i="12"/>
  <c r="F5" i="10"/>
  <c r="F5" i="12"/>
  <c r="G5" i="10"/>
  <c r="G5" i="12"/>
  <c r="DL16" i="11"/>
  <c r="DL16" i="12" s="1"/>
  <c r="DL21" i="11"/>
  <c r="DL21" i="12" s="1"/>
  <c r="DL18" i="11"/>
  <c r="DL18" i="12" s="1"/>
  <c r="DL7" i="11"/>
  <c r="DL7" i="12" s="1"/>
  <c r="DL23" i="11"/>
  <c r="DL23" i="12" s="1"/>
  <c r="DL17" i="11"/>
  <c r="DL17" i="12" s="1"/>
  <c r="DL20" i="11"/>
  <c r="DL20" i="12" s="1"/>
  <c r="DL9" i="11"/>
  <c r="DL9" i="12" s="1"/>
  <c r="DL25" i="11"/>
  <c r="DL25" i="12" s="1"/>
  <c r="DL22" i="11"/>
  <c r="DL22" i="12" s="1"/>
  <c r="DL11" i="11"/>
  <c r="DL11" i="12" s="1"/>
  <c r="DL27" i="11"/>
  <c r="DL27" i="12" s="1"/>
  <c r="DL8" i="11"/>
  <c r="DL8" i="12" s="1"/>
  <c r="DL24" i="11"/>
  <c r="DL24" i="12" s="1"/>
  <c r="DL13" i="11"/>
  <c r="DL13" i="12" s="1"/>
  <c r="DL29" i="11"/>
  <c r="DL29" i="12" s="1"/>
  <c r="DL10" i="11"/>
  <c r="DL10" i="12" s="1"/>
  <c r="DL26" i="11"/>
  <c r="DL26" i="12" s="1"/>
  <c r="DL15" i="11"/>
  <c r="DL15" i="12" s="1"/>
  <c r="DL12" i="11"/>
  <c r="DL12" i="12" s="1"/>
  <c r="DL28" i="11"/>
  <c r="DL28" i="12" s="1"/>
  <c r="DL14" i="11"/>
  <c r="DL14" i="12" s="1"/>
  <c r="DL30" i="11"/>
  <c r="DL30" i="12" s="1"/>
  <c r="DL19" i="11"/>
  <c r="DL19" i="12" s="1"/>
  <c r="BU28" i="11"/>
  <c r="BU28" i="12" s="1"/>
  <c r="V27" i="1" s="1"/>
  <c r="BU26" i="11"/>
  <c r="BU26" i="12" s="1"/>
  <c r="V25" i="1" s="1"/>
  <c r="BU30" i="11"/>
  <c r="BU30" i="12" s="1"/>
  <c r="V29" i="1" s="1"/>
  <c r="BU24" i="11"/>
  <c r="BU24" i="12" s="1"/>
  <c r="V23" i="1" s="1"/>
  <c r="BU12" i="11"/>
  <c r="BU12" i="12" s="1"/>
  <c r="V11" i="1" s="1"/>
  <c r="BU8" i="11"/>
  <c r="BU8" i="12" s="1"/>
  <c r="V7" i="1" s="1"/>
  <c r="BU20" i="11"/>
  <c r="BU20" i="12" s="1"/>
  <c r="V19" i="1" s="1"/>
  <c r="BU13" i="11"/>
  <c r="BU13" i="12" s="1"/>
  <c r="V12" i="1" s="1"/>
  <c r="BU7" i="11"/>
  <c r="BU7" i="12" s="1"/>
  <c r="V6" i="1" s="1"/>
  <c r="BU9" i="11"/>
  <c r="BU9" i="12" s="1"/>
  <c r="V8" i="1" s="1"/>
  <c r="BU21" i="11"/>
  <c r="BU21" i="12" s="1"/>
  <c r="V20" i="1" s="1"/>
  <c r="BU15" i="11"/>
  <c r="BU15" i="12" s="1"/>
  <c r="V14" i="1" s="1"/>
  <c r="BU17" i="11"/>
  <c r="BU17" i="12" s="1"/>
  <c r="V16" i="1" s="1"/>
  <c r="BU27" i="11"/>
  <c r="BU27" i="12" s="1"/>
  <c r="V26" i="1" s="1"/>
  <c r="BU10" i="11"/>
  <c r="BU10" i="12" s="1"/>
  <c r="V9" i="1" s="1"/>
  <c r="BU29" i="11"/>
  <c r="BU29" i="12" s="1"/>
  <c r="V28" i="1" s="1"/>
  <c r="BU23" i="11"/>
  <c r="BU23" i="12" s="1"/>
  <c r="V22" i="1" s="1"/>
  <c r="BU25" i="11"/>
  <c r="BU25" i="12" s="1"/>
  <c r="V24" i="1" s="1"/>
  <c r="BU11" i="11"/>
  <c r="BU11" i="12" s="1"/>
  <c r="V10" i="1" s="1"/>
  <c r="BU18" i="11"/>
  <c r="BU18" i="12" s="1"/>
  <c r="V17" i="1" s="1"/>
  <c r="BU19" i="11"/>
  <c r="BU19" i="12" s="1"/>
  <c r="V18" i="1" s="1"/>
  <c r="BU14" i="11"/>
  <c r="BU14" i="12" s="1"/>
  <c r="V13" i="1" s="1"/>
  <c r="BU22" i="11"/>
  <c r="BU22" i="12" s="1"/>
  <c r="V21" i="1" s="1"/>
  <c r="BU16" i="11"/>
  <c r="BU16" i="12" s="1"/>
  <c r="V15" i="1" s="1"/>
  <c r="BY22" i="11"/>
  <c r="BY22" i="12" s="1"/>
  <c r="BY19" i="11"/>
  <c r="BY19" i="12" s="1"/>
  <c r="BY20" i="11"/>
  <c r="BY20" i="12" s="1"/>
  <c r="BY13" i="11"/>
  <c r="BY13" i="12" s="1"/>
  <c r="BY26" i="11"/>
  <c r="BY26" i="12" s="1"/>
  <c r="BY23" i="11"/>
  <c r="BY23" i="12" s="1"/>
  <c r="BY24" i="11"/>
  <c r="BY24" i="12" s="1"/>
  <c r="BY17" i="11"/>
  <c r="BY17" i="12" s="1"/>
  <c r="BY30" i="11"/>
  <c r="BY30" i="12" s="1"/>
  <c r="BY27" i="11"/>
  <c r="BY27" i="12" s="1"/>
  <c r="BY28" i="11"/>
  <c r="BY28" i="12" s="1"/>
  <c r="BY21" i="11"/>
  <c r="BY21" i="12" s="1"/>
  <c r="BY25" i="11"/>
  <c r="BY25" i="12" s="1"/>
  <c r="BY12" i="11"/>
  <c r="BY12" i="12" s="1"/>
  <c r="BY29" i="11"/>
  <c r="BY29" i="12" s="1"/>
  <c r="BY11" i="11"/>
  <c r="BY11" i="12" s="1"/>
  <c r="BY10" i="11"/>
  <c r="BY10" i="12" s="1"/>
  <c r="BY7" i="11"/>
  <c r="BY7" i="12" s="1"/>
  <c r="BY8" i="11"/>
  <c r="BY8" i="12" s="1"/>
  <c r="BY14" i="11"/>
  <c r="BY14" i="12" s="1"/>
  <c r="BY18" i="11"/>
  <c r="BY18" i="12" s="1"/>
  <c r="BY15" i="11"/>
  <c r="BY15" i="12" s="1"/>
  <c r="BY16" i="11"/>
  <c r="BY16" i="12" s="1"/>
  <c r="BY9" i="11"/>
  <c r="BY9" i="12" s="1"/>
  <c r="CG8" i="11"/>
  <c r="CG8" i="12" s="1"/>
  <c r="CG12" i="11"/>
  <c r="CG12" i="12" s="1"/>
  <c r="CG10" i="11"/>
  <c r="CG10" i="12" s="1"/>
  <c r="CG21" i="11"/>
  <c r="CG21" i="12" s="1"/>
  <c r="CG13" i="11"/>
  <c r="CG13" i="12" s="1"/>
  <c r="CG25" i="11"/>
  <c r="CG25" i="12" s="1"/>
  <c r="CG23" i="11"/>
  <c r="CG23" i="12" s="1"/>
  <c r="CG16" i="11"/>
  <c r="CG16" i="12" s="1"/>
  <c r="CG19" i="11"/>
  <c r="CG19" i="12" s="1"/>
  <c r="CG22" i="11"/>
  <c r="CG22" i="12" s="1"/>
  <c r="CG14" i="11"/>
  <c r="CG14" i="12" s="1"/>
  <c r="CG9" i="11"/>
  <c r="CG9" i="12" s="1"/>
  <c r="CG20" i="11"/>
  <c r="CG20" i="12" s="1"/>
  <c r="CG7" i="11"/>
  <c r="CG7" i="12" s="1"/>
  <c r="CG18" i="11"/>
  <c r="CG18" i="12" s="1"/>
  <c r="CG29" i="11"/>
  <c r="CG29" i="12" s="1"/>
  <c r="CG24" i="11"/>
  <c r="CG24" i="12" s="1"/>
  <c r="CG27" i="11"/>
  <c r="CG27" i="12" s="1"/>
  <c r="CG30" i="11"/>
  <c r="CG30" i="12" s="1"/>
  <c r="CG17" i="11"/>
  <c r="CG17" i="12" s="1"/>
  <c r="CG28" i="11"/>
  <c r="CG28" i="12" s="1"/>
  <c r="CG15" i="11"/>
  <c r="CG15" i="12" s="1"/>
  <c r="CG26" i="11"/>
  <c r="CG26" i="12" s="1"/>
  <c r="CG11" i="11"/>
  <c r="CG11" i="12" s="1"/>
  <c r="BZ16" i="11"/>
  <c r="BZ16" i="12" s="1"/>
  <c r="BZ25" i="11"/>
  <c r="BZ25" i="12" s="1"/>
  <c r="BZ20" i="11"/>
  <c r="BZ20" i="12" s="1"/>
  <c r="BZ17" i="11"/>
  <c r="BZ17" i="12" s="1"/>
  <c r="BZ10" i="11"/>
  <c r="BZ10" i="12" s="1"/>
  <c r="BZ7" i="11"/>
  <c r="BZ7" i="12" s="1"/>
  <c r="BZ13" i="11"/>
  <c r="BZ13" i="12" s="1"/>
  <c r="BZ24" i="11"/>
  <c r="BZ24" i="12" s="1"/>
  <c r="BZ29" i="11"/>
  <c r="BZ29" i="12" s="1"/>
  <c r="BZ9" i="11"/>
  <c r="BZ9" i="12" s="1"/>
  <c r="BZ14" i="11"/>
  <c r="BZ14" i="12" s="1"/>
  <c r="BZ11" i="11"/>
  <c r="BZ11" i="12" s="1"/>
  <c r="BZ28" i="11"/>
  <c r="BZ28" i="12" s="1"/>
  <c r="BZ21" i="11"/>
  <c r="BZ21" i="12" s="1"/>
  <c r="BZ18" i="11"/>
  <c r="BZ18" i="12" s="1"/>
  <c r="BZ15" i="11"/>
  <c r="BZ15" i="12" s="1"/>
  <c r="BZ22" i="11"/>
  <c r="BZ22" i="12" s="1"/>
  <c r="BZ19" i="11"/>
  <c r="BZ19" i="12" s="1"/>
  <c r="BZ26" i="11"/>
  <c r="BZ26" i="12" s="1"/>
  <c r="BZ23" i="11"/>
  <c r="BZ23" i="12" s="1"/>
  <c r="BZ8" i="11"/>
  <c r="BZ8" i="12" s="1"/>
  <c r="BZ12" i="11"/>
  <c r="BZ12" i="12" s="1"/>
  <c r="BZ30" i="11"/>
  <c r="BZ30" i="12" s="1"/>
  <c r="BZ27" i="11"/>
  <c r="BZ27" i="12" s="1"/>
  <c r="CH9" i="11"/>
  <c r="CH9" i="12" s="1"/>
  <c r="CH7" i="11"/>
  <c r="CH7" i="12" s="1"/>
  <c r="CH18" i="11"/>
  <c r="CH18" i="12" s="1"/>
  <c r="CH12" i="11"/>
  <c r="CH12" i="12" s="1"/>
  <c r="CH22" i="11"/>
  <c r="CH22" i="12" s="1"/>
  <c r="CH20" i="11"/>
  <c r="CH20" i="12" s="1"/>
  <c r="CH13" i="11"/>
  <c r="CH13" i="12" s="1"/>
  <c r="CH16" i="11"/>
  <c r="CH16" i="12" s="1"/>
  <c r="CH8" i="11"/>
  <c r="CH8" i="12" s="1"/>
  <c r="CH11" i="11"/>
  <c r="CH11" i="12" s="1"/>
  <c r="CH17" i="11"/>
  <c r="CH17" i="12" s="1"/>
  <c r="CH15" i="11"/>
  <c r="CH15" i="12" s="1"/>
  <c r="CH26" i="11"/>
  <c r="CH26" i="12" s="1"/>
  <c r="CH21" i="11"/>
  <c r="CH21" i="12" s="1"/>
  <c r="CH23" i="11"/>
  <c r="CH23" i="12" s="1"/>
  <c r="CH27" i="11"/>
  <c r="CH27" i="12" s="1"/>
  <c r="CH30" i="11"/>
  <c r="CH30" i="12" s="1"/>
  <c r="CH28" i="11"/>
  <c r="CH28" i="12" s="1"/>
  <c r="CH24" i="11"/>
  <c r="CH24" i="12" s="1"/>
  <c r="CH25" i="11"/>
  <c r="CH25" i="12" s="1"/>
  <c r="CH19" i="11"/>
  <c r="CH19" i="12" s="1"/>
  <c r="CH10" i="11"/>
  <c r="CH10" i="12" s="1"/>
  <c r="CH29" i="11"/>
  <c r="CH29" i="12" s="1"/>
  <c r="CH14" i="11"/>
  <c r="CH14" i="12" s="1"/>
  <c r="CI19" i="11"/>
  <c r="CI19" i="12" s="1"/>
  <c r="CI30" i="11"/>
  <c r="CI30" i="12" s="1"/>
  <c r="CI17" i="11"/>
  <c r="CI17" i="12" s="1"/>
  <c r="CI28" i="11"/>
  <c r="CI28" i="12" s="1"/>
  <c r="CI13" i="11"/>
  <c r="CI13" i="12" s="1"/>
  <c r="CI10" i="11"/>
  <c r="CI10" i="12" s="1"/>
  <c r="CI14" i="11"/>
  <c r="CI14" i="12" s="1"/>
  <c r="CI12" i="11"/>
  <c r="CI12" i="12" s="1"/>
  <c r="CI23" i="11"/>
  <c r="CI23" i="12" s="1"/>
  <c r="CI18" i="11"/>
  <c r="CI18" i="12" s="1"/>
  <c r="CI16" i="11"/>
  <c r="CI16" i="12" s="1"/>
  <c r="CI27" i="11"/>
  <c r="CI27" i="12" s="1"/>
  <c r="CI25" i="11"/>
  <c r="CI25" i="12" s="1"/>
  <c r="CI26" i="11"/>
  <c r="CI26" i="12" s="1"/>
  <c r="CI21" i="11"/>
  <c r="CI21" i="12" s="1"/>
  <c r="CI7" i="11"/>
  <c r="CI7" i="12" s="1"/>
  <c r="CI29" i="11"/>
  <c r="CI29" i="12" s="1"/>
  <c r="CI24" i="11"/>
  <c r="CI24" i="12" s="1"/>
  <c r="CI8" i="11"/>
  <c r="CI8" i="12" s="1"/>
  <c r="CI11" i="11"/>
  <c r="CI11" i="12" s="1"/>
  <c r="CI22" i="11"/>
  <c r="CI22" i="12" s="1"/>
  <c r="CI9" i="11"/>
  <c r="CI9" i="12" s="1"/>
  <c r="CI20" i="11"/>
  <c r="CI20" i="12" s="1"/>
  <c r="CI15" i="11"/>
  <c r="CI15" i="12" s="1"/>
  <c r="CC12" i="11"/>
  <c r="CC12" i="12" s="1"/>
  <c r="CC10" i="11"/>
  <c r="CC10" i="12" s="1"/>
  <c r="CC21" i="11"/>
  <c r="CC21" i="12" s="1"/>
  <c r="CC26" i="11"/>
  <c r="CC26" i="12" s="1"/>
  <c r="CC25" i="11"/>
  <c r="CC25" i="12" s="1"/>
  <c r="CC23" i="11"/>
  <c r="CC23" i="12" s="1"/>
  <c r="CC19" i="11"/>
  <c r="CC19" i="12" s="1"/>
  <c r="CC15" i="11"/>
  <c r="CC15" i="12" s="1"/>
  <c r="CC22" i="11"/>
  <c r="CC22" i="12" s="1"/>
  <c r="CC11" i="11"/>
  <c r="CC11" i="12" s="1"/>
  <c r="CC14" i="11"/>
  <c r="CC14" i="12" s="1"/>
  <c r="CC9" i="11"/>
  <c r="CC9" i="12" s="1"/>
  <c r="CC20" i="11"/>
  <c r="CC20" i="12" s="1"/>
  <c r="CC7" i="11"/>
  <c r="CC7" i="12" s="1"/>
  <c r="CC18" i="11"/>
  <c r="CC18" i="12" s="1"/>
  <c r="CC29" i="11"/>
  <c r="CC29" i="12" s="1"/>
  <c r="CC24" i="11"/>
  <c r="CC24" i="12" s="1"/>
  <c r="CC30" i="11"/>
  <c r="CC30" i="12" s="1"/>
  <c r="CC8" i="11"/>
  <c r="CC8" i="12" s="1"/>
  <c r="CC27" i="11"/>
  <c r="CC27" i="12" s="1"/>
  <c r="CC13" i="11"/>
  <c r="CC13" i="12" s="1"/>
  <c r="CC17" i="11"/>
  <c r="CC17" i="12" s="1"/>
  <c r="CC28" i="11"/>
  <c r="CC28" i="12" s="1"/>
  <c r="CC16" i="11"/>
  <c r="CC16" i="12" s="1"/>
  <c r="DI7" i="11"/>
  <c r="DI7" i="12" s="1"/>
  <c r="DI23" i="11"/>
  <c r="DI23" i="12" s="1"/>
  <c r="DI20" i="11"/>
  <c r="DI20" i="12" s="1"/>
  <c r="DI9" i="11"/>
  <c r="DI9" i="12" s="1"/>
  <c r="DI25" i="11"/>
  <c r="DI25" i="12" s="1"/>
  <c r="DI22" i="11"/>
  <c r="DI22" i="12" s="1"/>
  <c r="DI11" i="11"/>
  <c r="DI11" i="12" s="1"/>
  <c r="DI27" i="11"/>
  <c r="DI27" i="12" s="1"/>
  <c r="DI8" i="11"/>
  <c r="DI8" i="12" s="1"/>
  <c r="DI24" i="11"/>
  <c r="DI24" i="12" s="1"/>
  <c r="DI13" i="11"/>
  <c r="DI13" i="12" s="1"/>
  <c r="DI29" i="11"/>
  <c r="DI29" i="12" s="1"/>
  <c r="DI10" i="11"/>
  <c r="DI10" i="12" s="1"/>
  <c r="DI26" i="11"/>
  <c r="DI26" i="12" s="1"/>
  <c r="DI19" i="11"/>
  <c r="DI19" i="12" s="1"/>
  <c r="DI16" i="11"/>
  <c r="DI16" i="12" s="1"/>
  <c r="DI15" i="11"/>
  <c r="DI15" i="12" s="1"/>
  <c r="DI12" i="11"/>
  <c r="DI12" i="12" s="1"/>
  <c r="DI28" i="11"/>
  <c r="DI28" i="12" s="1"/>
  <c r="DI17" i="11"/>
  <c r="DI17" i="12" s="1"/>
  <c r="DI14" i="11"/>
  <c r="DI14" i="12" s="1"/>
  <c r="DI30" i="11"/>
  <c r="DI30" i="12" s="1"/>
  <c r="DI21" i="11"/>
  <c r="DI21" i="12" s="1"/>
  <c r="DI18" i="11"/>
  <c r="DI18" i="12" s="1"/>
  <c r="CD22" i="11"/>
  <c r="CD22" i="12" s="1"/>
  <c r="CD20" i="11"/>
  <c r="CD20" i="12" s="1"/>
  <c r="CD16" i="11"/>
  <c r="CD16" i="12" s="1"/>
  <c r="CD19" i="11"/>
  <c r="CD19" i="12" s="1"/>
  <c r="CD17" i="11"/>
  <c r="CD17" i="12" s="1"/>
  <c r="CD15" i="11"/>
  <c r="CD15" i="12" s="1"/>
  <c r="CD26" i="11"/>
  <c r="CD26" i="12" s="1"/>
  <c r="CD11" i="11"/>
  <c r="CD11" i="12" s="1"/>
  <c r="CD30" i="11"/>
  <c r="CD30" i="12" s="1"/>
  <c r="CD28" i="11"/>
  <c r="CD28" i="12" s="1"/>
  <c r="CD24" i="11"/>
  <c r="CD24" i="12" s="1"/>
  <c r="CD27" i="11"/>
  <c r="CD27" i="12" s="1"/>
  <c r="CD10" i="11"/>
  <c r="CD10" i="12" s="1"/>
  <c r="CD14" i="11"/>
  <c r="CD14" i="12" s="1"/>
  <c r="CD25" i="11"/>
  <c r="CD25" i="12" s="1"/>
  <c r="CD12" i="11"/>
  <c r="CD12" i="12" s="1"/>
  <c r="CD23" i="11"/>
  <c r="CD23" i="12" s="1"/>
  <c r="CD8" i="11"/>
  <c r="CD8" i="12" s="1"/>
  <c r="CD13" i="11"/>
  <c r="CD13" i="12" s="1"/>
  <c r="CD9" i="11"/>
  <c r="CD9" i="12" s="1"/>
  <c r="CD7" i="11"/>
  <c r="CD7" i="12" s="1"/>
  <c r="CD18" i="11"/>
  <c r="CD18" i="12" s="1"/>
  <c r="CD29" i="11"/>
  <c r="CD29" i="12" s="1"/>
  <c r="CD21" i="11"/>
  <c r="CD21" i="12" s="1"/>
  <c r="DJ30" i="11"/>
  <c r="DJ30" i="12" s="1"/>
  <c r="DJ15" i="11"/>
  <c r="DJ15" i="12" s="1"/>
  <c r="DJ17" i="11"/>
  <c r="DJ17" i="12" s="1"/>
  <c r="DJ27" i="11"/>
  <c r="DJ27" i="12" s="1"/>
  <c r="DJ19" i="11"/>
  <c r="DJ19" i="12" s="1"/>
  <c r="DJ21" i="11"/>
  <c r="DJ21" i="12" s="1"/>
  <c r="DJ28" i="11"/>
  <c r="DJ28" i="12" s="1"/>
  <c r="DJ7" i="11"/>
  <c r="DJ7" i="12" s="1"/>
  <c r="DJ23" i="11"/>
  <c r="DJ23" i="12" s="1"/>
  <c r="DJ8" i="11"/>
  <c r="DJ8" i="12" s="1"/>
  <c r="DJ11" i="11"/>
  <c r="DJ11" i="12" s="1"/>
  <c r="DJ16" i="11"/>
  <c r="DJ16" i="12" s="1"/>
  <c r="DJ14" i="11"/>
  <c r="DJ14" i="12" s="1"/>
  <c r="DJ10" i="11"/>
  <c r="DJ10" i="12" s="1"/>
  <c r="DJ9" i="11"/>
  <c r="DJ9" i="12" s="1"/>
  <c r="DJ25" i="11"/>
  <c r="DJ25" i="12" s="1"/>
  <c r="DJ26" i="11"/>
  <c r="DJ26" i="12" s="1"/>
  <c r="DJ24" i="11"/>
  <c r="DJ24" i="12" s="1"/>
  <c r="DJ18" i="11"/>
  <c r="DJ18" i="12" s="1"/>
  <c r="DJ22" i="11"/>
  <c r="DJ22" i="12" s="1"/>
  <c r="DJ12" i="11"/>
  <c r="DJ12" i="12" s="1"/>
  <c r="DJ20" i="11"/>
  <c r="DJ20" i="12" s="1"/>
  <c r="DJ13" i="11"/>
  <c r="DJ13" i="12" s="1"/>
  <c r="DJ29" i="11"/>
  <c r="DJ29" i="12" s="1"/>
  <c r="CJ26" i="11"/>
  <c r="CJ26" i="12" s="1"/>
  <c r="CJ19" i="11"/>
  <c r="CJ19" i="12" s="1"/>
  <c r="CJ21" i="11"/>
  <c r="CJ21" i="12" s="1"/>
  <c r="CJ14" i="11"/>
  <c r="CJ14" i="12" s="1"/>
  <c r="CJ8" i="11"/>
  <c r="CJ8" i="12" s="1"/>
  <c r="CJ27" i="11"/>
  <c r="CJ27" i="12" s="1"/>
  <c r="CJ22" i="11"/>
  <c r="CJ22" i="12" s="1"/>
  <c r="CJ16" i="11"/>
  <c r="CJ16" i="12" s="1"/>
  <c r="CJ17" i="11"/>
  <c r="CJ17" i="12" s="1"/>
  <c r="CJ30" i="11"/>
  <c r="CJ30" i="12" s="1"/>
  <c r="CJ24" i="11"/>
  <c r="CJ24" i="12" s="1"/>
  <c r="CJ20" i="11"/>
  <c r="CJ20" i="12" s="1"/>
  <c r="CJ10" i="11"/>
  <c r="CJ10" i="12" s="1"/>
  <c r="CJ12" i="11"/>
  <c r="CJ12" i="12" s="1"/>
  <c r="CJ13" i="11"/>
  <c r="CJ13" i="12" s="1"/>
  <c r="CJ7" i="11"/>
  <c r="CJ7" i="12" s="1"/>
  <c r="CJ9" i="11"/>
  <c r="CJ9" i="12" s="1"/>
  <c r="CJ28" i="11"/>
  <c r="CJ28" i="12" s="1"/>
  <c r="CJ15" i="11"/>
  <c r="CJ15" i="12" s="1"/>
  <c r="CJ29" i="11"/>
  <c r="CJ29" i="12" s="1"/>
  <c r="CJ23" i="11"/>
  <c r="CJ23" i="12" s="1"/>
  <c r="CJ25" i="11"/>
  <c r="CJ25" i="12" s="1"/>
  <c r="CJ18" i="11"/>
  <c r="CJ18" i="12" s="1"/>
  <c r="CJ11" i="11"/>
  <c r="CJ11" i="12" s="1"/>
  <c r="EC26" i="11"/>
  <c r="EC26" i="12" s="1"/>
  <c r="EC23" i="11"/>
  <c r="EC23" i="12" s="1"/>
  <c r="EC24" i="11"/>
  <c r="EC24" i="12" s="1"/>
  <c r="EC17" i="11"/>
  <c r="EC17" i="12" s="1"/>
  <c r="EC30" i="11"/>
  <c r="EC30" i="12" s="1"/>
  <c r="EC27" i="11"/>
  <c r="EC27" i="12" s="1"/>
  <c r="EC28" i="11"/>
  <c r="EC28" i="12" s="1"/>
  <c r="EC21" i="11"/>
  <c r="EC21" i="12" s="1"/>
  <c r="EC9" i="11"/>
  <c r="EC9" i="12" s="1"/>
  <c r="EC25" i="11"/>
  <c r="EC25" i="12" s="1"/>
  <c r="EC29" i="11"/>
  <c r="EC29" i="12" s="1"/>
  <c r="EC10" i="11"/>
  <c r="EC10" i="12" s="1"/>
  <c r="EC7" i="11"/>
  <c r="EC7" i="12" s="1"/>
  <c r="EC8" i="11"/>
  <c r="EC8" i="12" s="1"/>
  <c r="EC15" i="11"/>
  <c r="EC15" i="12" s="1"/>
  <c r="EC16" i="11"/>
  <c r="EC16" i="12" s="1"/>
  <c r="EC14" i="11"/>
  <c r="EC14" i="12" s="1"/>
  <c r="EC11" i="11"/>
  <c r="EC11" i="12" s="1"/>
  <c r="EC12" i="11"/>
  <c r="EC12" i="12" s="1"/>
  <c r="EC18" i="11"/>
  <c r="EC18" i="12" s="1"/>
  <c r="EC22" i="11"/>
  <c r="EC22" i="12" s="1"/>
  <c r="EC19" i="11"/>
  <c r="EC19" i="12" s="1"/>
  <c r="EC20" i="11"/>
  <c r="EC20" i="12" s="1"/>
  <c r="EC13" i="11"/>
  <c r="EC13" i="12" s="1"/>
  <c r="CE18" i="11"/>
  <c r="CE18" i="12" s="1"/>
  <c r="CE26" i="11"/>
  <c r="CE26" i="12" s="1"/>
  <c r="CE14" i="11"/>
  <c r="CE14" i="12" s="1"/>
  <c r="CE12" i="11"/>
  <c r="CE12" i="12" s="1"/>
  <c r="CE23" i="11"/>
  <c r="CE23" i="12" s="1"/>
  <c r="CE27" i="11"/>
  <c r="CE27" i="12" s="1"/>
  <c r="CE25" i="11"/>
  <c r="CE25" i="12" s="1"/>
  <c r="CE21" i="11"/>
  <c r="CE21" i="12" s="1"/>
  <c r="CE24" i="11"/>
  <c r="CE24" i="12" s="1"/>
  <c r="CE8" i="11"/>
  <c r="CE8" i="12" s="1"/>
  <c r="CE7" i="11"/>
  <c r="CE7" i="12" s="1"/>
  <c r="CE16" i="11"/>
  <c r="CE16" i="12" s="1"/>
  <c r="CE11" i="11"/>
  <c r="CE11" i="12" s="1"/>
  <c r="CE22" i="11"/>
  <c r="CE22" i="12" s="1"/>
  <c r="CE9" i="11"/>
  <c r="CE9" i="12" s="1"/>
  <c r="CE20" i="11"/>
  <c r="CE20" i="12" s="1"/>
  <c r="CE15" i="11"/>
  <c r="CE15" i="12" s="1"/>
  <c r="CE10" i="11"/>
  <c r="CE10" i="12" s="1"/>
  <c r="CE29" i="11"/>
  <c r="CE29" i="12" s="1"/>
  <c r="CE19" i="11"/>
  <c r="CE19" i="12" s="1"/>
  <c r="CE30" i="11"/>
  <c r="CE30" i="12" s="1"/>
  <c r="CE17" i="11"/>
  <c r="CE17" i="12" s="1"/>
  <c r="CE28" i="11"/>
  <c r="CE28" i="12" s="1"/>
  <c r="CE13" i="11"/>
  <c r="CE13" i="12" s="1"/>
  <c r="DK8" i="11"/>
  <c r="DK8" i="12" s="1"/>
  <c r="DK24" i="11"/>
  <c r="DK24" i="12" s="1"/>
  <c r="DK7" i="11"/>
  <c r="DK7" i="12" s="1"/>
  <c r="DK23" i="11"/>
  <c r="DK23" i="12" s="1"/>
  <c r="DK10" i="11"/>
  <c r="DK10" i="12" s="1"/>
  <c r="DK26" i="11"/>
  <c r="DK26" i="12" s="1"/>
  <c r="DK9" i="11"/>
  <c r="DK9" i="12" s="1"/>
  <c r="DK25" i="11"/>
  <c r="DK25" i="12" s="1"/>
  <c r="DK20" i="11"/>
  <c r="DK20" i="12" s="1"/>
  <c r="DK12" i="11"/>
  <c r="DK12" i="12" s="1"/>
  <c r="DK28" i="11"/>
  <c r="DK28" i="12" s="1"/>
  <c r="DK11" i="11"/>
  <c r="DK11" i="12" s="1"/>
  <c r="DK27" i="11"/>
  <c r="DK27" i="12" s="1"/>
  <c r="DK14" i="11"/>
  <c r="DK14" i="12" s="1"/>
  <c r="DK30" i="11"/>
  <c r="DK30" i="12" s="1"/>
  <c r="DK13" i="11"/>
  <c r="DK13" i="12" s="1"/>
  <c r="DK29" i="11"/>
  <c r="DK29" i="12" s="1"/>
  <c r="DK19" i="11"/>
  <c r="DK19" i="12" s="1"/>
  <c r="DK16" i="11"/>
  <c r="DK16" i="12" s="1"/>
  <c r="DK15" i="11"/>
  <c r="DK15" i="12" s="1"/>
  <c r="DK18" i="11"/>
  <c r="DK18" i="12" s="1"/>
  <c r="DK17" i="11"/>
  <c r="DK17" i="12" s="1"/>
  <c r="DK22" i="11"/>
  <c r="DK22" i="12" s="1"/>
  <c r="DK21" i="11"/>
  <c r="DK21" i="12" s="1"/>
  <c r="ED17" i="11"/>
  <c r="ED17" i="12" s="1"/>
  <c r="ED29" i="11"/>
  <c r="ED29" i="12" s="1"/>
  <c r="ED13" i="11"/>
  <c r="ED13" i="12" s="1"/>
  <c r="ED10" i="11"/>
  <c r="ED10" i="12" s="1"/>
  <c r="ED7" i="11"/>
  <c r="ED7" i="12" s="1"/>
  <c r="ED20" i="11"/>
  <c r="ED20" i="12" s="1"/>
  <c r="ED14" i="11"/>
  <c r="ED14" i="12" s="1"/>
  <c r="ED11" i="11"/>
  <c r="ED11" i="12" s="1"/>
  <c r="ED24" i="11"/>
  <c r="ED24" i="12" s="1"/>
  <c r="ED18" i="11"/>
  <c r="ED18" i="12" s="1"/>
  <c r="ED15" i="11"/>
  <c r="ED15" i="12" s="1"/>
  <c r="ED28" i="11"/>
  <c r="ED28" i="12" s="1"/>
  <c r="ED22" i="11"/>
  <c r="ED22" i="12" s="1"/>
  <c r="ED19" i="11"/>
  <c r="ED19" i="12" s="1"/>
  <c r="ED12" i="11"/>
  <c r="ED12" i="12" s="1"/>
  <c r="ED26" i="11"/>
  <c r="ED26" i="12" s="1"/>
  <c r="ED23" i="11"/>
  <c r="ED23" i="12" s="1"/>
  <c r="ED30" i="11"/>
  <c r="ED30" i="12" s="1"/>
  <c r="ED27" i="11"/>
  <c r="ED27" i="12" s="1"/>
  <c r="ED8" i="11"/>
  <c r="ED8" i="12" s="1"/>
  <c r="ED21" i="11"/>
  <c r="ED21" i="12" s="1"/>
  <c r="ED25" i="11"/>
  <c r="ED25" i="12" s="1"/>
  <c r="ED9" i="11"/>
  <c r="ED9" i="12" s="1"/>
  <c r="ED16" i="11"/>
  <c r="ED16" i="12" s="1"/>
  <c r="BI8" i="11"/>
  <c r="BI8" i="12" s="1"/>
  <c r="S7" i="1" s="1"/>
  <c r="BI10" i="11"/>
  <c r="BI10" i="12" s="1"/>
  <c r="S9" i="1" s="1"/>
  <c r="BI20" i="11"/>
  <c r="BI20" i="12" s="1"/>
  <c r="S19" i="1" s="1"/>
  <c r="BI12" i="11"/>
  <c r="BI12" i="12" s="1"/>
  <c r="S11" i="1" s="1"/>
  <c r="BI7" i="11"/>
  <c r="BI7" i="12" s="1"/>
  <c r="S6" i="1" s="1"/>
  <c r="BI18" i="11"/>
  <c r="BI18" i="12" s="1"/>
  <c r="S17" i="1" s="1"/>
  <c r="BI28" i="11"/>
  <c r="BI28" i="12" s="1"/>
  <c r="S27" i="1" s="1"/>
  <c r="BI17" i="11"/>
  <c r="BI17" i="12" s="1"/>
  <c r="S16" i="1" s="1"/>
  <c r="BI30" i="11"/>
  <c r="BI30" i="12" s="1"/>
  <c r="S29" i="1" s="1"/>
  <c r="BI15" i="11"/>
  <c r="BI15" i="12" s="1"/>
  <c r="S14" i="1" s="1"/>
  <c r="BI26" i="11"/>
  <c r="BI26" i="12" s="1"/>
  <c r="S25" i="1" s="1"/>
  <c r="BI13" i="11"/>
  <c r="BI13" i="12" s="1"/>
  <c r="S12" i="1" s="1"/>
  <c r="BI23" i="11"/>
  <c r="BI23" i="12" s="1"/>
  <c r="S22" i="1" s="1"/>
  <c r="BI11" i="11"/>
  <c r="BI11" i="12" s="1"/>
  <c r="S10" i="1" s="1"/>
  <c r="BI21" i="11"/>
  <c r="BI21" i="12" s="1"/>
  <c r="S20" i="1" s="1"/>
  <c r="BI25" i="11"/>
  <c r="BI25" i="12" s="1"/>
  <c r="S24" i="1" s="1"/>
  <c r="BI24" i="11"/>
  <c r="BI24" i="12" s="1"/>
  <c r="S23" i="1" s="1"/>
  <c r="BI19" i="11"/>
  <c r="BI19" i="12" s="1"/>
  <c r="S18" i="1" s="1"/>
  <c r="BI29" i="11"/>
  <c r="BI29" i="12" s="1"/>
  <c r="S28" i="1" s="1"/>
  <c r="BI22" i="11"/>
  <c r="BI22" i="12" s="1"/>
  <c r="S21" i="1" s="1"/>
  <c r="BI9" i="11"/>
  <c r="BI9" i="12" s="1"/>
  <c r="S8" i="1" s="1"/>
  <c r="BI27" i="11"/>
  <c r="BI27" i="12" s="1"/>
  <c r="S26" i="1" s="1"/>
  <c r="BI14" i="11"/>
  <c r="BI14" i="12" s="1"/>
  <c r="S13" i="1" s="1"/>
  <c r="BI16" i="11"/>
  <c r="BI16" i="12" s="1"/>
  <c r="S15" i="1" s="1"/>
  <c r="BE7" i="11"/>
  <c r="BE7" i="12" s="1"/>
  <c r="BE8" i="11"/>
  <c r="BE8" i="12" s="1"/>
  <c r="BE21" i="11"/>
  <c r="BE21" i="12" s="1"/>
  <c r="BE30" i="11"/>
  <c r="BE30" i="12" s="1"/>
  <c r="BE19" i="11"/>
  <c r="BE19" i="12" s="1"/>
  <c r="BE12" i="11"/>
  <c r="BE12" i="12" s="1"/>
  <c r="BE25" i="11"/>
  <c r="BE25" i="12" s="1"/>
  <c r="BE27" i="11"/>
  <c r="BE27" i="12" s="1"/>
  <c r="BE16" i="11"/>
  <c r="BE16" i="12" s="1"/>
  <c r="BE29" i="11"/>
  <c r="BE29" i="12" s="1"/>
  <c r="BE11" i="11"/>
  <c r="BE11" i="12" s="1"/>
  <c r="BE20" i="11"/>
  <c r="BE20" i="12" s="1"/>
  <c r="BE23" i="11"/>
  <c r="BE23" i="12" s="1"/>
  <c r="BE10" i="11"/>
  <c r="BE10" i="12" s="1"/>
  <c r="BE24" i="11"/>
  <c r="BE24" i="12" s="1"/>
  <c r="BE15" i="11"/>
  <c r="BE15" i="12" s="1"/>
  <c r="BE14" i="11"/>
  <c r="BE14" i="12" s="1"/>
  <c r="BE28" i="11"/>
  <c r="BE28" i="12" s="1"/>
  <c r="BE9" i="11"/>
  <c r="BE9" i="12" s="1"/>
  <c r="BE18" i="11"/>
  <c r="BE18" i="12" s="1"/>
  <c r="BE13" i="11"/>
  <c r="BE13" i="12" s="1"/>
  <c r="BE22" i="11"/>
  <c r="BE22" i="12" s="1"/>
  <c r="BE17" i="11"/>
  <c r="BE17" i="12" s="1"/>
  <c r="BE26" i="11"/>
  <c r="BE26" i="12" s="1"/>
  <c r="BF16" i="11"/>
  <c r="BF16" i="12" s="1"/>
  <c r="BF25" i="11"/>
  <c r="BF25" i="12" s="1"/>
  <c r="BF20" i="11"/>
  <c r="BF20" i="12" s="1"/>
  <c r="BF29" i="11"/>
  <c r="BF29" i="12" s="1"/>
  <c r="BF7" i="11"/>
  <c r="BF7" i="12" s="1"/>
  <c r="BF24" i="11"/>
  <c r="BF24" i="12" s="1"/>
  <c r="BF10" i="11"/>
  <c r="BF10" i="12" s="1"/>
  <c r="BF11" i="11"/>
  <c r="BF11" i="12" s="1"/>
  <c r="BF28" i="11"/>
  <c r="BF28" i="12" s="1"/>
  <c r="BF14" i="11"/>
  <c r="BF14" i="12" s="1"/>
  <c r="BF15" i="11"/>
  <c r="BF15" i="12" s="1"/>
  <c r="BF9" i="11"/>
  <c r="BF9" i="12" s="1"/>
  <c r="BF18" i="11"/>
  <c r="BF18" i="12" s="1"/>
  <c r="BF19" i="11"/>
  <c r="BF19" i="12" s="1"/>
  <c r="BF13" i="11"/>
  <c r="BF13" i="12" s="1"/>
  <c r="BF22" i="11"/>
  <c r="BF22" i="12" s="1"/>
  <c r="BF23" i="11"/>
  <c r="BF23" i="12" s="1"/>
  <c r="BF8" i="11"/>
  <c r="BF8" i="12" s="1"/>
  <c r="BF17" i="11"/>
  <c r="BF17" i="12" s="1"/>
  <c r="BF26" i="11"/>
  <c r="BF26" i="12" s="1"/>
  <c r="BF27" i="11"/>
  <c r="BF27" i="12" s="1"/>
  <c r="BF12" i="11"/>
  <c r="BF12" i="12" s="1"/>
  <c r="BF21" i="11"/>
  <c r="BF21" i="12" s="1"/>
  <c r="BF30" i="11"/>
  <c r="BF30" i="12" s="1"/>
  <c r="BA15" i="11"/>
  <c r="BA15" i="12" s="1"/>
  <c r="BA13" i="11"/>
  <c r="BA13" i="12" s="1"/>
  <c r="BA21" i="11"/>
  <c r="BA21" i="12" s="1"/>
  <c r="BA10" i="11"/>
  <c r="BA10" i="12" s="1"/>
  <c r="BA14" i="11"/>
  <c r="BA14" i="12" s="1"/>
  <c r="BA29" i="11"/>
  <c r="BA29" i="12" s="1"/>
  <c r="BA16" i="11"/>
  <c r="BA16" i="12" s="1"/>
  <c r="BA27" i="11"/>
  <c r="BA27" i="12" s="1"/>
  <c r="BA20" i="11"/>
  <c r="BA20" i="12" s="1"/>
  <c r="BA18" i="11"/>
  <c r="BA18" i="12" s="1"/>
  <c r="BA7" i="11"/>
  <c r="BA7" i="12" s="1"/>
  <c r="BA9" i="11"/>
  <c r="BA9" i="12" s="1"/>
  <c r="BA11" i="11"/>
  <c r="BA11" i="12" s="1"/>
  <c r="BA22" i="11"/>
  <c r="BA22" i="12" s="1"/>
  <c r="BA17" i="11"/>
  <c r="BA17" i="12" s="1"/>
  <c r="BA25" i="11"/>
  <c r="BA25" i="12" s="1"/>
  <c r="BA24" i="11"/>
  <c r="BA24" i="12" s="1"/>
  <c r="BA28" i="11"/>
  <c r="BA28" i="12" s="1"/>
  <c r="BA26" i="11"/>
  <c r="BA26" i="12" s="1"/>
  <c r="BA8" i="11"/>
  <c r="BA8" i="12" s="1"/>
  <c r="BA19" i="11"/>
  <c r="BA19" i="12" s="1"/>
  <c r="BA30" i="11"/>
  <c r="BA30" i="12" s="1"/>
  <c r="BA23" i="11"/>
  <c r="BA23" i="12" s="1"/>
  <c r="BA12" i="11"/>
  <c r="BA12" i="12" s="1"/>
  <c r="BB20" i="11"/>
  <c r="BB20" i="12" s="1"/>
  <c r="BB11" i="11"/>
  <c r="BB11" i="12" s="1"/>
  <c r="BB13" i="11"/>
  <c r="BB13" i="12" s="1"/>
  <c r="BB24" i="11"/>
  <c r="BB24" i="12" s="1"/>
  <c r="BB10" i="11"/>
  <c r="BB10" i="12" s="1"/>
  <c r="BB17" i="11"/>
  <c r="BB17" i="12" s="1"/>
  <c r="BB15" i="11"/>
  <c r="BB15" i="12" s="1"/>
  <c r="BB14" i="11"/>
  <c r="BB14" i="12" s="1"/>
  <c r="BB8" i="11"/>
  <c r="BB8" i="12" s="1"/>
  <c r="BB19" i="11"/>
  <c r="BB19" i="12" s="1"/>
  <c r="BB28" i="11"/>
  <c r="BB28" i="12" s="1"/>
  <c r="BB21" i="11"/>
  <c r="BB21" i="12" s="1"/>
  <c r="BB12" i="11"/>
  <c r="BB12" i="12" s="1"/>
  <c r="BB25" i="11"/>
  <c r="BB25" i="12" s="1"/>
  <c r="BB23" i="11"/>
  <c r="BB23" i="12" s="1"/>
  <c r="BB7" i="11"/>
  <c r="BB7" i="12" s="1"/>
  <c r="BB22" i="11"/>
  <c r="BB22" i="12" s="1"/>
  <c r="BB26" i="11"/>
  <c r="BB26" i="12" s="1"/>
  <c r="BB16" i="11"/>
  <c r="BB16" i="12" s="1"/>
  <c r="BB18" i="11"/>
  <c r="BB18" i="12" s="1"/>
  <c r="BB27" i="11"/>
  <c r="BB27" i="12" s="1"/>
  <c r="BB30" i="11"/>
  <c r="BB30" i="12" s="1"/>
  <c r="BB9" i="11"/>
  <c r="BB9" i="12" s="1"/>
  <c r="BB29" i="11"/>
  <c r="BB29" i="12" s="1"/>
  <c r="BC9" i="11"/>
  <c r="BC9" i="12" s="1"/>
  <c r="BC10" i="11"/>
  <c r="BC10" i="12" s="1"/>
  <c r="BC21" i="11"/>
  <c r="BC21" i="12" s="1"/>
  <c r="BC17" i="11"/>
  <c r="BC17" i="12" s="1"/>
  <c r="BC14" i="11"/>
  <c r="BC14" i="12" s="1"/>
  <c r="BC12" i="11"/>
  <c r="BC12" i="12" s="1"/>
  <c r="BC11" i="11"/>
  <c r="BC11" i="12" s="1"/>
  <c r="BC15" i="11"/>
  <c r="BC15" i="12" s="1"/>
  <c r="BC16" i="11"/>
  <c r="BC16" i="12" s="1"/>
  <c r="BC23" i="11"/>
  <c r="BC23" i="12" s="1"/>
  <c r="BC18" i="11"/>
  <c r="BC18" i="12" s="1"/>
  <c r="BC29" i="11"/>
  <c r="BC29" i="12" s="1"/>
  <c r="BC19" i="11"/>
  <c r="BC19" i="12" s="1"/>
  <c r="BC22" i="11"/>
  <c r="BC22" i="12" s="1"/>
  <c r="BC20" i="11"/>
  <c r="BC20" i="12" s="1"/>
  <c r="BC7" i="11"/>
  <c r="BC7" i="12" s="1"/>
  <c r="BC13" i="11"/>
  <c r="BC13" i="12" s="1"/>
  <c r="BC24" i="11"/>
  <c r="BC24" i="12" s="1"/>
  <c r="BC27" i="11"/>
  <c r="BC27" i="12" s="1"/>
  <c r="BC26" i="11"/>
  <c r="BC26" i="12" s="1"/>
  <c r="BC30" i="11"/>
  <c r="BC30" i="12" s="1"/>
  <c r="BC28" i="11"/>
  <c r="BC28" i="12" s="1"/>
  <c r="BC8" i="11"/>
  <c r="BC8" i="12" s="1"/>
  <c r="BC25" i="11"/>
  <c r="BC25" i="12" s="1"/>
  <c r="AA15" i="11"/>
  <c r="AA15" i="12" s="1"/>
  <c r="AA28" i="11"/>
  <c r="AA28" i="12" s="1"/>
  <c r="AA11" i="11"/>
  <c r="AA11" i="12" s="1"/>
  <c r="AA29" i="11"/>
  <c r="AA29" i="12" s="1"/>
  <c r="AA24" i="11"/>
  <c r="AA24" i="12" s="1"/>
  <c r="AA7" i="11"/>
  <c r="AA7" i="12" s="1"/>
  <c r="AA30" i="11"/>
  <c r="AA30" i="12" s="1"/>
  <c r="AA25" i="11"/>
  <c r="AA25" i="12" s="1"/>
  <c r="AA20" i="11"/>
  <c r="AA20" i="12" s="1"/>
  <c r="AA26" i="11"/>
  <c r="AA26" i="12" s="1"/>
  <c r="AA21" i="11"/>
  <c r="AA21" i="12" s="1"/>
  <c r="AA16" i="11"/>
  <c r="AA16" i="12" s="1"/>
  <c r="AA22" i="11"/>
  <c r="AA22" i="12" s="1"/>
  <c r="AA17" i="11"/>
  <c r="AA17" i="12" s="1"/>
  <c r="AA12" i="11"/>
  <c r="AA12" i="12" s="1"/>
  <c r="AA27" i="11"/>
  <c r="AA27" i="12" s="1"/>
  <c r="AA18" i="11"/>
  <c r="AA18" i="12" s="1"/>
  <c r="AA13" i="11"/>
  <c r="AA13" i="12" s="1"/>
  <c r="AA8" i="11"/>
  <c r="AA8" i="12" s="1"/>
  <c r="AA23" i="11"/>
  <c r="AA23" i="12" s="1"/>
  <c r="AA14" i="11"/>
  <c r="AA14" i="12" s="1"/>
  <c r="AA9" i="11"/>
  <c r="AA9" i="12" s="1"/>
  <c r="AA19" i="11"/>
  <c r="AA19" i="12" s="1"/>
  <c r="AA10" i="11"/>
  <c r="AA10" i="12" s="1"/>
  <c r="K7" i="11"/>
  <c r="K7" i="12" s="1"/>
  <c r="K8" i="11"/>
  <c r="K8" i="12" s="1"/>
  <c r="K9" i="11"/>
  <c r="K9" i="12" s="1"/>
  <c r="K10" i="11"/>
  <c r="K10" i="12" s="1"/>
  <c r="K11" i="11"/>
  <c r="K11" i="12" s="1"/>
  <c r="K12" i="11"/>
  <c r="K12" i="12" s="1"/>
  <c r="K13" i="11"/>
  <c r="K13" i="12" s="1"/>
  <c r="K14" i="11"/>
  <c r="K14" i="12" s="1"/>
  <c r="K15" i="11"/>
  <c r="K15" i="12" s="1"/>
  <c r="K16" i="11"/>
  <c r="K16" i="12" s="1"/>
  <c r="K17" i="11"/>
  <c r="K17" i="12" s="1"/>
  <c r="K18" i="11"/>
  <c r="K18" i="12" s="1"/>
  <c r="K19" i="11"/>
  <c r="K19" i="12" s="1"/>
  <c r="K20" i="11"/>
  <c r="K20" i="12" s="1"/>
  <c r="K21" i="11"/>
  <c r="K21" i="12" s="1"/>
  <c r="K22" i="11"/>
  <c r="K22" i="12" s="1"/>
  <c r="K23" i="11"/>
  <c r="K23" i="12" s="1"/>
  <c r="K24" i="11"/>
  <c r="K24" i="12" s="1"/>
  <c r="K25" i="11"/>
  <c r="K25" i="12" s="1"/>
  <c r="K26" i="11"/>
  <c r="K26" i="12" s="1"/>
  <c r="K27" i="11"/>
  <c r="K27" i="12" s="1"/>
  <c r="K28" i="11"/>
  <c r="K28" i="12" s="1"/>
  <c r="K29" i="11"/>
  <c r="K29" i="12" s="1"/>
  <c r="K30" i="11"/>
  <c r="K30" i="12" s="1"/>
  <c r="U22" i="11"/>
  <c r="U22" i="12" s="1"/>
  <c r="U9" i="11"/>
  <c r="U9" i="12" s="1"/>
  <c r="U18" i="11"/>
  <c r="U18" i="12" s="1"/>
  <c r="U13" i="11"/>
  <c r="U13" i="12" s="1"/>
  <c r="U21" i="11"/>
  <c r="U21" i="12" s="1"/>
  <c r="U14" i="11"/>
  <c r="U14" i="12" s="1"/>
  <c r="U27" i="11"/>
  <c r="U27" i="12" s="1"/>
  <c r="U10" i="11"/>
  <c r="U10" i="12" s="1"/>
  <c r="U30" i="11"/>
  <c r="U30" i="12" s="1"/>
  <c r="U28" i="11"/>
  <c r="U28" i="12" s="1"/>
  <c r="U19" i="11"/>
  <c r="U19" i="12" s="1"/>
  <c r="U29" i="11"/>
  <c r="U29" i="12" s="1"/>
  <c r="U7" i="11"/>
  <c r="U7" i="12" s="1"/>
  <c r="U11" i="11"/>
  <c r="U11" i="12" s="1"/>
  <c r="U23" i="11"/>
  <c r="U23" i="12" s="1"/>
  <c r="U20" i="11"/>
  <c r="U20" i="12" s="1"/>
  <c r="U24" i="11"/>
  <c r="U24" i="12" s="1"/>
  <c r="U15" i="11"/>
  <c r="U15" i="12" s="1"/>
  <c r="U25" i="11"/>
  <c r="U25" i="12" s="1"/>
  <c r="U16" i="11"/>
  <c r="U16" i="12" s="1"/>
  <c r="U12" i="11"/>
  <c r="U12" i="12" s="1"/>
  <c r="U26" i="11"/>
  <c r="U26" i="12" s="1"/>
  <c r="U17" i="11"/>
  <c r="U17" i="12" s="1"/>
  <c r="U8" i="11"/>
  <c r="U8" i="12" s="1"/>
  <c r="AC14" i="11"/>
  <c r="AC14" i="12" s="1"/>
  <c r="AC23" i="11"/>
  <c r="AC23" i="12" s="1"/>
  <c r="AC28" i="11"/>
  <c r="AC28" i="12" s="1"/>
  <c r="AC18" i="11"/>
  <c r="AC18" i="12" s="1"/>
  <c r="AC27" i="11"/>
  <c r="AC27" i="12" s="1"/>
  <c r="AC12" i="11"/>
  <c r="AC12" i="12" s="1"/>
  <c r="AC22" i="11"/>
  <c r="AC22" i="12" s="1"/>
  <c r="AC9" i="11"/>
  <c r="AC9" i="12" s="1"/>
  <c r="AC26" i="11"/>
  <c r="AC26" i="12" s="1"/>
  <c r="AC13" i="11"/>
  <c r="AC13" i="12" s="1"/>
  <c r="AC30" i="11"/>
  <c r="AC30" i="12" s="1"/>
  <c r="AC20" i="11"/>
  <c r="AC20" i="12" s="1"/>
  <c r="AC7" i="11"/>
  <c r="AC7" i="12" s="1"/>
  <c r="AC17" i="11"/>
  <c r="AC17" i="12" s="1"/>
  <c r="AC11" i="11"/>
  <c r="AC11" i="12" s="1"/>
  <c r="AC21" i="11"/>
  <c r="AC21" i="12" s="1"/>
  <c r="AC15" i="11"/>
  <c r="AC15" i="12" s="1"/>
  <c r="AC8" i="11"/>
  <c r="AC8" i="12" s="1"/>
  <c r="AC16" i="11"/>
  <c r="AC16" i="12" s="1"/>
  <c r="AC25" i="11"/>
  <c r="AC25" i="12" s="1"/>
  <c r="AC10" i="11"/>
  <c r="AC10" i="12" s="1"/>
  <c r="AC19" i="11"/>
  <c r="AC19" i="12" s="1"/>
  <c r="AC24" i="11"/>
  <c r="AC24" i="12" s="1"/>
  <c r="AC29" i="11"/>
  <c r="AC29" i="12" s="1"/>
  <c r="L7" i="11"/>
  <c r="L7" i="12" s="1"/>
  <c r="L8" i="11"/>
  <c r="L8" i="12" s="1"/>
  <c r="L9" i="11"/>
  <c r="L9" i="12" s="1"/>
  <c r="L10" i="11"/>
  <c r="L10" i="12" s="1"/>
  <c r="L11" i="11"/>
  <c r="L11" i="12" s="1"/>
  <c r="L12" i="11"/>
  <c r="L12" i="12" s="1"/>
  <c r="L13" i="11"/>
  <c r="L13" i="12" s="1"/>
  <c r="L14" i="11"/>
  <c r="L14" i="12" s="1"/>
  <c r="L15" i="11"/>
  <c r="L15" i="12" s="1"/>
  <c r="L16" i="11"/>
  <c r="L16" i="12" s="1"/>
  <c r="L17" i="11"/>
  <c r="L17" i="12" s="1"/>
  <c r="L18" i="11"/>
  <c r="L18" i="12" s="1"/>
  <c r="L19" i="11"/>
  <c r="L19" i="12" s="1"/>
  <c r="L20" i="11"/>
  <c r="L20" i="12" s="1"/>
  <c r="L21" i="11"/>
  <c r="L21" i="12" s="1"/>
  <c r="L22" i="11"/>
  <c r="L22" i="12" s="1"/>
  <c r="L23" i="11"/>
  <c r="L23" i="12" s="1"/>
  <c r="L24" i="11"/>
  <c r="L24" i="12" s="1"/>
  <c r="L25" i="11"/>
  <c r="L25" i="12" s="1"/>
  <c r="L26" i="11"/>
  <c r="L26" i="12" s="1"/>
  <c r="L27" i="11"/>
  <c r="L27" i="12" s="1"/>
  <c r="L28" i="11"/>
  <c r="L28" i="12" s="1"/>
  <c r="L29" i="11"/>
  <c r="L29" i="12" s="1"/>
  <c r="L30" i="11"/>
  <c r="L30" i="12" s="1"/>
  <c r="M7" i="11"/>
  <c r="M7" i="12" s="1"/>
  <c r="M8" i="11"/>
  <c r="M8" i="12" s="1"/>
  <c r="M9" i="11"/>
  <c r="M9" i="12" s="1"/>
  <c r="M10" i="11"/>
  <c r="M10" i="12" s="1"/>
  <c r="M11" i="11"/>
  <c r="M11" i="12" s="1"/>
  <c r="M12" i="11"/>
  <c r="M12" i="12" s="1"/>
  <c r="M14" i="11"/>
  <c r="M14" i="12" s="1"/>
  <c r="M18" i="11"/>
  <c r="M18" i="12" s="1"/>
  <c r="M13" i="11"/>
  <c r="M13" i="12" s="1"/>
  <c r="M17" i="11"/>
  <c r="M17" i="12" s="1"/>
  <c r="M16" i="11"/>
  <c r="M16" i="12" s="1"/>
  <c r="M15" i="11"/>
  <c r="M15" i="12" s="1"/>
  <c r="M19" i="11"/>
  <c r="M19" i="12" s="1"/>
  <c r="M20" i="11"/>
  <c r="M20" i="12" s="1"/>
  <c r="M21" i="11"/>
  <c r="M21" i="12" s="1"/>
  <c r="M22" i="11"/>
  <c r="M22" i="12" s="1"/>
  <c r="M23" i="11"/>
  <c r="M23" i="12" s="1"/>
  <c r="M24" i="11"/>
  <c r="M24" i="12" s="1"/>
  <c r="M25" i="11"/>
  <c r="M25" i="12" s="1"/>
  <c r="M26" i="11"/>
  <c r="M26" i="12" s="1"/>
  <c r="M27" i="11"/>
  <c r="M27" i="12" s="1"/>
  <c r="M28" i="11"/>
  <c r="M28" i="12" s="1"/>
  <c r="M29" i="11"/>
  <c r="M29" i="12" s="1"/>
  <c r="M30" i="11"/>
  <c r="M30" i="12" s="1"/>
  <c r="V12" i="11"/>
  <c r="V12" i="12" s="1"/>
  <c r="V14" i="11"/>
  <c r="V14" i="12" s="1"/>
  <c r="V23" i="11"/>
  <c r="V23" i="12" s="1"/>
  <c r="V13" i="11"/>
  <c r="V13" i="12" s="1"/>
  <c r="V20" i="11"/>
  <c r="V20" i="12" s="1"/>
  <c r="V22" i="11"/>
  <c r="V22" i="12" s="1"/>
  <c r="V21" i="11"/>
  <c r="V21" i="12" s="1"/>
  <c r="V30" i="11"/>
  <c r="V30" i="12" s="1"/>
  <c r="V8" i="11"/>
  <c r="V8" i="12" s="1"/>
  <c r="V28" i="11"/>
  <c r="V28" i="12" s="1"/>
  <c r="V29" i="11"/>
  <c r="V29" i="12" s="1"/>
  <c r="V17" i="11"/>
  <c r="V17" i="12" s="1"/>
  <c r="V16" i="11"/>
  <c r="V16" i="12" s="1"/>
  <c r="V18" i="11"/>
  <c r="V18" i="12" s="1"/>
  <c r="V10" i="11"/>
  <c r="V10" i="12" s="1"/>
  <c r="V24" i="11"/>
  <c r="V24" i="12" s="1"/>
  <c r="V26" i="11"/>
  <c r="V26" i="12" s="1"/>
  <c r="V11" i="11"/>
  <c r="V11" i="12" s="1"/>
  <c r="V25" i="11"/>
  <c r="V25" i="12" s="1"/>
  <c r="V9" i="11"/>
  <c r="V9" i="12" s="1"/>
  <c r="V19" i="11"/>
  <c r="V19" i="12" s="1"/>
  <c r="V7" i="11"/>
  <c r="V7" i="12" s="1"/>
  <c r="V27" i="11"/>
  <c r="V27" i="12" s="1"/>
  <c r="V15" i="11"/>
  <c r="V15" i="12" s="1"/>
  <c r="AD18" i="11"/>
  <c r="AD18" i="12" s="1"/>
  <c r="AD7" i="11"/>
  <c r="AD7" i="12" s="1"/>
  <c r="AD8" i="11"/>
  <c r="AD8" i="12" s="1"/>
  <c r="AD25" i="11"/>
  <c r="AD25" i="12" s="1"/>
  <c r="AD22" i="11"/>
  <c r="AD22" i="12" s="1"/>
  <c r="AD11" i="11"/>
  <c r="AD11" i="12" s="1"/>
  <c r="AD12" i="11"/>
  <c r="AD12" i="12" s="1"/>
  <c r="AD29" i="11"/>
  <c r="AD29" i="12" s="1"/>
  <c r="AD26" i="11"/>
  <c r="AD26" i="12" s="1"/>
  <c r="AD15" i="11"/>
  <c r="AD15" i="12" s="1"/>
  <c r="AD16" i="11"/>
  <c r="AD16" i="12" s="1"/>
  <c r="AD30" i="11"/>
  <c r="AD30" i="12" s="1"/>
  <c r="AD19" i="11"/>
  <c r="AD19" i="12" s="1"/>
  <c r="AD20" i="11"/>
  <c r="AD20" i="12" s="1"/>
  <c r="AD23" i="11"/>
  <c r="AD23" i="12" s="1"/>
  <c r="AD24" i="11"/>
  <c r="AD24" i="12" s="1"/>
  <c r="AD9" i="11"/>
  <c r="AD9" i="12" s="1"/>
  <c r="AD27" i="11"/>
  <c r="AD27" i="12" s="1"/>
  <c r="AD28" i="11"/>
  <c r="AD28" i="12" s="1"/>
  <c r="AD13" i="11"/>
  <c r="AD13" i="12" s="1"/>
  <c r="AD10" i="11"/>
  <c r="AD10" i="12" s="1"/>
  <c r="AD17" i="11"/>
  <c r="AD17" i="12" s="1"/>
  <c r="AD14" i="11"/>
  <c r="AD14" i="12" s="1"/>
  <c r="AD21" i="11"/>
  <c r="AD21" i="12" s="1"/>
  <c r="N7" i="11"/>
  <c r="N7" i="12" s="1"/>
  <c r="N8" i="11"/>
  <c r="N8" i="12" s="1"/>
  <c r="N9" i="11"/>
  <c r="N9" i="12" s="1"/>
  <c r="N10" i="11"/>
  <c r="N10" i="12" s="1"/>
  <c r="N11" i="11"/>
  <c r="N11" i="12" s="1"/>
  <c r="N12" i="11"/>
  <c r="N12" i="12" s="1"/>
  <c r="N14" i="11"/>
  <c r="N14" i="12" s="1"/>
  <c r="N18" i="11"/>
  <c r="N18" i="12" s="1"/>
  <c r="N13" i="11"/>
  <c r="N13" i="12" s="1"/>
  <c r="N17" i="11"/>
  <c r="N17" i="12" s="1"/>
  <c r="N16" i="11"/>
  <c r="N16" i="12" s="1"/>
  <c r="N15" i="11"/>
  <c r="N15" i="12" s="1"/>
  <c r="N19" i="11"/>
  <c r="N19" i="12" s="1"/>
  <c r="N20" i="11"/>
  <c r="N20" i="12" s="1"/>
  <c r="N21" i="11"/>
  <c r="N21" i="12" s="1"/>
  <c r="N22" i="11"/>
  <c r="N22" i="12" s="1"/>
  <c r="N23" i="11"/>
  <c r="N23" i="12" s="1"/>
  <c r="N24" i="11"/>
  <c r="N24" i="12" s="1"/>
  <c r="N25" i="11"/>
  <c r="N25" i="12" s="1"/>
  <c r="N26" i="11"/>
  <c r="N26" i="12" s="1"/>
  <c r="N27" i="11"/>
  <c r="N27" i="12" s="1"/>
  <c r="N28" i="11"/>
  <c r="N28" i="12" s="1"/>
  <c r="N29" i="11"/>
  <c r="N29" i="12" s="1"/>
  <c r="N30" i="11"/>
  <c r="N30" i="12" s="1"/>
  <c r="I7" i="11"/>
  <c r="I7" i="12" s="1"/>
  <c r="I8" i="11"/>
  <c r="I8" i="12" s="1"/>
  <c r="I9" i="11"/>
  <c r="I9" i="12" s="1"/>
  <c r="I10" i="11"/>
  <c r="I10" i="12" s="1"/>
  <c r="I11" i="11"/>
  <c r="I11" i="12" s="1"/>
  <c r="I12" i="11"/>
  <c r="I12" i="12" s="1"/>
  <c r="I13" i="11"/>
  <c r="I13" i="12" s="1"/>
  <c r="I17" i="11"/>
  <c r="I17" i="12" s="1"/>
  <c r="I16" i="11"/>
  <c r="I16" i="12" s="1"/>
  <c r="I20" i="11"/>
  <c r="I20" i="12" s="1"/>
  <c r="I21" i="11"/>
  <c r="I21" i="12" s="1"/>
  <c r="I22" i="11"/>
  <c r="I22" i="12" s="1"/>
  <c r="I23" i="11"/>
  <c r="I23" i="12" s="1"/>
  <c r="I24" i="11"/>
  <c r="I24" i="12" s="1"/>
  <c r="I25" i="11"/>
  <c r="I25" i="12" s="1"/>
  <c r="I26" i="11"/>
  <c r="I26" i="12" s="1"/>
  <c r="I27" i="11"/>
  <c r="I27" i="12" s="1"/>
  <c r="I28" i="11"/>
  <c r="I28" i="12" s="1"/>
  <c r="I29" i="11"/>
  <c r="I29" i="12" s="1"/>
  <c r="I30" i="11"/>
  <c r="I30" i="12" s="1"/>
  <c r="I15" i="11"/>
  <c r="I15" i="12" s="1"/>
  <c r="I19" i="11"/>
  <c r="I19" i="12" s="1"/>
  <c r="I14" i="11"/>
  <c r="I14" i="12" s="1"/>
  <c r="I18" i="11"/>
  <c r="I18" i="12" s="1"/>
  <c r="Q7" i="11"/>
  <c r="Q7" i="12" s="1"/>
  <c r="Q8" i="11"/>
  <c r="Q8" i="12" s="1"/>
  <c r="Q9" i="11"/>
  <c r="Q9" i="12" s="1"/>
  <c r="Q10" i="11"/>
  <c r="Q10" i="12" s="1"/>
  <c r="Q11" i="11"/>
  <c r="Q11" i="12" s="1"/>
  <c r="Q12" i="11"/>
  <c r="Q12" i="12" s="1"/>
  <c r="Q16" i="11"/>
  <c r="Q16" i="12" s="1"/>
  <c r="Q15" i="11"/>
  <c r="Q15" i="12" s="1"/>
  <c r="Q19" i="11"/>
  <c r="Q19" i="12" s="1"/>
  <c r="Q20" i="11"/>
  <c r="Q20" i="12" s="1"/>
  <c r="Q21" i="11"/>
  <c r="Q21" i="12" s="1"/>
  <c r="Q22" i="11"/>
  <c r="Q22" i="12" s="1"/>
  <c r="Q23" i="11"/>
  <c r="Q23" i="12" s="1"/>
  <c r="Q24" i="11"/>
  <c r="Q24" i="12" s="1"/>
  <c r="Q25" i="11"/>
  <c r="Q25" i="12" s="1"/>
  <c r="Q26" i="11"/>
  <c r="Q26" i="12" s="1"/>
  <c r="Q27" i="11"/>
  <c r="Q27" i="12" s="1"/>
  <c r="Q28" i="11"/>
  <c r="Q28" i="12" s="1"/>
  <c r="Q29" i="11"/>
  <c r="Q29" i="12" s="1"/>
  <c r="Q30" i="11"/>
  <c r="Q30" i="12" s="1"/>
  <c r="Q14" i="11"/>
  <c r="Q14" i="12" s="1"/>
  <c r="Q18" i="11"/>
  <c r="Q18" i="12" s="1"/>
  <c r="Q13" i="11"/>
  <c r="Q13" i="12" s="1"/>
  <c r="Q17" i="11"/>
  <c r="Q17" i="12" s="1"/>
  <c r="W7" i="11"/>
  <c r="W7" i="12" s="1"/>
  <c r="W30" i="11"/>
  <c r="W30" i="12" s="1"/>
  <c r="W27" i="11"/>
  <c r="W27" i="12" s="1"/>
  <c r="W23" i="11"/>
  <c r="W23" i="12" s="1"/>
  <c r="W24" i="11"/>
  <c r="W24" i="12" s="1"/>
  <c r="W15" i="11"/>
  <c r="W15" i="12" s="1"/>
  <c r="W20" i="11"/>
  <c r="W20" i="12" s="1"/>
  <c r="W25" i="11"/>
  <c r="W25" i="12" s="1"/>
  <c r="W16" i="11"/>
  <c r="W16" i="12" s="1"/>
  <c r="W17" i="11"/>
  <c r="W17" i="12" s="1"/>
  <c r="W8" i="11"/>
  <c r="W8" i="12" s="1"/>
  <c r="W21" i="11"/>
  <c r="W21" i="12" s="1"/>
  <c r="W29" i="11"/>
  <c r="W29" i="12" s="1"/>
  <c r="W26" i="11"/>
  <c r="W26" i="12" s="1"/>
  <c r="W9" i="11"/>
  <c r="W9" i="12" s="1"/>
  <c r="W28" i="11"/>
  <c r="W28" i="12" s="1"/>
  <c r="W10" i="11"/>
  <c r="W10" i="12" s="1"/>
  <c r="W19" i="11"/>
  <c r="W19" i="12" s="1"/>
  <c r="W22" i="11"/>
  <c r="W22" i="12" s="1"/>
  <c r="W18" i="11"/>
  <c r="W18" i="12" s="1"/>
  <c r="W11" i="11"/>
  <c r="W11" i="12" s="1"/>
  <c r="W14" i="11"/>
  <c r="W14" i="12" s="1"/>
  <c r="W12" i="11"/>
  <c r="W12" i="12" s="1"/>
  <c r="W13" i="11"/>
  <c r="W13" i="12" s="1"/>
  <c r="Y19" i="11"/>
  <c r="Y19" i="12" s="1"/>
  <c r="Y9" i="11"/>
  <c r="Y9" i="12" s="1"/>
  <c r="Y12" i="11"/>
  <c r="Y12" i="12" s="1"/>
  <c r="Y7" i="11"/>
  <c r="Y7" i="12" s="1"/>
  <c r="Y27" i="11"/>
  <c r="Y27" i="12" s="1"/>
  <c r="Y25" i="11"/>
  <c r="Y25" i="12" s="1"/>
  <c r="Y28" i="11"/>
  <c r="Y28" i="12" s="1"/>
  <c r="Y15" i="11"/>
  <c r="Y15" i="12" s="1"/>
  <c r="Y14" i="11"/>
  <c r="Y14" i="12" s="1"/>
  <c r="Y23" i="11"/>
  <c r="Y23" i="12" s="1"/>
  <c r="Y20" i="11"/>
  <c r="Y20" i="12" s="1"/>
  <c r="Y13" i="11"/>
  <c r="Y13" i="12" s="1"/>
  <c r="Y22" i="11"/>
  <c r="Y22" i="12" s="1"/>
  <c r="Y17" i="11"/>
  <c r="Y17" i="12" s="1"/>
  <c r="Y21" i="11"/>
  <c r="Y21" i="12" s="1"/>
  <c r="Y30" i="11"/>
  <c r="Y30" i="12" s="1"/>
  <c r="Y8" i="11"/>
  <c r="Y8" i="12" s="1"/>
  <c r="Y10" i="11"/>
  <c r="Y10" i="12" s="1"/>
  <c r="Y29" i="11"/>
  <c r="Y29" i="12" s="1"/>
  <c r="Y16" i="11"/>
  <c r="Y16" i="12" s="1"/>
  <c r="Y18" i="11"/>
  <c r="Y18" i="12" s="1"/>
  <c r="Y24" i="11"/>
  <c r="Y24" i="12" s="1"/>
  <c r="Y26" i="11"/>
  <c r="Y26" i="12" s="1"/>
  <c r="Y11" i="11"/>
  <c r="Y11" i="12" s="1"/>
  <c r="J7" i="11"/>
  <c r="J7" i="12" s="1"/>
  <c r="J8" i="11"/>
  <c r="J8" i="12" s="1"/>
  <c r="J9" i="11"/>
  <c r="J9" i="12" s="1"/>
  <c r="J10" i="11"/>
  <c r="J10" i="12" s="1"/>
  <c r="J11" i="11"/>
  <c r="J11" i="12" s="1"/>
  <c r="J12" i="11"/>
  <c r="J12" i="12" s="1"/>
  <c r="J13" i="11"/>
  <c r="J13" i="12" s="1"/>
  <c r="J17" i="11"/>
  <c r="J17" i="12" s="1"/>
  <c r="J16" i="11"/>
  <c r="J16" i="12" s="1"/>
  <c r="J20" i="11"/>
  <c r="J20" i="12" s="1"/>
  <c r="J21" i="11"/>
  <c r="J21" i="12" s="1"/>
  <c r="J22" i="11"/>
  <c r="J22" i="12" s="1"/>
  <c r="J23" i="11"/>
  <c r="J23" i="12" s="1"/>
  <c r="J24" i="11"/>
  <c r="J24" i="12" s="1"/>
  <c r="J25" i="11"/>
  <c r="J25" i="12" s="1"/>
  <c r="J26" i="11"/>
  <c r="J26" i="12" s="1"/>
  <c r="J27" i="11"/>
  <c r="J27" i="12" s="1"/>
  <c r="J28" i="11"/>
  <c r="J28" i="12" s="1"/>
  <c r="J29" i="11"/>
  <c r="J29" i="12" s="1"/>
  <c r="J30" i="11"/>
  <c r="J30" i="12" s="1"/>
  <c r="J15" i="11"/>
  <c r="J15" i="12" s="1"/>
  <c r="J19" i="11"/>
  <c r="J19" i="12" s="1"/>
  <c r="J14" i="11"/>
  <c r="J14" i="12" s="1"/>
  <c r="J18" i="11"/>
  <c r="J18" i="12" s="1"/>
  <c r="Z11" i="11"/>
  <c r="Z11" i="12" s="1"/>
  <c r="Z22" i="11"/>
  <c r="Z22" i="12" s="1"/>
  <c r="Z21" i="11"/>
  <c r="Z21" i="12" s="1"/>
  <c r="Z7" i="11"/>
  <c r="Z7" i="12" s="1"/>
  <c r="Z18" i="11"/>
  <c r="Z18" i="12" s="1"/>
  <c r="Z17" i="11"/>
  <c r="Z17" i="12" s="1"/>
  <c r="Z14" i="11"/>
  <c r="Z14" i="12" s="1"/>
  <c r="Z13" i="11"/>
  <c r="Z13" i="12" s="1"/>
  <c r="Z28" i="11"/>
  <c r="Z28" i="12" s="1"/>
  <c r="Z10" i="11"/>
  <c r="Z10" i="12" s="1"/>
  <c r="Z9" i="11"/>
  <c r="Z9" i="12" s="1"/>
  <c r="Z24" i="11"/>
  <c r="Z24" i="12" s="1"/>
  <c r="Z27" i="11"/>
  <c r="Z27" i="12" s="1"/>
  <c r="Z20" i="11"/>
  <c r="Z20" i="12" s="1"/>
  <c r="Z23" i="11"/>
  <c r="Z23" i="12" s="1"/>
  <c r="Z16" i="11"/>
  <c r="Z16" i="12" s="1"/>
  <c r="Z19" i="11"/>
  <c r="Z19" i="12" s="1"/>
  <c r="Z30" i="11"/>
  <c r="Z30" i="12" s="1"/>
  <c r="Z29" i="11"/>
  <c r="Z29" i="12" s="1"/>
  <c r="Z12" i="11"/>
  <c r="Z12" i="12" s="1"/>
  <c r="Z15" i="11"/>
  <c r="Z15" i="12" s="1"/>
  <c r="Z26" i="11"/>
  <c r="Z26" i="12" s="1"/>
  <c r="Z25" i="11"/>
  <c r="Z25" i="12" s="1"/>
  <c r="Z8" i="11"/>
  <c r="Z8" i="12" s="1"/>
  <c r="DA5" i="10"/>
  <c r="DA5" i="12"/>
  <c r="EG5" i="10"/>
  <c r="EG5" i="12"/>
  <c r="CA5" i="10"/>
  <c r="CA5" i="12"/>
  <c r="DG5" i="10"/>
  <c r="DG5" i="12"/>
  <c r="EM5" i="10"/>
  <c r="EM5" i="12"/>
  <c r="CC5" i="10"/>
  <c r="CC5" i="12"/>
  <c r="DI5" i="10"/>
  <c r="DI5" i="12"/>
  <c r="EO5" i="10"/>
  <c r="EO5" i="12"/>
  <c r="CI5" i="10"/>
  <c r="CI5" i="12"/>
  <c r="DO5" i="10"/>
  <c r="DO5" i="12"/>
  <c r="EU5" i="10"/>
  <c r="EU5" i="12"/>
  <c r="BE5" i="10"/>
  <c r="BE5" i="12"/>
  <c r="CK5" i="10"/>
  <c r="CK5" i="12"/>
  <c r="DQ5" i="10"/>
  <c r="DQ5" i="12"/>
  <c r="EW5" i="10"/>
  <c r="EW5" i="12"/>
  <c r="CQ5" i="10"/>
  <c r="CQ5" i="12"/>
  <c r="DW5" i="10"/>
  <c r="DW5" i="12"/>
  <c r="FC5" i="10"/>
  <c r="FC5" i="12"/>
  <c r="BO5" i="10"/>
  <c r="BO5" i="12"/>
  <c r="CS5" i="10"/>
  <c r="CS5" i="12"/>
  <c r="DY5" i="10"/>
  <c r="DY5" i="12"/>
  <c r="BT5" i="10"/>
  <c r="BT5" i="12"/>
  <c r="CY6" i="10"/>
  <c r="CY6" i="12"/>
  <c r="EE6" i="10"/>
  <c r="EE6" i="12"/>
  <c r="DD6" i="10"/>
  <c r="DD6" i="12"/>
  <c r="EJ6" i="10"/>
  <c r="EJ6" i="12"/>
  <c r="CB5" i="10"/>
  <c r="CB5" i="12"/>
  <c r="DH5" i="10"/>
  <c r="DH5" i="12"/>
  <c r="EN5" i="10"/>
  <c r="EN5" i="12"/>
  <c r="CF6" i="10"/>
  <c r="CF6" i="12"/>
  <c r="DL6" i="10"/>
  <c r="DL6" i="12"/>
  <c r="ER6" i="10"/>
  <c r="ER6" i="12"/>
  <c r="CJ5" i="12"/>
  <c r="CJ5" i="10"/>
  <c r="DP5" i="10"/>
  <c r="DP5" i="12"/>
  <c r="EV5" i="10"/>
  <c r="EV5" i="12"/>
  <c r="BH6" i="10"/>
  <c r="BH6" i="12"/>
  <c r="CN6" i="10"/>
  <c r="CN6" i="12"/>
  <c r="DT6" i="10"/>
  <c r="DT6" i="12"/>
  <c r="EZ6" i="10"/>
  <c r="EZ6" i="12"/>
  <c r="CR5" i="10"/>
  <c r="CR5" i="12"/>
  <c r="DX5" i="10"/>
  <c r="DX5" i="12"/>
  <c r="FD5" i="10"/>
  <c r="FD5" i="12"/>
  <c r="BP5" i="10"/>
  <c r="BP5" i="12"/>
  <c r="CV6" i="10"/>
  <c r="CV6" i="12"/>
  <c r="EB6" i="10"/>
  <c r="EB6" i="12"/>
  <c r="BQ6" i="10"/>
  <c r="BQ6" i="12"/>
  <c r="CW5" i="10"/>
  <c r="CW5" i="12"/>
  <c r="EC5" i="10"/>
  <c r="EC5" i="12"/>
  <c r="DB5" i="10"/>
  <c r="DB5" i="12"/>
  <c r="EH5" i="10"/>
  <c r="EH5" i="12"/>
  <c r="BY6" i="10"/>
  <c r="BY6" i="12"/>
  <c r="DE6" i="10"/>
  <c r="DE6" i="12"/>
  <c r="EK6" i="10"/>
  <c r="EK6" i="12"/>
  <c r="CD5" i="10"/>
  <c r="CD5" i="12"/>
  <c r="DJ5" i="10"/>
  <c r="DJ5" i="12"/>
  <c r="EP5" i="10"/>
  <c r="EP5" i="12"/>
  <c r="CG6" i="10"/>
  <c r="CG6" i="12"/>
  <c r="DM6" i="10"/>
  <c r="DM6" i="12"/>
  <c r="ES6" i="12"/>
  <c r="BF5" i="10"/>
  <c r="BF5" i="12"/>
  <c r="CL5" i="10"/>
  <c r="CL5" i="12"/>
  <c r="DR5" i="10"/>
  <c r="DR5" i="12"/>
  <c r="EX5" i="10"/>
  <c r="EX5" i="12"/>
  <c r="CO6" i="10"/>
  <c r="CO6" i="12"/>
  <c r="DU6" i="12"/>
  <c r="FA6" i="10"/>
  <c r="FA6" i="12"/>
  <c r="BM6" i="10"/>
  <c r="BM6" i="12"/>
  <c r="CT5" i="10"/>
  <c r="CT5" i="12"/>
  <c r="DZ5" i="10"/>
  <c r="DZ5" i="12"/>
  <c r="BR6" i="10"/>
  <c r="BR6" i="12"/>
  <c r="CZ6" i="10"/>
  <c r="CZ6" i="12"/>
  <c r="EF6" i="10"/>
  <c r="EF6" i="12"/>
  <c r="DC5" i="10"/>
  <c r="DC5" i="12"/>
  <c r="EI5" i="10"/>
  <c r="EI5" i="12"/>
  <c r="BZ6" i="10"/>
  <c r="BZ6" i="12"/>
  <c r="DF6" i="10"/>
  <c r="DF6" i="12"/>
  <c r="EL6" i="10"/>
  <c r="EL6" i="12"/>
  <c r="CE5" i="10"/>
  <c r="CE5" i="12"/>
  <c r="DK5" i="10"/>
  <c r="DK5" i="12"/>
  <c r="EQ5" i="10"/>
  <c r="EQ5" i="12"/>
  <c r="CH6" i="10"/>
  <c r="CH6" i="12"/>
  <c r="DN6" i="10"/>
  <c r="DN6" i="12"/>
  <c r="ET6" i="10"/>
  <c r="ET6" i="12"/>
  <c r="BG5" i="10"/>
  <c r="BG5" i="12"/>
  <c r="CM5" i="10"/>
  <c r="CM5" i="12"/>
  <c r="DS5" i="10"/>
  <c r="DS5" i="12"/>
  <c r="EY5" i="10"/>
  <c r="EY5" i="12"/>
  <c r="CP6" i="10"/>
  <c r="CP6" i="12"/>
  <c r="DV6" i="10"/>
  <c r="DV6" i="12"/>
  <c r="FB6" i="10"/>
  <c r="FB6" i="12"/>
  <c r="BN6" i="10"/>
  <c r="BN6" i="12"/>
  <c r="CU5" i="10"/>
  <c r="CU5" i="12"/>
  <c r="EA5" i="10"/>
  <c r="EA5" i="12"/>
  <c r="BS6" i="10"/>
  <c r="BS6" i="12"/>
  <c r="CX5" i="10"/>
  <c r="CX5" i="12"/>
  <c r="ED5" i="10"/>
  <c r="ED5" i="12"/>
  <c r="DD5" i="12"/>
  <c r="DD5" i="10"/>
  <c r="EJ5" i="10"/>
  <c r="EJ5" i="12"/>
  <c r="CA6" i="10"/>
  <c r="CA6" i="12"/>
  <c r="DG6" i="10"/>
  <c r="DG6" i="12"/>
  <c r="EM6" i="10"/>
  <c r="EM6" i="12"/>
  <c r="CF5" i="10"/>
  <c r="CF5" i="12"/>
  <c r="DL5" i="10"/>
  <c r="DL5" i="12"/>
  <c r="ER5" i="10"/>
  <c r="ER5" i="12"/>
  <c r="CI6" i="10"/>
  <c r="CI6" i="12"/>
  <c r="DO6" i="10"/>
  <c r="DO6" i="12"/>
  <c r="EU6" i="10"/>
  <c r="EU6" i="12"/>
  <c r="BH5" i="10"/>
  <c r="BH5" i="12"/>
  <c r="CN5" i="10"/>
  <c r="CN5" i="12"/>
  <c r="DT5" i="10"/>
  <c r="DT5" i="12"/>
  <c r="EZ5" i="10"/>
  <c r="EZ5" i="12"/>
  <c r="CQ6" i="10"/>
  <c r="CQ6" i="12"/>
  <c r="DW6" i="10"/>
  <c r="DW6" i="12"/>
  <c r="FC6" i="10"/>
  <c r="FC6" i="12"/>
  <c r="BO6" i="10"/>
  <c r="BO6" i="12"/>
  <c r="CV5" i="10"/>
  <c r="CV5" i="12"/>
  <c r="EB5" i="12"/>
  <c r="EB5" i="10"/>
  <c r="BQ5" i="10"/>
  <c r="BQ5" i="12"/>
  <c r="CY5" i="10"/>
  <c r="CY5" i="12"/>
  <c r="EE5" i="10"/>
  <c r="EE5" i="12"/>
  <c r="DA6" i="10"/>
  <c r="DA6" i="12"/>
  <c r="EG6" i="10"/>
  <c r="EG6" i="12"/>
  <c r="BY5" i="10"/>
  <c r="BY5" i="12"/>
  <c r="DE5" i="10"/>
  <c r="DE5" i="12"/>
  <c r="EK5" i="10"/>
  <c r="EK5" i="12"/>
  <c r="CC6" i="10"/>
  <c r="CC6" i="12"/>
  <c r="DI6" i="10"/>
  <c r="DI6" i="12"/>
  <c r="EO6" i="12"/>
  <c r="CG5" i="10"/>
  <c r="CG5" i="12"/>
  <c r="DM5" i="10"/>
  <c r="DM5" i="12"/>
  <c r="ES5" i="10"/>
  <c r="ES5" i="12"/>
  <c r="BE6" i="10"/>
  <c r="BE6" i="12"/>
  <c r="CK6" i="10"/>
  <c r="CK6" i="12"/>
  <c r="DQ6" i="12"/>
  <c r="EW6" i="10"/>
  <c r="EW6" i="12"/>
  <c r="CO5" i="10"/>
  <c r="CO5" i="12"/>
  <c r="DU5" i="10"/>
  <c r="DU5" i="12"/>
  <c r="FA5" i="10"/>
  <c r="FA5" i="12"/>
  <c r="BM5" i="10"/>
  <c r="BM5" i="12"/>
  <c r="CS6" i="10"/>
  <c r="CS6" i="12"/>
  <c r="DY6" i="10"/>
  <c r="DY6" i="12"/>
  <c r="BT6" i="10"/>
  <c r="BT6" i="12"/>
  <c r="CZ5" i="12"/>
  <c r="CZ5" i="10"/>
  <c r="EF5" i="12"/>
  <c r="EF5" i="10"/>
  <c r="DB6" i="10"/>
  <c r="DB6" i="12"/>
  <c r="EH6" i="10"/>
  <c r="EH6" i="12"/>
  <c r="CB6" i="10"/>
  <c r="CB6" i="12"/>
  <c r="DH6" i="10"/>
  <c r="DH6" i="12"/>
  <c r="EN6" i="10"/>
  <c r="EN6" i="12"/>
  <c r="CD6" i="10"/>
  <c r="CD6" i="12"/>
  <c r="DJ6" i="10"/>
  <c r="DJ6" i="12"/>
  <c r="EP6" i="10"/>
  <c r="EP6" i="12"/>
  <c r="CJ6" i="10"/>
  <c r="CJ6" i="12"/>
  <c r="DP6" i="10"/>
  <c r="DP6" i="12"/>
  <c r="EV6" i="10"/>
  <c r="EV6" i="12"/>
  <c r="BF6" i="10"/>
  <c r="BF6" i="12"/>
  <c r="CL6" i="10"/>
  <c r="CL6" i="12"/>
  <c r="DR6" i="10"/>
  <c r="DR6" i="12"/>
  <c r="EX6" i="10"/>
  <c r="EX6" i="12"/>
  <c r="CR6" i="10"/>
  <c r="CR6" i="12"/>
  <c r="DX6" i="10"/>
  <c r="DX6" i="12"/>
  <c r="FD6" i="10"/>
  <c r="FD6" i="12"/>
  <c r="BP6" i="10"/>
  <c r="BP6" i="12"/>
  <c r="CT6" i="10"/>
  <c r="CT6" i="12"/>
  <c r="DZ6" i="10"/>
  <c r="DZ6" i="12"/>
  <c r="BR5" i="10"/>
  <c r="BR5" i="12"/>
  <c r="CW6" i="10"/>
  <c r="CW6" i="12"/>
  <c r="EC6" i="12"/>
  <c r="DC6" i="10"/>
  <c r="DC6" i="12"/>
  <c r="EI6" i="10"/>
  <c r="EI6" i="12"/>
  <c r="BZ5" i="10"/>
  <c r="BZ5" i="12"/>
  <c r="DF5" i="10"/>
  <c r="DF5" i="12"/>
  <c r="EL5" i="10"/>
  <c r="EL5" i="12"/>
  <c r="CE6" i="10"/>
  <c r="CE6" i="12"/>
  <c r="DK6" i="10"/>
  <c r="DK6" i="12"/>
  <c r="EQ6" i="10"/>
  <c r="EQ6" i="12"/>
  <c r="CH5" i="10"/>
  <c r="CH5" i="12"/>
  <c r="DN5" i="10"/>
  <c r="DN5" i="12"/>
  <c r="ET5" i="10"/>
  <c r="ET5" i="12"/>
  <c r="BG6" i="10"/>
  <c r="BG6" i="12"/>
  <c r="CM6" i="10"/>
  <c r="CM6" i="12"/>
  <c r="DS6" i="10"/>
  <c r="DS6" i="12"/>
  <c r="EY6" i="10"/>
  <c r="EY6" i="12"/>
  <c r="CP5" i="10"/>
  <c r="CP5" i="12"/>
  <c r="DV5" i="10"/>
  <c r="DV5" i="12"/>
  <c r="FB5" i="10"/>
  <c r="FB5" i="12"/>
  <c r="BN5" i="10"/>
  <c r="BN5" i="12"/>
  <c r="CU6" i="10"/>
  <c r="CU6" i="12"/>
  <c r="EA6" i="10"/>
  <c r="EA6" i="12"/>
  <c r="BS5" i="10"/>
  <c r="BS5" i="12"/>
  <c r="CX6" i="10"/>
  <c r="CX6" i="12"/>
  <c r="ED6" i="10"/>
  <c r="ED6" i="12"/>
  <c r="AC5" i="10"/>
  <c r="AC5" i="12"/>
  <c r="AD5" i="10"/>
  <c r="AD5" i="12"/>
  <c r="AC6" i="10"/>
  <c r="AC6" i="12"/>
  <c r="AE5" i="10"/>
  <c r="AE5" i="12"/>
  <c r="AD6" i="12"/>
  <c r="AF5" i="10"/>
  <c r="AF5" i="12"/>
  <c r="AE6" i="10"/>
  <c r="AE6" i="12"/>
  <c r="AF6" i="10"/>
  <c r="AF6" i="12"/>
  <c r="Q5" i="10"/>
  <c r="Q5" i="12"/>
  <c r="S6" i="10"/>
  <c r="S6" i="12"/>
  <c r="T6" i="10"/>
  <c r="T6" i="12"/>
  <c r="S5" i="10"/>
  <c r="S5" i="12"/>
  <c r="T5" i="10"/>
  <c r="T5" i="12"/>
  <c r="R5" i="10"/>
  <c r="R5" i="12"/>
  <c r="Q6" i="10"/>
  <c r="Q6" i="12"/>
  <c r="R6" i="10"/>
  <c r="R6" i="12"/>
  <c r="M5" i="10"/>
  <c r="M5" i="12"/>
  <c r="N5" i="10"/>
  <c r="N5" i="12"/>
  <c r="O5" i="10"/>
  <c r="O5" i="12"/>
  <c r="M6" i="10"/>
  <c r="M6" i="12"/>
  <c r="P5" i="10"/>
  <c r="P5" i="12"/>
  <c r="N6" i="10"/>
  <c r="N6" i="12"/>
  <c r="O6" i="10"/>
  <c r="O6" i="12"/>
  <c r="P6" i="10"/>
  <c r="P6" i="12"/>
  <c r="I5" i="10"/>
  <c r="I5" i="12"/>
  <c r="K6" i="10"/>
  <c r="K6" i="12"/>
  <c r="J5" i="10"/>
  <c r="J5" i="12"/>
  <c r="L6" i="10"/>
  <c r="L6" i="12"/>
  <c r="K5" i="10"/>
  <c r="K5" i="12"/>
  <c r="L5" i="10"/>
  <c r="L5" i="12"/>
  <c r="I6" i="12"/>
  <c r="I6" i="10"/>
  <c r="J6" i="10"/>
  <c r="J6" i="12"/>
  <c r="BJ5" i="10"/>
  <c r="BJ5" i="12"/>
  <c r="BK5" i="10"/>
  <c r="BK5" i="12"/>
  <c r="BI6" i="10"/>
  <c r="BI6" i="12"/>
  <c r="BJ6" i="10"/>
  <c r="BJ6" i="12"/>
  <c r="BL5" i="10"/>
  <c r="BL5" i="12"/>
  <c r="BK6" i="10"/>
  <c r="BK6" i="12"/>
  <c r="BL6" i="10"/>
  <c r="BL6" i="12"/>
  <c r="BI5" i="10"/>
  <c r="BI5" i="12"/>
  <c r="U6" i="10"/>
  <c r="U6" i="12"/>
  <c r="U5" i="10"/>
  <c r="U5" i="12"/>
  <c r="V6" i="10"/>
  <c r="V6" i="12"/>
  <c r="W6" i="10"/>
  <c r="W6" i="12"/>
  <c r="X6" i="10"/>
  <c r="X6" i="12"/>
  <c r="W5" i="10"/>
  <c r="W5" i="12"/>
  <c r="X5" i="12"/>
  <c r="X5" i="10"/>
  <c r="V5" i="10"/>
  <c r="V5" i="12"/>
  <c r="BV6" i="10"/>
  <c r="BV6" i="12"/>
  <c r="BX5" i="10"/>
  <c r="BX5" i="12"/>
  <c r="BW5" i="10"/>
  <c r="BW5" i="12"/>
  <c r="BV5" i="10"/>
  <c r="BV5" i="12"/>
  <c r="BU5" i="10"/>
  <c r="BU5" i="12"/>
  <c r="BU6" i="10"/>
  <c r="BU6" i="12"/>
  <c r="BX6" i="10"/>
  <c r="BX6" i="12"/>
  <c r="BW6" i="10"/>
  <c r="BW6" i="12"/>
  <c r="Y6" i="10"/>
  <c r="Y6" i="12"/>
  <c r="AB6" i="10"/>
  <c r="AB6" i="12"/>
  <c r="AA6" i="10"/>
  <c r="AA6" i="12"/>
  <c r="AB5" i="10"/>
  <c r="AB5" i="12"/>
  <c r="Z6" i="10"/>
  <c r="Z6" i="12"/>
  <c r="Y5" i="10"/>
  <c r="Y5" i="12"/>
  <c r="AA5" i="10"/>
  <c r="AA5" i="12"/>
  <c r="Z5" i="10"/>
  <c r="Z5" i="12"/>
  <c r="AK5" i="10"/>
  <c r="AK5" i="12"/>
  <c r="AL5" i="10"/>
  <c r="AL5" i="12"/>
  <c r="AS6" i="10"/>
  <c r="AS6" i="12"/>
  <c r="AW6" i="10"/>
  <c r="AW6" i="12"/>
  <c r="BA5" i="10"/>
  <c r="BA5" i="12"/>
  <c r="AK6" i="12"/>
  <c r="AP6" i="10"/>
  <c r="AP6" i="12"/>
  <c r="AV6" i="12"/>
  <c r="AW5" i="10"/>
  <c r="AW5" i="12"/>
  <c r="BA6" i="10"/>
  <c r="BA6" i="12"/>
  <c r="AO6" i="10"/>
  <c r="AO6" i="12"/>
  <c r="AN5" i="12"/>
  <c r="AN5" i="10"/>
  <c r="AU6" i="12"/>
  <c r="AZ6" i="10"/>
  <c r="AZ6" i="12"/>
  <c r="BD6" i="10"/>
  <c r="BD6" i="12"/>
  <c r="AN6" i="10"/>
  <c r="AN6" i="12"/>
  <c r="AM5" i="10"/>
  <c r="AM5" i="12"/>
  <c r="AT6" i="12"/>
  <c r="AX5" i="10"/>
  <c r="AX5" i="12"/>
  <c r="BC6" i="10"/>
  <c r="BC6" i="12"/>
  <c r="AR6" i="10"/>
  <c r="AR6" i="12"/>
  <c r="AP5" i="10"/>
  <c r="AP5" i="12"/>
  <c r="AV5" i="12"/>
  <c r="AY6" i="10"/>
  <c r="AY6" i="12"/>
  <c r="BB6" i="10"/>
  <c r="BB6" i="12"/>
  <c r="AM6" i="10"/>
  <c r="AM6" i="12"/>
  <c r="AO5" i="10"/>
  <c r="AO5" i="12"/>
  <c r="AU5" i="12"/>
  <c r="AX6" i="10"/>
  <c r="AX6" i="12"/>
  <c r="BD5" i="12"/>
  <c r="BD5" i="10"/>
  <c r="AQ6" i="10"/>
  <c r="AQ6" i="12"/>
  <c r="AR5" i="10"/>
  <c r="AR5" i="12"/>
  <c r="AT5" i="12"/>
  <c r="AZ5" i="10"/>
  <c r="AZ5" i="12"/>
  <c r="BB5" i="10"/>
  <c r="BB5" i="12"/>
  <c r="AL6" i="10"/>
  <c r="AL6" i="12"/>
  <c r="AQ5" i="10"/>
  <c r="AQ5" i="12"/>
  <c r="AS5" i="10"/>
  <c r="AS5" i="12"/>
  <c r="AY5" i="10"/>
  <c r="AY5" i="12"/>
  <c r="BC5" i="10"/>
  <c r="BC5" i="12"/>
  <c r="AH6" i="10"/>
  <c r="AH6" i="12"/>
  <c r="AH5" i="10"/>
  <c r="AH5" i="12"/>
  <c r="AG5" i="10"/>
  <c r="AG5" i="12"/>
  <c r="AG6" i="10"/>
  <c r="AG6" i="12"/>
  <c r="AJ5" i="10"/>
  <c r="AJ5" i="12"/>
  <c r="AI5" i="10"/>
  <c r="AI5" i="12"/>
  <c r="AJ6" i="10"/>
  <c r="AJ6" i="12"/>
  <c r="AI6" i="10"/>
  <c r="AI6" i="12"/>
  <c r="D1" i="1"/>
  <c r="AD24" i="1" l="1"/>
  <c r="AD12" i="1"/>
  <c r="P28" i="1"/>
  <c r="AD6" i="1"/>
  <c r="O11" i="1"/>
  <c r="P15" i="1"/>
  <c r="AD28" i="1"/>
  <c r="AD9" i="1"/>
  <c r="AD10" i="1"/>
  <c r="AD8" i="1"/>
  <c r="AD20" i="1"/>
  <c r="AD27" i="1"/>
  <c r="AD29" i="1"/>
  <c r="AD16" i="1"/>
  <c r="AD23" i="1"/>
  <c r="P26" i="1"/>
  <c r="AD25" i="1"/>
  <c r="AD26" i="1"/>
  <c r="AD19" i="1"/>
  <c r="AM7" i="4"/>
  <c r="AM8" i="4"/>
  <c r="AM5" i="4"/>
  <c r="AM6" i="4"/>
  <c r="AM9" i="4"/>
  <c r="AD21" i="1"/>
  <c r="AD22" i="1"/>
  <c r="AD15" i="1"/>
  <c r="P29" i="1"/>
  <c r="AD17" i="1"/>
  <c r="AD18" i="1"/>
  <c r="AD11" i="1"/>
  <c r="P12" i="1"/>
  <c r="AD13" i="1"/>
  <c r="AD14" i="1"/>
  <c r="AD7" i="1"/>
  <c r="O10" i="1"/>
  <c r="P6" i="1"/>
  <c r="P27" i="1"/>
  <c r="P25" i="1"/>
  <c r="P17" i="1"/>
  <c r="O19" i="1"/>
  <c r="P22" i="1"/>
  <c r="P24" i="1"/>
  <c r="P14" i="1"/>
  <c r="O7" i="1"/>
  <c r="P18" i="1"/>
  <c r="O22" i="1"/>
  <c r="P16" i="1"/>
  <c r="P19" i="1"/>
  <c r="P9" i="1"/>
  <c r="P8" i="1"/>
  <c r="O16" i="1"/>
  <c r="P21" i="1"/>
  <c r="P20" i="1"/>
  <c r="P11" i="1"/>
  <c r="P10" i="1"/>
  <c r="P23" i="1"/>
  <c r="P13" i="1"/>
  <c r="P7" i="1"/>
  <c r="O15" i="1"/>
  <c r="O14" i="1"/>
  <c r="O12" i="1"/>
  <c r="H21" i="1"/>
  <c r="O28" i="1"/>
  <c r="O8" i="1"/>
  <c r="O29" i="1"/>
  <c r="H14" i="1"/>
  <c r="O26" i="1"/>
  <c r="O23" i="1"/>
  <c r="O21" i="1"/>
  <c r="O18" i="1"/>
  <c r="O17" i="1"/>
  <c r="O13" i="1"/>
  <c r="O9" i="1"/>
  <c r="O27" i="1"/>
  <c r="O6" i="1"/>
  <c r="O25" i="1"/>
  <c r="O24" i="1"/>
  <c r="O20" i="1"/>
  <c r="H25" i="1"/>
  <c r="H11" i="1"/>
  <c r="H7" i="1"/>
  <c r="H18" i="1"/>
  <c r="G3" i="17" a="1"/>
  <c r="H6" i="1"/>
  <c r="AO9" i="4"/>
  <c r="AO6" i="4"/>
  <c r="AO7" i="4"/>
  <c r="AO5" i="4"/>
  <c r="AO8" i="4"/>
  <c r="AN9" i="4"/>
  <c r="AN7" i="4"/>
  <c r="AN6" i="4"/>
  <c r="AN5" i="4"/>
  <c r="AN8" i="4"/>
  <c r="M7" i="4"/>
  <c r="M5" i="4"/>
  <c r="M6" i="4"/>
  <c r="M8" i="4"/>
  <c r="M9" i="4"/>
  <c r="H24" i="1"/>
  <c r="H17" i="1"/>
  <c r="H10" i="1"/>
  <c r="H28" i="1"/>
  <c r="H12" i="1"/>
  <c r="H16" i="1"/>
  <c r="C14" i="16"/>
  <c r="C14" i="17" s="1"/>
  <c r="C22" i="16"/>
  <c r="C22" i="17" s="1"/>
  <c r="C30" i="16"/>
  <c r="C30" i="17" s="1"/>
  <c r="C17" i="16"/>
  <c r="C17" i="17" s="1"/>
  <c r="C33" i="16"/>
  <c r="C33" i="17" s="1"/>
  <c r="C26" i="16"/>
  <c r="C26" i="17" s="1"/>
  <c r="C11" i="16"/>
  <c r="C11" i="17" s="1"/>
  <c r="C27" i="16"/>
  <c r="C27" i="17" s="1"/>
  <c r="C12" i="16"/>
  <c r="C12" i="17" s="1"/>
  <c r="C13" i="16"/>
  <c r="C13" i="17" s="1"/>
  <c r="C15" i="16"/>
  <c r="C15" i="17" s="1"/>
  <c r="C23" i="16"/>
  <c r="C23" i="17" s="1"/>
  <c r="C31" i="16"/>
  <c r="C31" i="17" s="1"/>
  <c r="C16" i="16"/>
  <c r="C16" i="17" s="1"/>
  <c r="C24" i="16"/>
  <c r="C24" i="17" s="1"/>
  <c r="C32" i="16"/>
  <c r="C32" i="17" s="1"/>
  <c r="C9" i="16"/>
  <c r="C9" i="17" s="1"/>
  <c r="C28" i="16"/>
  <c r="C28" i="17" s="1"/>
  <c r="C21" i="16"/>
  <c r="C21" i="17" s="1"/>
  <c r="C8" i="16"/>
  <c r="C8" i="17" s="1"/>
  <c r="C25" i="16"/>
  <c r="C25" i="17" s="1"/>
  <c r="C10" i="16"/>
  <c r="C10" i="17" s="1"/>
  <c r="C18" i="16"/>
  <c r="C18" i="17" s="1"/>
  <c r="C34" i="16"/>
  <c r="C34" i="17" s="1"/>
  <c r="C19" i="16"/>
  <c r="C19" i="17" s="1"/>
  <c r="C35" i="16"/>
  <c r="C35" i="17" s="1"/>
  <c r="C20" i="16"/>
  <c r="C20" i="17" s="1"/>
  <c r="C7" i="16"/>
  <c r="C7" i="17" s="1"/>
  <c r="C29" i="16"/>
  <c r="C29" i="17" s="1"/>
  <c r="H15" i="1"/>
  <c r="H22" i="1"/>
  <c r="H29" i="1"/>
  <c r="H8" i="1"/>
  <c r="H19" i="1"/>
  <c r="H27" i="1"/>
  <c r="H26" i="1"/>
  <c r="F35" i="17"/>
  <c r="D35" i="17"/>
  <c r="E35" i="17"/>
  <c r="E34" i="17"/>
  <c r="F34" i="17"/>
  <c r="D34" i="17"/>
  <c r="H13" i="1"/>
  <c r="H20" i="1"/>
  <c r="H23" i="1"/>
  <c r="H9" i="1"/>
  <c r="D33" i="17"/>
  <c r="E33" i="17"/>
  <c r="F33" i="17"/>
  <c r="F22" i="17"/>
  <c r="D7" i="17"/>
  <c r="H5" i="12"/>
  <c r="E19" i="1"/>
  <c r="E10" i="1"/>
  <c r="E14" i="1"/>
  <c r="E27" i="1"/>
  <c r="E9" i="1"/>
  <c r="E18" i="1"/>
  <c r="E28" i="1"/>
  <c r="E11" i="1"/>
  <c r="E24" i="1"/>
  <c r="E20" i="1"/>
  <c r="E22" i="1"/>
  <c r="E17" i="1"/>
  <c r="E12" i="1"/>
  <c r="E26" i="1"/>
  <c r="E8" i="1"/>
  <c r="E23" i="1"/>
  <c r="E15" i="1"/>
  <c r="E29" i="1"/>
  <c r="E13" i="1"/>
  <c r="E25" i="1"/>
  <c r="E21" i="1"/>
  <c r="E7" i="1"/>
  <c r="E16" i="1"/>
  <c r="FG5" i="10"/>
  <c r="F25" i="17"/>
  <c r="F26" i="17"/>
  <c r="E28" i="17"/>
  <c r="D30" i="17"/>
  <c r="F28" i="17"/>
  <c r="D31" i="17"/>
  <c r="F27" i="17"/>
  <c r="E30" i="17"/>
  <c r="F31" i="17"/>
  <c r="E31" i="17"/>
  <c r="F21" i="17"/>
  <c r="E22" i="17"/>
  <c r="D24" i="17"/>
  <c r="D26" i="17"/>
  <c r="D25" i="17"/>
  <c r="F29" i="17"/>
  <c r="F30" i="17"/>
  <c r="D23" i="17"/>
  <c r="D22" i="17"/>
  <c r="F23" i="17"/>
  <c r="D32" i="17"/>
  <c r="E23" i="17"/>
  <c r="E24" i="17"/>
  <c r="D27" i="17"/>
  <c r="E32" i="17"/>
  <c r="E25" i="17"/>
  <c r="F24" i="17"/>
  <c r="F32" i="17"/>
  <c r="E26" i="17"/>
  <c r="D28" i="17"/>
  <c r="D29" i="17"/>
  <c r="E29" i="17"/>
  <c r="E21" i="17"/>
  <c r="E27" i="17"/>
  <c r="D21" i="17"/>
  <c r="AK12" i="1"/>
  <c r="AK15" i="1"/>
  <c r="AK20" i="1"/>
  <c r="AF17" i="1"/>
  <c r="AF15" i="1"/>
  <c r="AF26" i="1"/>
  <c r="X15" i="1"/>
  <c r="X28" i="1"/>
  <c r="X14" i="1"/>
  <c r="Y10" i="1"/>
  <c r="Y28" i="1"/>
  <c r="Y15" i="1"/>
  <c r="W8" i="1"/>
  <c r="W10" i="1"/>
  <c r="W16" i="1"/>
  <c r="AK19" i="1"/>
  <c r="AK14" i="1"/>
  <c r="AK27" i="1"/>
  <c r="AF20" i="1"/>
  <c r="AF18" i="1"/>
  <c r="AF10" i="1"/>
  <c r="X27" i="1"/>
  <c r="X17" i="1"/>
  <c r="X18" i="1"/>
  <c r="Y25" i="1"/>
  <c r="Y17" i="1"/>
  <c r="Y22" i="1"/>
  <c r="W15" i="1"/>
  <c r="W28" i="1"/>
  <c r="W23" i="1"/>
  <c r="AK18" i="1"/>
  <c r="AK7" i="1"/>
  <c r="AK26" i="1"/>
  <c r="AF29" i="1"/>
  <c r="AF25" i="1"/>
  <c r="AF21" i="1"/>
  <c r="X16" i="1"/>
  <c r="X6" i="1"/>
  <c r="X22" i="1"/>
  <c r="Y14" i="1"/>
  <c r="Y6" i="1"/>
  <c r="Y24" i="1"/>
  <c r="W14" i="1"/>
  <c r="W11" i="1"/>
  <c r="W22" i="1"/>
  <c r="AK21" i="1"/>
  <c r="AK6" i="1"/>
  <c r="AK29" i="1"/>
  <c r="AF13" i="1"/>
  <c r="AF9" i="1"/>
  <c r="AF24" i="1"/>
  <c r="X12" i="1"/>
  <c r="X19" i="1"/>
  <c r="X24" i="1"/>
  <c r="Y27" i="1"/>
  <c r="Y19" i="1"/>
  <c r="Y12" i="1"/>
  <c r="W17" i="1"/>
  <c r="W24" i="1"/>
  <c r="W25" i="1"/>
  <c r="AK17" i="1"/>
  <c r="AK9" i="1"/>
  <c r="AK16" i="1"/>
  <c r="AF16" i="1"/>
  <c r="AF28" i="1"/>
  <c r="AF8" i="1"/>
  <c r="X26" i="1"/>
  <c r="X8" i="1"/>
  <c r="X25" i="1"/>
  <c r="Y16" i="1"/>
  <c r="Y8" i="1"/>
  <c r="Y20" i="1"/>
  <c r="W13" i="1"/>
  <c r="W20" i="1"/>
  <c r="W12" i="1"/>
  <c r="AK11" i="1"/>
  <c r="AK28" i="1"/>
  <c r="AK23" i="1"/>
  <c r="AF27" i="1"/>
  <c r="AF12" i="1"/>
  <c r="AF19" i="1"/>
  <c r="X7" i="1"/>
  <c r="X13" i="1"/>
  <c r="X20" i="1"/>
  <c r="Y29" i="1"/>
  <c r="Y13" i="1"/>
  <c r="Y9" i="1"/>
  <c r="W7" i="1"/>
  <c r="W27" i="1"/>
  <c r="W19" i="1"/>
  <c r="AK10" i="1"/>
  <c r="AK24" i="1"/>
  <c r="AK22" i="1"/>
  <c r="AF11" i="1"/>
  <c r="AF23" i="1"/>
  <c r="AF22" i="1"/>
  <c r="X29" i="1"/>
  <c r="X10" i="1"/>
  <c r="X9" i="1"/>
  <c r="Y26" i="1"/>
  <c r="Y21" i="1"/>
  <c r="Y11" i="1"/>
  <c r="W6" i="1"/>
  <c r="W26" i="1"/>
  <c r="W18" i="1"/>
  <c r="AK13" i="1"/>
  <c r="AK8" i="1"/>
  <c r="AK25" i="1"/>
  <c r="AF14" i="1"/>
  <c r="AF7" i="1"/>
  <c r="AF6" i="1"/>
  <c r="X23" i="1"/>
  <c r="X21" i="1"/>
  <c r="X11" i="1"/>
  <c r="Y23" i="1"/>
  <c r="Y18" i="1"/>
  <c r="Y7" i="1"/>
  <c r="W9" i="1"/>
  <c r="W29" i="1"/>
  <c r="W21" i="1"/>
  <c r="R25" i="1"/>
  <c r="R14" i="1"/>
  <c r="R26" i="1"/>
  <c r="R16" i="1"/>
  <c r="R23" i="1"/>
  <c r="R24" i="1"/>
  <c r="R21" i="1"/>
  <c r="R9" i="1"/>
  <c r="R11" i="1"/>
  <c r="R12" i="1"/>
  <c r="R22" i="1"/>
  <c r="R18" i="1"/>
  <c r="R17" i="1"/>
  <c r="R19" i="1"/>
  <c r="R29" i="1"/>
  <c r="R8" i="1"/>
  <c r="R10" i="1"/>
  <c r="R20" i="1"/>
  <c r="R27" i="1"/>
  <c r="R28" i="1"/>
  <c r="R7" i="1"/>
  <c r="R13" i="1"/>
  <c r="R15" i="1"/>
  <c r="R6" i="1"/>
  <c r="Q11" i="1"/>
  <c r="Q24" i="1"/>
  <c r="Q26" i="1"/>
  <c r="Q22" i="1"/>
  <c r="Q16" i="1"/>
  <c r="Q15" i="1"/>
  <c r="Q29" i="1"/>
  <c r="Q21" i="1"/>
  <c r="Q28" i="1"/>
  <c r="Q18" i="1"/>
  <c r="Q10" i="1"/>
  <c r="Q13" i="1"/>
  <c r="Q7" i="1"/>
  <c r="Q8" i="1"/>
  <c r="Q9" i="1"/>
  <c r="Q25" i="1"/>
  <c r="Q6" i="1"/>
  <c r="Q20" i="1"/>
  <c r="Q27" i="1"/>
  <c r="Q17" i="1"/>
  <c r="Q12" i="1"/>
  <c r="Q23" i="1"/>
  <c r="Q19" i="1"/>
  <c r="Q14" i="1"/>
  <c r="E19" i="17"/>
  <c r="D20" i="17"/>
  <c r="E20" i="17"/>
  <c r="F20" i="17"/>
  <c r="D19" i="17"/>
  <c r="F19" i="17"/>
  <c r="J10" i="1"/>
  <c r="J29" i="1"/>
  <c r="J14" i="1"/>
  <c r="K28" i="1"/>
  <c r="K20" i="1"/>
  <c r="K8" i="1"/>
  <c r="I7" i="1"/>
  <c r="I19" i="1"/>
  <c r="I9" i="1"/>
  <c r="J25" i="1"/>
  <c r="J20" i="1"/>
  <c r="J27" i="1"/>
  <c r="K23" i="1"/>
  <c r="K10" i="1"/>
  <c r="K21" i="1"/>
  <c r="I16" i="1"/>
  <c r="I22" i="1"/>
  <c r="I26" i="1"/>
  <c r="J23" i="1"/>
  <c r="J16" i="1"/>
  <c r="J24" i="1"/>
  <c r="K18" i="1"/>
  <c r="K16" i="1"/>
  <c r="K11" i="1"/>
  <c r="I25" i="1"/>
  <c r="I10" i="1"/>
  <c r="I13" i="1"/>
  <c r="J17" i="1"/>
  <c r="J21" i="1"/>
  <c r="J26" i="1"/>
  <c r="K9" i="1"/>
  <c r="K6" i="1"/>
  <c r="K26" i="1"/>
  <c r="I11" i="1"/>
  <c r="I6" i="1"/>
  <c r="I20" i="1"/>
  <c r="J15" i="1"/>
  <c r="J12" i="1"/>
  <c r="J6" i="1"/>
  <c r="K24" i="1"/>
  <c r="K19" i="1"/>
  <c r="K17" i="1"/>
  <c r="I15" i="1"/>
  <c r="I28" i="1"/>
  <c r="I12" i="1"/>
  <c r="J28" i="1"/>
  <c r="J19" i="1"/>
  <c r="J11" i="1"/>
  <c r="K15" i="1"/>
  <c r="K29" i="1"/>
  <c r="K27" i="1"/>
  <c r="I24" i="1"/>
  <c r="I18" i="1"/>
  <c r="I17" i="1"/>
  <c r="J9" i="1"/>
  <c r="J22" i="1"/>
  <c r="J8" i="1"/>
  <c r="K7" i="1"/>
  <c r="K12" i="1"/>
  <c r="K22" i="1"/>
  <c r="I14" i="1"/>
  <c r="I27" i="1"/>
  <c r="I8" i="1"/>
  <c r="J7" i="1"/>
  <c r="J13" i="1"/>
  <c r="J18" i="1"/>
  <c r="K14" i="1"/>
  <c r="K25" i="1"/>
  <c r="K13" i="1"/>
  <c r="I23" i="1"/>
  <c r="I29" i="1"/>
  <c r="I21" i="1"/>
  <c r="D18" i="17"/>
  <c r="E18" i="17"/>
  <c r="F18" i="17"/>
  <c r="H6" i="12"/>
  <c r="F13" i="17"/>
  <c r="E10" i="17"/>
  <c r="E16" i="17"/>
  <c r="F17" i="17"/>
  <c r="E12" i="17"/>
  <c r="E14" i="17"/>
  <c r="E9" i="17"/>
  <c r="E15" i="17"/>
  <c r="F7" i="17"/>
  <c r="D16" i="17"/>
  <c r="E11" i="17"/>
  <c r="F14" i="17"/>
  <c r="D9" i="17"/>
  <c r="E13" i="17"/>
  <c r="D10" i="17"/>
  <c r="D15" i="17"/>
  <c r="F12" i="17"/>
  <c r="D11" i="17"/>
  <c r="F10" i="17"/>
  <c r="D12" i="17"/>
  <c r="E17" i="17"/>
  <c r="F15" i="17"/>
  <c r="V9" i="4"/>
  <c r="V7" i="4"/>
  <c r="V5" i="4"/>
  <c r="V8" i="4"/>
  <c r="V6" i="4"/>
  <c r="F8" i="17"/>
  <c r="D13" i="17"/>
  <c r="F9" i="17"/>
  <c r="E7" i="17"/>
  <c r="D8" i="17"/>
  <c r="F16" i="17"/>
  <c r="F11" i="17"/>
  <c r="E8" i="17"/>
  <c r="B8" i="16"/>
  <c r="B9" i="16" s="1"/>
  <c r="D17" i="17"/>
  <c r="D14" i="17"/>
  <c r="G10" i="1"/>
  <c r="F15" i="1"/>
  <c r="G19" i="1"/>
  <c r="G24" i="1"/>
  <c r="F13" i="1"/>
  <c r="F6" i="1"/>
  <c r="G26" i="1"/>
  <c r="G21" i="1"/>
  <c r="G16" i="1"/>
  <c r="G28" i="1"/>
  <c r="G9" i="1"/>
  <c r="F29" i="1"/>
  <c r="G15" i="1"/>
  <c r="G13" i="1"/>
  <c r="G29" i="1"/>
  <c r="F19" i="1"/>
  <c r="G18" i="1"/>
  <c r="G14" i="1"/>
  <c r="G27" i="1"/>
  <c r="G22" i="1"/>
  <c r="G6" i="1"/>
  <c r="G12" i="1"/>
  <c r="G11" i="1"/>
  <c r="G20" i="1"/>
  <c r="G8" i="1"/>
  <c r="G17" i="1"/>
  <c r="G7" i="1"/>
  <c r="G23" i="1"/>
  <c r="G25" i="1"/>
  <c r="F8" i="1"/>
  <c r="F9" i="1"/>
  <c r="F16" i="1"/>
  <c r="F18" i="1"/>
  <c r="F23" i="1"/>
  <c r="F26" i="1"/>
  <c r="F27" i="1"/>
  <c r="F11" i="1"/>
  <c r="F14" i="1"/>
  <c r="F17" i="1"/>
  <c r="F7" i="1"/>
  <c r="F28" i="1"/>
  <c r="F20" i="1"/>
  <c r="F25" i="1"/>
  <c r="F10" i="1"/>
  <c r="F24" i="1"/>
  <c r="F12" i="1"/>
  <c r="F21" i="1"/>
  <c r="F22" i="1"/>
  <c r="S7" i="4"/>
  <c r="S9" i="4"/>
  <c r="S8" i="4"/>
  <c r="S5" i="4"/>
  <c r="S6" i="4"/>
  <c r="FH5" i="10"/>
  <c r="FH5" i="12"/>
  <c r="FF5" i="10"/>
  <c r="FF5" i="12"/>
  <c r="FG6" i="10"/>
  <c r="FG6" i="12"/>
  <c r="FH6" i="10"/>
  <c r="FH6" i="12"/>
  <c r="FF6" i="10"/>
  <c r="FF6" i="12"/>
  <c r="FE6" i="10"/>
  <c r="FE6" i="12"/>
  <c r="FE5" i="10"/>
  <c r="FE5" i="12"/>
  <c r="E6" i="1"/>
  <c r="C29" i="14"/>
  <c r="C53" i="14"/>
  <c r="C40" i="14"/>
  <c r="C35" i="14"/>
  <c r="C58" i="14"/>
  <c r="C46" i="14"/>
  <c r="C24" i="14"/>
  <c r="C16" i="14"/>
  <c r="C41" i="14"/>
  <c r="C64" i="14"/>
  <c r="C52" i="14"/>
  <c r="C30" i="14"/>
  <c r="C23" i="14"/>
  <c r="C11" i="14"/>
  <c r="C10" i="14"/>
  <c r="C47" i="14"/>
  <c r="C59" i="14"/>
  <c r="AM12" i="4" l="1"/>
  <c r="AM20" i="4"/>
  <c r="AM17" i="4"/>
  <c r="AM16" i="4"/>
  <c r="AM10" i="4"/>
  <c r="AM13" i="4"/>
  <c r="AM11" i="4"/>
  <c r="AM14" i="4"/>
  <c r="AM19" i="4"/>
  <c r="AM18" i="4"/>
  <c r="AD8" i="4"/>
  <c r="AD5" i="4"/>
  <c r="AD7" i="4"/>
  <c r="AD6" i="4"/>
  <c r="AD9" i="4"/>
  <c r="P6" i="4"/>
  <c r="P9" i="4"/>
  <c r="P8" i="4"/>
  <c r="P7" i="4"/>
  <c r="P5" i="4"/>
  <c r="O7" i="4"/>
  <c r="O8" i="4"/>
  <c r="O9" i="4"/>
  <c r="O6" i="4"/>
  <c r="O5" i="4"/>
  <c r="G3" i="17"/>
  <c r="AV7" i="17"/>
  <c r="AV15" i="17"/>
  <c r="AV23" i="17"/>
  <c r="AV31" i="17"/>
  <c r="AV39" i="17"/>
  <c r="AV47" i="17"/>
  <c r="AV55" i="17"/>
  <c r="AV63" i="17"/>
  <c r="AV71" i="17"/>
  <c r="AV79" i="17"/>
  <c r="AV87" i="17"/>
  <c r="AV95" i="17"/>
  <c r="AV42" i="17"/>
  <c r="AV74" i="17"/>
  <c r="AV8" i="17"/>
  <c r="AV16" i="17"/>
  <c r="AV24" i="17"/>
  <c r="AV32" i="17"/>
  <c r="AV40" i="17"/>
  <c r="AV48" i="17"/>
  <c r="AV56" i="17"/>
  <c r="AV64" i="17"/>
  <c r="AV72" i="17"/>
  <c r="AV80" i="17"/>
  <c r="AV88" i="17"/>
  <c r="AV96" i="17"/>
  <c r="AV50" i="17"/>
  <c r="AV98" i="17"/>
  <c r="AV9" i="17"/>
  <c r="AV17" i="17"/>
  <c r="AV25" i="17"/>
  <c r="AV33" i="17"/>
  <c r="AV41" i="17"/>
  <c r="AV49" i="17"/>
  <c r="AV57" i="17"/>
  <c r="AV65" i="17"/>
  <c r="AV73" i="17"/>
  <c r="AV81" i="17"/>
  <c r="AV89" i="17"/>
  <c r="AV97" i="17"/>
  <c r="AV10" i="17"/>
  <c r="AV18" i="17"/>
  <c r="AV58" i="17"/>
  <c r="AV11" i="17"/>
  <c r="AV19" i="17"/>
  <c r="AV27" i="17"/>
  <c r="AV35" i="17"/>
  <c r="AV43" i="17"/>
  <c r="AV51" i="17"/>
  <c r="AV59" i="17"/>
  <c r="AV67" i="17"/>
  <c r="AV75" i="17"/>
  <c r="AV83" i="17"/>
  <c r="AV91" i="17"/>
  <c r="AV99" i="17"/>
  <c r="AV12" i="17"/>
  <c r="AV20" i="17"/>
  <c r="AV28" i="17"/>
  <c r="AV36" i="17"/>
  <c r="AV44" i="17"/>
  <c r="AV52" i="17"/>
  <c r="AV60" i="17"/>
  <c r="AV68" i="17"/>
  <c r="AV76" i="17"/>
  <c r="AV84" i="17"/>
  <c r="AV92" i="17"/>
  <c r="AV90" i="17"/>
  <c r="AV13" i="17"/>
  <c r="AV21" i="17"/>
  <c r="AV29" i="17"/>
  <c r="AV37" i="17"/>
  <c r="AV45" i="17"/>
  <c r="AV53" i="17"/>
  <c r="AV61" i="17"/>
  <c r="AV69" i="17"/>
  <c r="AV77" i="17"/>
  <c r="AV85" i="17"/>
  <c r="AV93" i="17"/>
  <c r="AV34" i="17"/>
  <c r="AV66" i="17"/>
  <c r="AV14" i="17"/>
  <c r="AV22" i="17"/>
  <c r="AV30" i="17"/>
  <c r="AV38" i="17"/>
  <c r="AV46" i="17"/>
  <c r="AV54" i="17"/>
  <c r="AV62" i="17"/>
  <c r="AV70" i="17"/>
  <c r="AV78" i="17"/>
  <c r="AV86" i="17"/>
  <c r="AV94" i="17"/>
  <c r="AV26" i="17"/>
  <c r="AV82" i="17"/>
  <c r="AO18" i="4"/>
  <c r="AO14" i="4"/>
  <c r="AO19" i="4"/>
  <c r="AO12" i="4"/>
  <c r="AO11" i="4"/>
  <c r="AO10" i="4"/>
  <c r="AO13" i="4"/>
  <c r="AO16" i="4"/>
  <c r="AO17" i="4"/>
  <c r="AO20" i="4"/>
  <c r="AN16" i="4"/>
  <c r="AN14" i="4"/>
  <c r="AN12" i="4"/>
  <c r="AN11" i="4"/>
  <c r="AN13" i="4"/>
  <c r="AN17" i="4"/>
  <c r="AN10" i="4"/>
  <c r="AN19" i="4"/>
  <c r="AN18" i="4"/>
  <c r="AN20" i="4"/>
  <c r="M19" i="4"/>
  <c r="M17" i="4"/>
  <c r="M14" i="4"/>
  <c r="M11" i="4"/>
  <c r="M12" i="4"/>
  <c r="M10" i="4"/>
  <c r="M13" i="4"/>
  <c r="M16" i="4"/>
  <c r="M18" i="4"/>
  <c r="M20" i="4"/>
  <c r="H8" i="4"/>
  <c r="H6" i="4"/>
  <c r="H9" i="4"/>
  <c r="H5" i="4"/>
  <c r="H7" i="4"/>
  <c r="AF9" i="4"/>
  <c r="AF6" i="4"/>
  <c r="AF5" i="4"/>
  <c r="AF8" i="4"/>
  <c r="AF7" i="4"/>
  <c r="W7" i="4"/>
  <c r="W5" i="4"/>
  <c r="W8" i="4"/>
  <c r="W6" i="4"/>
  <c r="W9" i="4"/>
  <c r="AK8" i="4"/>
  <c r="AK6" i="4"/>
  <c r="AK9" i="4"/>
  <c r="AK7" i="4"/>
  <c r="AK5" i="4"/>
  <c r="X9" i="4"/>
  <c r="X6" i="4"/>
  <c r="X5" i="4"/>
  <c r="X8" i="4"/>
  <c r="X7" i="4"/>
  <c r="Y7" i="4"/>
  <c r="Y8" i="4"/>
  <c r="Y6" i="4"/>
  <c r="Y9" i="4"/>
  <c r="Y5" i="4"/>
  <c r="R8" i="4"/>
  <c r="R5" i="4"/>
  <c r="R9" i="4"/>
  <c r="R6" i="4"/>
  <c r="R7" i="4"/>
  <c r="Q9" i="4"/>
  <c r="Q8" i="4"/>
  <c r="Q5" i="4"/>
  <c r="Q7" i="4"/>
  <c r="Q6" i="4"/>
  <c r="K9" i="4"/>
  <c r="K5" i="4"/>
  <c r="K7" i="4"/>
  <c r="K8" i="4"/>
  <c r="K6" i="4"/>
  <c r="J7" i="4"/>
  <c r="J8" i="4"/>
  <c r="J6" i="4"/>
  <c r="J9" i="4"/>
  <c r="J5" i="4"/>
  <c r="I7" i="4"/>
  <c r="I6" i="4"/>
  <c r="I8" i="4"/>
  <c r="I9" i="4"/>
  <c r="I5" i="4"/>
  <c r="V18" i="4"/>
  <c r="V10" i="4"/>
  <c r="V12" i="4"/>
  <c r="V14" i="4"/>
  <c r="V11" i="4"/>
  <c r="V13" i="4"/>
  <c r="V16" i="4"/>
  <c r="V20" i="4"/>
  <c r="B8" i="17"/>
  <c r="V17" i="4"/>
  <c r="V19" i="4"/>
  <c r="B9" i="17"/>
  <c r="B10" i="16"/>
  <c r="S19" i="4"/>
  <c r="S17" i="4"/>
  <c r="S16" i="4"/>
  <c r="S10" i="4"/>
  <c r="S12" i="4"/>
  <c r="S14" i="4"/>
  <c r="S11" i="4"/>
  <c r="S13" i="4"/>
  <c r="S20" i="4"/>
  <c r="S18" i="4"/>
  <c r="G7" i="4"/>
  <c r="E6" i="4"/>
  <c r="E7" i="4"/>
  <c r="G9" i="4"/>
  <c r="E5" i="4"/>
  <c r="E8" i="4"/>
  <c r="E9" i="4"/>
  <c r="G8" i="4"/>
  <c r="G6" i="4"/>
  <c r="G5" i="4"/>
  <c r="F6" i="4"/>
  <c r="F9" i="4"/>
  <c r="F5" i="4"/>
  <c r="F8" i="4"/>
  <c r="F7" i="4"/>
  <c r="AD17" i="4" l="1"/>
  <c r="AD18" i="4"/>
  <c r="AD11" i="4"/>
  <c r="AD20" i="4"/>
  <c r="AD10" i="4"/>
  <c r="AD16" i="4"/>
  <c r="AD12" i="4"/>
  <c r="AD14" i="4"/>
  <c r="AD13" i="4"/>
  <c r="AD19" i="4"/>
  <c r="O17" i="4"/>
  <c r="O19" i="4"/>
  <c r="P18" i="4"/>
  <c r="P16" i="4"/>
  <c r="P12" i="4"/>
  <c r="P13" i="4"/>
  <c r="P11" i="4"/>
  <c r="P10" i="4"/>
  <c r="P14" i="4"/>
  <c r="P20" i="4"/>
  <c r="P19" i="4"/>
  <c r="P17" i="4"/>
  <c r="O10" i="4"/>
  <c r="O16" i="4"/>
  <c r="O12" i="4"/>
  <c r="O14" i="4"/>
  <c r="O13" i="4"/>
  <c r="O11" i="4"/>
  <c r="O20" i="4"/>
  <c r="O18" i="4"/>
  <c r="H20" i="4"/>
  <c r="H10" i="4"/>
  <c r="H18" i="4"/>
  <c r="H11" i="4"/>
  <c r="H12" i="4"/>
  <c r="H17" i="4"/>
  <c r="H16" i="4"/>
  <c r="H19" i="4"/>
  <c r="H14" i="4"/>
  <c r="H13" i="4"/>
  <c r="AK18" i="4"/>
  <c r="Y19" i="4"/>
  <c r="W20" i="4"/>
  <c r="AF17" i="4"/>
  <c r="Y20" i="4"/>
  <c r="X20" i="4"/>
  <c r="W19" i="4"/>
  <c r="Y17" i="4"/>
  <c r="AK13" i="4"/>
  <c r="AK16" i="4"/>
  <c r="AK10" i="4"/>
  <c r="AK12" i="4"/>
  <c r="AK14" i="4"/>
  <c r="AK11" i="4"/>
  <c r="W11" i="4"/>
  <c r="W13" i="4"/>
  <c r="W10" i="4"/>
  <c r="W12" i="4"/>
  <c r="W14" i="4"/>
  <c r="W16" i="4"/>
  <c r="W18" i="4"/>
  <c r="X12" i="4"/>
  <c r="X16" i="4"/>
  <c r="X11" i="4"/>
  <c r="X13" i="4"/>
  <c r="X10" i="4"/>
  <c r="X14" i="4"/>
  <c r="Y18" i="4"/>
  <c r="AK20" i="4"/>
  <c r="AF18" i="4"/>
  <c r="X18" i="4"/>
  <c r="AK17" i="4"/>
  <c r="AF19" i="4"/>
  <c r="X19" i="4"/>
  <c r="AK19" i="4"/>
  <c r="AF11" i="4"/>
  <c r="AF13" i="4"/>
  <c r="AF14" i="4"/>
  <c r="AF10" i="4"/>
  <c r="AF16" i="4"/>
  <c r="AF12" i="4"/>
  <c r="Y13" i="4"/>
  <c r="Y10" i="4"/>
  <c r="Y12" i="4"/>
  <c r="Y14" i="4"/>
  <c r="Y16" i="4"/>
  <c r="Y11" i="4"/>
  <c r="X17" i="4"/>
  <c r="W17" i="4"/>
  <c r="AF20" i="4"/>
  <c r="R17" i="4"/>
  <c r="R18" i="4"/>
  <c r="R20" i="4"/>
  <c r="R14" i="4"/>
  <c r="R11" i="4"/>
  <c r="R13" i="4"/>
  <c r="R16" i="4"/>
  <c r="R10" i="4"/>
  <c r="R12" i="4"/>
  <c r="R19" i="4"/>
  <c r="Q18" i="4"/>
  <c r="Q17" i="4"/>
  <c r="Q11" i="4"/>
  <c r="Q13" i="4"/>
  <c r="Q10" i="4"/>
  <c r="Q12" i="4"/>
  <c r="Q14" i="4"/>
  <c r="Q16" i="4"/>
  <c r="Q19" i="4"/>
  <c r="Q20" i="4"/>
  <c r="I17" i="4"/>
  <c r="K19" i="4"/>
  <c r="J20" i="4"/>
  <c r="J17" i="4"/>
  <c r="I13" i="4"/>
  <c r="I14" i="4"/>
  <c r="I16" i="4"/>
  <c r="I10" i="4"/>
  <c r="I11" i="4"/>
  <c r="I12" i="4"/>
  <c r="J19" i="4"/>
  <c r="I20" i="4"/>
  <c r="J18" i="4"/>
  <c r="I19" i="4"/>
  <c r="K17" i="4"/>
  <c r="I18" i="4"/>
  <c r="K18" i="4"/>
  <c r="J10" i="4"/>
  <c r="J12" i="4"/>
  <c r="J14" i="4"/>
  <c r="J16" i="4"/>
  <c r="J11" i="4"/>
  <c r="J13" i="4"/>
  <c r="K12" i="4"/>
  <c r="K14" i="4"/>
  <c r="K16" i="4"/>
  <c r="K11" i="4"/>
  <c r="K13" i="4"/>
  <c r="K10" i="4"/>
  <c r="K20" i="4"/>
  <c r="B10" i="17"/>
  <c r="B11" i="16"/>
  <c r="E11" i="4"/>
  <c r="E13" i="4"/>
  <c r="E10" i="4"/>
  <c r="E14" i="4"/>
  <c r="E12" i="4"/>
  <c r="G10" i="4"/>
  <c r="G11" i="4"/>
  <c r="G12" i="4"/>
  <c r="G13" i="4"/>
  <c r="G14" i="4"/>
  <c r="F12" i="4"/>
  <c r="F13" i="4"/>
  <c r="F14" i="4"/>
  <c r="F10" i="4"/>
  <c r="F11" i="4"/>
  <c r="G18" i="4"/>
  <c r="G17" i="4"/>
  <c r="F18" i="4"/>
  <c r="F16" i="4"/>
  <c r="G19" i="4"/>
  <c r="F20" i="4"/>
  <c r="G20" i="4"/>
  <c r="F19" i="4"/>
  <c r="F17" i="4"/>
  <c r="G16" i="4"/>
  <c r="D17" i="4"/>
  <c r="D18" i="4"/>
  <c r="D19" i="4"/>
  <c r="D20" i="4"/>
  <c r="D16" i="4"/>
  <c r="B11" i="17" l="1"/>
  <c r="B12" i="16"/>
  <c r="E2" i="5" a="1"/>
  <c r="H2" i="5" s="1"/>
  <c r="G10" i="21" s="1"/>
  <c r="B12" i="17" l="1"/>
  <c r="B13" i="16"/>
  <c r="E3" i="5"/>
  <c r="G10" i="14"/>
  <c r="F2" i="5"/>
  <c r="E10" i="21" s="1"/>
  <c r="I2" i="5"/>
  <c r="H10" i="21" s="1"/>
  <c r="G2" i="5"/>
  <c r="F10" i="21" s="1"/>
  <c r="H4" i="5"/>
  <c r="H3" i="5"/>
  <c r="G11" i="21" s="1"/>
  <c r="E4" i="5"/>
  <c r="F3" i="5"/>
  <c r="E11" i="21" s="1"/>
  <c r="E2" i="5"/>
  <c r="D10" i="21" s="1"/>
  <c r="F4" i="5"/>
  <c r="G3" i="5"/>
  <c r="F11" i="21" s="1"/>
  <c r="I3" i="5"/>
  <c r="H11" i="21" s="1"/>
  <c r="G4" i="5"/>
  <c r="G19" i="5"/>
  <c r="F32" i="5"/>
  <c r="E53" i="21" s="1"/>
  <c r="E10" i="5"/>
  <c r="I22" i="5"/>
  <c r="H35" i="5"/>
  <c r="I11" i="5"/>
  <c r="H24" i="5"/>
  <c r="G41" i="21" s="1"/>
  <c r="G37" i="5"/>
  <c r="F59" i="21" s="1"/>
  <c r="H13" i="5"/>
  <c r="G24" i="21" s="1"/>
  <c r="G26" i="5"/>
  <c r="F39" i="5"/>
  <c r="G15" i="5"/>
  <c r="F28" i="5"/>
  <c r="E47" i="21" s="1"/>
  <c r="E41" i="5"/>
  <c r="F17" i="5"/>
  <c r="E30" i="21" s="1"/>
  <c r="E30" i="5"/>
  <c r="I42" i="5"/>
  <c r="E19" i="5"/>
  <c r="I31" i="5"/>
  <c r="H52" i="21" s="1"/>
  <c r="H9" i="5"/>
  <c r="G22" i="5"/>
  <c r="F35" i="5"/>
  <c r="F8" i="5"/>
  <c r="E18" i="21" s="1"/>
  <c r="E21" i="5"/>
  <c r="I33" i="5"/>
  <c r="H11" i="5"/>
  <c r="G24" i="5"/>
  <c r="F41" i="21" s="1"/>
  <c r="F37" i="5"/>
  <c r="E59" i="21" s="1"/>
  <c r="G13" i="5"/>
  <c r="F24" i="21" s="1"/>
  <c r="F26" i="5"/>
  <c r="E39" i="5"/>
  <c r="F15" i="5"/>
  <c r="E28" i="5"/>
  <c r="D47" i="21" s="1"/>
  <c r="I40" i="5"/>
  <c r="H64" i="21" s="1"/>
  <c r="E17" i="5"/>
  <c r="D30" i="21" s="1"/>
  <c r="I29" i="5"/>
  <c r="H42" i="5"/>
  <c r="I18" i="5"/>
  <c r="H31" i="5"/>
  <c r="G52" i="21" s="1"/>
  <c r="I7" i="5"/>
  <c r="H17" i="21" s="1"/>
  <c r="H20" i="5"/>
  <c r="G35" i="21" s="1"/>
  <c r="G33" i="5"/>
  <c r="F11" i="5"/>
  <c r="E24" i="5"/>
  <c r="D41" i="21" s="1"/>
  <c r="I36" i="5"/>
  <c r="H58" i="21" s="1"/>
  <c r="I9" i="5"/>
  <c r="H22" i="5"/>
  <c r="G35" i="5"/>
  <c r="F13" i="5"/>
  <c r="E24" i="21" s="1"/>
  <c r="E26" i="5"/>
  <c r="I38" i="5"/>
  <c r="E15" i="5"/>
  <c r="I27" i="5"/>
  <c r="H46" i="21" s="1"/>
  <c r="H40" i="5"/>
  <c r="G64" i="21" s="1"/>
  <c r="I16" i="5"/>
  <c r="H29" i="21" s="1"/>
  <c r="H29" i="5"/>
  <c r="G42" i="5"/>
  <c r="H18" i="5"/>
  <c r="G31" i="5"/>
  <c r="F52" i="21" s="1"/>
  <c r="H7" i="5"/>
  <c r="G17" i="21" s="1"/>
  <c r="G20" i="5"/>
  <c r="F35" i="21" s="1"/>
  <c r="F33" i="5"/>
  <c r="G9" i="5"/>
  <c r="F22" i="5"/>
  <c r="E35" i="5"/>
  <c r="I12" i="5"/>
  <c r="H23" i="21" s="1"/>
  <c r="H25" i="5"/>
  <c r="G38" i="5"/>
  <c r="G11" i="5"/>
  <c r="F24" i="5"/>
  <c r="E41" i="21" s="1"/>
  <c r="E37" i="5"/>
  <c r="D59" i="21" s="1"/>
  <c r="I14" i="5"/>
  <c r="H27" i="5"/>
  <c r="G46" i="21" s="1"/>
  <c r="G40" i="5"/>
  <c r="F64" i="21" s="1"/>
  <c r="H16" i="5"/>
  <c r="G29" i="21" s="1"/>
  <c r="G29" i="5"/>
  <c r="F42" i="5"/>
  <c r="G18" i="5"/>
  <c r="F31" i="5"/>
  <c r="E52" i="21" s="1"/>
  <c r="G7" i="5"/>
  <c r="F20" i="5"/>
  <c r="E35" i="21" s="1"/>
  <c r="E33" i="5"/>
  <c r="F9" i="5"/>
  <c r="E22" i="5"/>
  <c r="I34" i="5"/>
  <c r="E11" i="5"/>
  <c r="I23" i="5"/>
  <c r="H40" i="21" s="1"/>
  <c r="H36" i="5"/>
  <c r="G58" i="21" s="1"/>
  <c r="G14" i="5"/>
  <c r="F27" i="5"/>
  <c r="E46" i="21" s="1"/>
  <c r="E40" i="5"/>
  <c r="D64" i="21" s="1"/>
  <c r="E13" i="5"/>
  <c r="D24" i="21" s="1"/>
  <c r="I25" i="5"/>
  <c r="H38" i="5"/>
  <c r="G16" i="5"/>
  <c r="F29" i="21" s="1"/>
  <c r="F29" i="5"/>
  <c r="E42" i="5"/>
  <c r="F18" i="5"/>
  <c r="E31" i="5"/>
  <c r="D52" i="21" s="1"/>
  <c r="F7" i="5"/>
  <c r="E17" i="21" s="1"/>
  <c r="E20" i="5"/>
  <c r="D35" i="21" s="1"/>
  <c r="I32" i="5"/>
  <c r="H53" i="21" s="1"/>
  <c r="E9" i="5"/>
  <c r="I21" i="5"/>
  <c r="H34" i="5"/>
  <c r="I10" i="5"/>
  <c r="H23" i="5"/>
  <c r="G40" i="21" s="1"/>
  <c r="G36" i="5"/>
  <c r="F58" i="21" s="1"/>
  <c r="H12" i="5"/>
  <c r="G23" i="21" s="1"/>
  <c r="G25" i="5"/>
  <c r="F38" i="5"/>
  <c r="E16" i="5"/>
  <c r="D29" i="21" s="1"/>
  <c r="I28" i="5"/>
  <c r="H47" i="21" s="1"/>
  <c r="H41" i="5"/>
  <c r="H14" i="5"/>
  <c r="G27" i="5"/>
  <c r="F46" i="21" s="1"/>
  <c r="F40" i="5"/>
  <c r="E64" i="21" s="1"/>
  <c r="E18" i="5"/>
  <c r="I30" i="5"/>
  <c r="E7" i="5"/>
  <c r="D17" i="21" s="1"/>
  <c r="I19" i="5"/>
  <c r="H32" i="5"/>
  <c r="G53" i="21" s="1"/>
  <c r="I8" i="5"/>
  <c r="H18" i="21" s="1"/>
  <c r="H21" i="5"/>
  <c r="G34" i="5"/>
  <c r="H10" i="5"/>
  <c r="G23" i="5"/>
  <c r="F40" i="21" s="1"/>
  <c r="F36" i="5"/>
  <c r="E58" i="21" s="1"/>
  <c r="G12" i="5"/>
  <c r="F23" i="21" s="1"/>
  <c r="F25" i="5"/>
  <c r="E38" i="5"/>
  <c r="F14" i="5"/>
  <c r="E27" i="5"/>
  <c r="D46" i="21" s="1"/>
  <c r="I39" i="5"/>
  <c r="H17" i="5"/>
  <c r="G30" i="21" s="1"/>
  <c r="G30" i="5"/>
  <c r="I35" i="5"/>
  <c r="I13" i="5"/>
  <c r="H24" i="21" s="1"/>
  <c r="G39" i="5"/>
  <c r="G28" i="5"/>
  <c r="F47" i="21" s="1"/>
  <c r="G17" i="5"/>
  <c r="F30" i="21" s="1"/>
  <c r="E8" i="5"/>
  <c r="D18" i="21" s="1"/>
  <c r="H33" i="5"/>
  <c r="F16" i="5"/>
  <c r="E29" i="21" s="1"/>
  <c r="E29" i="5"/>
  <c r="I41" i="5"/>
  <c r="H19" i="5"/>
  <c r="G32" i="5"/>
  <c r="F53" i="21" s="1"/>
  <c r="H8" i="5"/>
  <c r="G18" i="21" s="1"/>
  <c r="G21" i="5"/>
  <c r="F34" i="5"/>
  <c r="G10" i="5"/>
  <c r="F23" i="5"/>
  <c r="E40" i="21" s="1"/>
  <c r="E36" i="5"/>
  <c r="D58" i="21" s="1"/>
  <c r="F12" i="5"/>
  <c r="E23" i="21" s="1"/>
  <c r="E25" i="5"/>
  <c r="I37" i="5"/>
  <c r="H59" i="21" s="1"/>
  <c r="E14" i="5"/>
  <c r="I26" i="5"/>
  <c r="H39" i="5"/>
  <c r="I15" i="5"/>
  <c r="H28" i="5"/>
  <c r="G47" i="21" s="1"/>
  <c r="G41" i="5"/>
  <c r="F19" i="5"/>
  <c r="E32" i="5"/>
  <c r="D53" i="21" s="1"/>
  <c r="I17" i="5"/>
  <c r="H30" i="21" s="1"/>
  <c r="H30" i="5"/>
  <c r="G8" i="5"/>
  <c r="F18" i="21" s="1"/>
  <c r="F21" i="5"/>
  <c r="E34" i="5"/>
  <c r="F10" i="5"/>
  <c r="E23" i="5"/>
  <c r="D40" i="21" s="1"/>
  <c r="E12" i="5"/>
  <c r="D23" i="21" s="1"/>
  <c r="I24" i="5"/>
  <c r="H41" i="21" s="1"/>
  <c r="H37" i="5"/>
  <c r="G59" i="21" s="1"/>
  <c r="H26" i="5"/>
  <c r="H15" i="5"/>
  <c r="F41" i="5"/>
  <c r="F30" i="5"/>
  <c r="I20" i="5"/>
  <c r="H35" i="21" s="1"/>
  <c r="I6" i="5"/>
  <c r="H16" i="21" s="1"/>
  <c r="H6" i="5"/>
  <c r="G16" i="21" s="1"/>
  <c r="G6" i="5"/>
  <c r="F16" i="21" s="1"/>
  <c r="F6" i="5"/>
  <c r="E16" i="21" s="1"/>
  <c r="E6" i="5"/>
  <c r="D16" i="21" s="1"/>
  <c r="E5" i="5"/>
  <c r="I5" i="5"/>
  <c r="F5" i="5"/>
  <c r="H5" i="5"/>
  <c r="G5" i="5"/>
  <c r="I4" i="5"/>
  <c r="E16" i="4"/>
  <c r="E19" i="4"/>
  <c r="E17" i="4"/>
  <c r="E18" i="4"/>
  <c r="E20" i="4"/>
  <c r="I35" i="21" l="1"/>
  <c r="K35" i="21" s="1"/>
  <c r="I23" i="21"/>
  <c r="L23" i="21" s="1"/>
  <c r="I40" i="21"/>
  <c r="J40" i="21" s="1"/>
  <c r="I24" i="21"/>
  <c r="L24" i="21" s="1"/>
  <c r="I41" i="21"/>
  <c r="K41" i="21" s="1"/>
  <c r="I10" i="21"/>
  <c r="M10" i="21" s="1"/>
  <c r="I59" i="21"/>
  <c r="K59" i="21" s="1"/>
  <c r="I52" i="21"/>
  <c r="J52" i="21" s="1"/>
  <c r="I18" i="21"/>
  <c r="L18" i="21" s="1"/>
  <c r="I16" i="21"/>
  <c r="I29" i="21"/>
  <c r="J29" i="21" s="1"/>
  <c r="I53" i="21"/>
  <c r="N53" i="21" s="1"/>
  <c r="H8" i="21"/>
  <c r="E8" i="21"/>
  <c r="F8" i="21"/>
  <c r="I46" i="21"/>
  <c r="M46" i="21" s="1"/>
  <c r="I30" i="21"/>
  <c r="N30" i="21" s="1"/>
  <c r="D11" i="21"/>
  <c r="D8" i="21" s="1"/>
  <c r="I47" i="21"/>
  <c r="N47" i="21" s="1"/>
  <c r="I58" i="21"/>
  <c r="N58" i="21" s="1"/>
  <c r="F17" i="21"/>
  <c r="I17" i="21" s="1"/>
  <c r="G8" i="21"/>
  <c r="I64" i="21"/>
  <c r="B14" i="16"/>
  <c r="B13" i="17"/>
  <c r="D11" i="14"/>
  <c r="E40" i="14"/>
  <c r="G46" i="14"/>
  <c r="E24" i="14"/>
  <c r="D47" i="14"/>
  <c r="G24" i="14"/>
  <c r="E16" i="14"/>
  <c r="F18" i="14"/>
  <c r="E29" i="14"/>
  <c r="E58" i="14"/>
  <c r="D17" i="14"/>
  <c r="D29" i="14"/>
  <c r="G58" i="14"/>
  <c r="F17" i="14"/>
  <c r="H17" i="14"/>
  <c r="F59" i="14"/>
  <c r="D16" i="14"/>
  <c r="F23" i="14"/>
  <c r="H47" i="14"/>
  <c r="E35" i="14"/>
  <c r="G35" i="14"/>
  <c r="G11" i="14"/>
  <c r="F16" i="14"/>
  <c r="G59" i="14"/>
  <c r="G30" i="14"/>
  <c r="F40" i="14"/>
  <c r="F29" i="14"/>
  <c r="H40" i="14"/>
  <c r="E52" i="14"/>
  <c r="D59" i="14"/>
  <c r="H29" i="14"/>
  <c r="G52" i="14"/>
  <c r="E18" i="14"/>
  <c r="E30" i="14"/>
  <c r="G41" i="14"/>
  <c r="H11" i="14"/>
  <c r="F10" i="14"/>
  <c r="H16" i="14"/>
  <c r="H59" i="14"/>
  <c r="G18" i="14"/>
  <c r="F30" i="14"/>
  <c r="D46" i="14"/>
  <c r="E64" i="14"/>
  <c r="G23" i="14"/>
  <c r="D35" i="14"/>
  <c r="F35" i="14"/>
  <c r="H46" i="14"/>
  <c r="H58" i="14"/>
  <c r="F24" i="14"/>
  <c r="E47" i="14"/>
  <c r="F11" i="14"/>
  <c r="D23" i="14"/>
  <c r="H35" i="14"/>
  <c r="D40" i="14"/>
  <c r="F53" i="14"/>
  <c r="F47" i="14"/>
  <c r="F46" i="14"/>
  <c r="F58" i="14"/>
  <c r="E17" i="14"/>
  <c r="D24" i="14"/>
  <c r="G17" i="14"/>
  <c r="D41" i="14"/>
  <c r="E59" i="14"/>
  <c r="D10" i="14"/>
  <c r="E10" i="14"/>
  <c r="H41" i="14"/>
  <c r="D53" i="14"/>
  <c r="E23" i="14"/>
  <c r="G40" i="14"/>
  <c r="D52" i="14"/>
  <c r="D64" i="14"/>
  <c r="G29" i="14"/>
  <c r="F52" i="14"/>
  <c r="D30" i="14"/>
  <c r="F41" i="14"/>
  <c r="H52" i="14"/>
  <c r="E11" i="14"/>
  <c r="G16" i="14"/>
  <c r="H30" i="14"/>
  <c r="D18" i="14"/>
  <c r="H53" i="14"/>
  <c r="E41" i="14"/>
  <c r="G64" i="14"/>
  <c r="H10" i="14"/>
  <c r="H18" i="14"/>
  <c r="G47" i="14"/>
  <c r="D58" i="14"/>
  <c r="H24" i="14"/>
  <c r="G53" i="14"/>
  <c r="E46" i="14"/>
  <c r="F64" i="14"/>
  <c r="H23" i="14"/>
  <c r="H64" i="14"/>
  <c r="E53" i="14"/>
  <c r="J2" i="5" a="1"/>
  <c r="M35" i="21" l="1"/>
  <c r="N35" i="21"/>
  <c r="M24" i="21"/>
  <c r="L52" i="21"/>
  <c r="M40" i="21"/>
  <c r="L41" i="21"/>
  <c r="K23" i="21"/>
  <c r="K58" i="21"/>
  <c r="L35" i="21"/>
  <c r="M23" i="21"/>
  <c r="N23" i="21"/>
  <c r="N17" i="21"/>
  <c r="K17" i="21"/>
  <c r="M17" i="21"/>
  <c r="K46" i="21"/>
  <c r="M58" i="21"/>
  <c r="I27" i="21"/>
  <c r="L47" i="21"/>
  <c r="I62" i="21"/>
  <c r="G62" i="21" s="1"/>
  <c r="I38" i="21"/>
  <c r="J64" i="21"/>
  <c r="M30" i="21"/>
  <c r="N64" i="21"/>
  <c r="K24" i="21"/>
  <c r="J30" i="21"/>
  <c r="I14" i="21"/>
  <c r="E14" i="21" s="1"/>
  <c r="N52" i="21"/>
  <c r="M41" i="21"/>
  <c r="J18" i="21"/>
  <c r="I8" i="21"/>
  <c r="L53" i="21"/>
  <c r="L10" i="21"/>
  <c r="I56" i="21"/>
  <c r="J41" i="21"/>
  <c r="O41" i="21" s="1"/>
  <c r="P41" i="21" s="1"/>
  <c r="I21" i="21"/>
  <c r="M18" i="21"/>
  <c r="J58" i="21"/>
  <c r="K10" i="21"/>
  <c r="K30" i="21"/>
  <c r="K53" i="21"/>
  <c r="J23" i="21"/>
  <c r="N59" i="21"/>
  <c r="J10" i="21"/>
  <c r="M52" i="21"/>
  <c r="L40" i="21"/>
  <c r="K64" i="21"/>
  <c r="K47" i="21"/>
  <c r="L16" i="21"/>
  <c r="J59" i="21"/>
  <c r="O59" i="21" s="1"/>
  <c r="P59" i="21" s="1"/>
  <c r="I44" i="21"/>
  <c r="M16" i="21"/>
  <c r="K16" i="21"/>
  <c r="J24" i="21"/>
  <c r="M59" i="21"/>
  <c r="J46" i="21"/>
  <c r="N40" i="21"/>
  <c r="L46" i="21"/>
  <c r="J47" i="21"/>
  <c r="J53" i="21"/>
  <c r="M53" i="21"/>
  <c r="I50" i="21"/>
  <c r="N24" i="21"/>
  <c r="N29" i="21"/>
  <c r="L30" i="21"/>
  <c r="K29" i="21"/>
  <c r="O29" i="21" s="1"/>
  <c r="M47" i="21"/>
  <c r="N46" i="21"/>
  <c r="L59" i="21"/>
  <c r="M29" i="21"/>
  <c r="K52" i="21"/>
  <c r="O52" i="21" s="1"/>
  <c r="N41" i="21"/>
  <c r="L29" i="21"/>
  <c r="L58" i="21"/>
  <c r="J17" i="21"/>
  <c r="I33" i="21"/>
  <c r="D33" i="21" s="1"/>
  <c r="N16" i="21"/>
  <c r="K18" i="21"/>
  <c r="M64" i="21"/>
  <c r="K40" i="21"/>
  <c r="O40" i="21" s="1"/>
  <c r="N18" i="21"/>
  <c r="J35" i="21"/>
  <c r="O35" i="21" s="1"/>
  <c r="L64" i="21"/>
  <c r="L17" i="21"/>
  <c r="I11" i="21"/>
  <c r="J11" i="21" s="1"/>
  <c r="N10" i="21"/>
  <c r="J16" i="21"/>
  <c r="H8" i="14"/>
  <c r="G8" i="14"/>
  <c r="E8" i="14"/>
  <c r="F8" i="14"/>
  <c r="D8" i="14"/>
  <c r="B14" i="17"/>
  <c r="B15" i="16"/>
  <c r="I11" i="14"/>
  <c r="L11" i="14" s="1"/>
  <c r="I29" i="14"/>
  <c r="I64" i="14"/>
  <c r="I53" i="14"/>
  <c r="L53" i="14" s="1"/>
  <c r="I10" i="14"/>
  <c r="I24" i="14"/>
  <c r="L24" i="14" s="1"/>
  <c r="I46" i="14"/>
  <c r="I58" i="14"/>
  <c r="I30" i="14"/>
  <c r="M30" i="14" s="1"/>
  <c r="I52" i="14"/>
  <c r="I23" i="14"/>
  <c r="I35" i="14"/>
  <c r="I47" i="14"/>
  <c r="N47" i="14" s="1"/>
  <c r="I18" i="14"/>
  <c r="J18" i="14" s="1"/>
  <c r="I16" i="14"/>
  <c r="I41" i="14"/>
  <c r="J41" i="14" s="1"/>
  <c r="I59" i="14"/>
  <c r="M59" i="14" s="1"/>
  <c r="I17" i="14"/>
  <c r="I40" i="14"/>
  <c r="N12" i="5"/>
  <c r="N14" i="5"/>
  <c r="K23" i="5"/>
  <c r="M27" i="5"/>
  <c r="N39" i="5"/>
  <c r="K24" i="5"/>
  <c r="J26" i="5"/>
  <c r="M3" i="5"/>
  <c r="N3" i="5"/>
  <c r="N27" i="5"/>
  <c r="N17" i="5"/>
  <c r="M16" i="5"/>
  <c r="L35" i="5"/>
  <c r="L12" i="5"/>
  <c r="J28" i="5"/>
  <c r="N36" i="5"/>
  <c r="L31" i="5"/>
  <c r="N15" i="5"/>
  <c r="M9" i="5"/>
  <c r="L29" i="5"/>
  <c r="M17" i="5"/>
  <c r="L27" i="5"/>
  <c r="M34" i="5"/>
  <c r="J25" i="5"/>
  <c r="K22" i="5"/>
  <c r="K35" i="5"/>
  <c r="L19" i="5"/>
  <c r="N13" i="5"/>
  <c r="M26" i="5"/>
  <c r="M25" i="5"/>
  <c r="J6" i="5"/>
  <c r="N7" i="5"/>
  <c r="N42" i="5"/>
  <c r="M10" i="5"/>
  <c r="K37" i="5"/>
  <c r="N35" i="5"/>
  <c r="M41" i="5"/>
  <c r="L3" i="5"/>
  <c r="N5" i="5"/>
  <c r="J38" i="5"/>
  <c r="M35" i="5"/>
  <c r="K38" i="5"/>
  <c r="L39" i="5"/>
  <c r="J34" i="5"/>
  <c r="N4" i="5"/>
  <c r="J42" i="5"/>
  <c r="K9" i="5"/>
  <c r="L41" i="5"/>
  <c r="N31" i="5"/>
  <c r="K5" i="5"/>
  <c r="K10" i="5"/>
  <c r="J2" i="5"/>
  <c r="M4" i="5"/>
  <c r="M6" i="5"/>
  <c r="K34" i="5"/>
  <c r="L20" i="5"/>
  <c r="J21" i="5"/>
  <c r="M33" i="5"/>
  <c r="N26" i="5"/>
  <c r="L38" i="5"/>
  <c r="M19" i="5"/>
  <c r="J35" i="5"/>
  <c r="N10" i="5"/>
  <c r="K40" i="5"/>
  <c r="N11" i="5"/>
  <c r="K42" i="5"/>
  <c r="L37" i="5"/>
  <c r="L18" i="5"/>
  <c r="N16" i="5"/>
  <c r="L11" i="5"/>
  <c r="M13" i="5"/>
  <c r="N21" i="5"/>
  <c r="J4" i="5"/>
  <c r="N2" i="5"/>
  <c r="K41" i="5"/>
  <c r="L23" i="5"/>
  <c r="L14" i="5"/>
  <c r="K3" i="5"/>
  <c r="J30" i="5"/>
  <c r="N18" i="5"/>
  <c r="M30" i="5"/>
  <c r="N28" i="5"/>
  <c r="N32" i="5"/>
  <c r="K15" i="5"/>
  <c r="M20" i="5"/>
  <c r="N8" i="5"/>
  <c r="M12" i="5"/>
  <c r="M8" i="5"/>
  <c r="N40" i="5"/>
  <c r="K21" i="5"/>
  <c r="K29" i="5"/>
  <c r="K39" i="5"/>
  <c r="K26" i="5"/>
  <c r="L9" i="5"/>
  <c r="L22" i="5"/>
  <c r="L34" i="5"/>
  <c r="K27" i="5"/>
  <c r="L10" i="5"/>
  <c r="K20" i="5"/>
  <c r="J39" i="5"/>
  <c r="N29" i="5"/>
  <c r="M11" i="5"/>
  <c r="K17" i="5"/>
  <c r="K11" i="5"/>
  <c r="M7" i="5"/>
  <c r="N6" i="5"/>
  <c r="M21" i="5"/>
  <c r="J23" i="5"/>
  <c r="L28" i="5"/>
  <c r="J14" i="5"/>
  <c r="K36" i="5"/>
  <c r="J12" i="5"/>
  <c r="K25" i="5"/>
  <c r="M5" i="5"/>
  <c r="K28" i="5"/>
  <c r="K4" i="5"/>
  <c r="K13" i="5"/>
  <c r="N30" i="5"/>
  <c r="N37" i="5"/>
  <c r="K18" i="5"/>
  <c r="L33" i="5"/>
  <c r="L40" i="5"/>
  <c r="K16" i="5"/>
  <c r="L6" i="5"/>
  <c r="M18" i="5"/>
  <c r="J3" i="5"/>
  <c r="L26" i="5"/>
  <c r="K32" i="5"/>
  <c r="L17" i="5"/>
  <c r="N25" i="5"/>
  <c r="N9" i="5"/>
  <c r="K7" i="5"/>
  <c r="J27" i="5"/>
  <c r="J32" i="5"/>
  <c r="K33" i="5"/>
  <c r="N38" i="5"/>
  <c r="K8" i="5"/>
  <c r="M15" i="5"/>
  <c r="N19" i="5"/>
  <c r="L25" i="5"/>
  <c r="L36" i="5"/>
  <c r="N41" i="5"/>
  <c r="J19" i="5"/>
  <c r="J37" i="5"/>
  <c r="M37" i="5"/>
  <c r="L16" i="5"/>
  <c r="J31" i="5"/>
  <c r="M40" i="5"/>
  <c r="L8" i="5"/>
  <c r="M42" i="5"/>
  <c r="K14" i="5"/>
  <c r="K31" i="5"/>
  <c r="J5" i="5"/>
  <c r="J24" i="5"/>
  <c r="J8" i="5"/>
  <c r="L42" i="5"/>
  <c r="J29" i="5"/>
  <c r="L13" i="5"/>
  <c r="M22" i="5"/>
  <c r="J16" i="5"/>
  <c r="J20" i="5"/>
  <c r="M14" i="5"/>
  <c r="M38" i="5"/>
  <c r="M32" i="5"/>
  <c r="L7" i="5"/>
  <c r="J36" i="5"/>
  <c r="M31" i="5"/>
  <c r="N23" i="5"/>
  <c r="M36" i="5"/>
  <c r="K12" i="5"/>
  <c r="L30" i="5"/>
  <c r="L2" i="5"/>
  <c r="L24" i="5"/>
  <c r="J17" i="5"/>
  <c r="J7" i="5"/>
  <c r="N24" i="5"/>
  <c r="N33" i="5"/>
  <c r="N20" i="5"/>
  <c r="L5" i="5"/>
  <c r="K19" i="5"/>
  <c r="K6" i="5"/>
  <c r="N34" i="5"/>
  <c r="J41" i="5"/>
  <c r="K30" i="5"/>
  <c r="J10" i="5"/>
  <c r="J40" i="5"/>
  <c r="L32" i="5"/>
  <c r="J11" i="5"/>
  <c r="J18" i="5"/>
  <c r="M29" i="5"/>
  <c r="J33" i="5"/>
  <c r="N22" i="5"/>
  <c r="M23" i="5"/>
  <c r="L21" i="5"/>
  <c r="J9" i="5"/>
  <c r="M39" i="5"/>
  <c r="M28" i="5"/>
  <c r="L4" i="5"/>
  <c r="J13" i="5"/>
  <c r="M24" i="5"/>
  <c r="J15" i="5"/>
  <c r="L15" i="5"/>
  <c r="J22" i="5"/>
  <c r="K2" i="5"/>
  <c r="M2" i="5"/>
  <c r="H62" i="21" l="1"/>
  <c r="N62" i="21" s="1"/>
  <c r="E62" i="21"/>
  <c r="K62" i="21" s="1"/>
  <c r="F62" i="21"/>
  <c r="L62" i="21" s="1"/>
  <c r="M62" i="21"/>
  <c r="D62" i="21"/>
  <c r="J62" i="21" s="1"/>
  <c r="G56" i="21"/>
  <c r="M56" i="21" s="1"/>
  <c r="H56" i="21"/>
  <c r="E56" i="21"/>
  <c r="F56" i="21"/>
  <c r="D56" i="21"/>
  <c r="H50" i="21"/>
  <c r="F50" i="21"/>
  <c r="G50" i="21"/>
  <c r="D50" i="21"/>
  <c r="J50" i="21" s="1"/>
  <c r="E50" i="21"/>
  <c r="E44" i="21"/>
  <c r="D44" i="21"/>
  <c r="G44" i="21"/>
  <c r="H44" i="21"/>
  <c r="F44" i="21"/>
  <c r="G38" i="21"/>
  <c r="M38" i="21" s="1"/>
  <c r="H38" i="21"/>
  <c r="N38" i="21" s="1"/>
  <c r="E38" i="21"/>
  <c r="K38" i="21" s="1"/>
  <c r="F38" i="21"/>
  <c r="L38" i="21" s="1"/>
  <c r="D38" i="21"/>
  <c r="J38" i="21" s="1"/>
  <c r="F33" i="21"/>
  <c r="E33" i="21"/>
  <c r="H33" i="21"/>
  <c r="G33" i="21"/>
  <c r="D21" i="21"/>
  <c r="H21" i="21"/>
  <c r="H27" i="21"/>
  <c r="E27" i="21"/>
  <c r="F27" i="21"/>
  <c r="G27" i="21"/>
  <c r="M27" i="21" s="1"/>
  <c r="D27" i="21"/>
  <c r="F21" i="21"/>
  <c r="E21" i="21"/>
  <c r="G21" i="21"/>
  <c r="H14" i="21"/>
  <c r="F14" i="21"/>
  <c r="G14" i="21"/>
  <c r="D14" i="21"/>
  <c r="O23" i="21"/>
  <c r="P23" i="21" s="1"/>
  <c r="O24" i="21"/>
  <c r="P24" i="21" s="1"/>
  <c r="O30" i="21"/>
  <c r="P30" i="21" s="1"/>
  <c r="O64" i="21"/>
  <c r="P64" i="21" s="1"/>
  <c r="O58" i="21"/>
  <c r="P58" i="21" s="1"/>
  <c r="O17" i="21"/>
  <c r="P17" i="21" s="1"/>
  <c r="O16" i="21"/>
  <c r="P16" i="21" s="1"/>
  <c r="O53" i="21"/>
  <c r="P53" i="21" s="1"/>
  <c r="O46" i="21"/>
  <c r="P40" i="21"/>
  <c r="O38" i="21"/>
  <c r="P29" i="21"/>
  <c r="P52" i="21"/>
  <c r="P35" i="21"/>
  <c r="N8" i="21"/>
  <c r="J8" i="21"/>
  <c r="M8" i="21"/>
  <c r="L8" i="21"/>
  <c r="K8" i="21"/>
  <c r="O10" i="21"/>
  <c r="O18" i="21"/>
  <c r="P18" i="21" s="1"/>
  <c r="O47" i="21"/>
  <c r="P47" i="21" s="1"/>
  <c r="K11" i="21"/>
  <c r="O11" i="21" s="1"/>
  <c r="P11" i="21" s="1"/>
  <c r="M11" i="21"/>
  <c r="N11" i="21"/>
  <c r="L11" i="21"/>
  <c r="I62" i="14"/>
  <c r="H62" i="14" s="1"/>
  <c r="K64" i="14"/>
  <c r="N58" i="14"/>
  <c r="I56" i="14"/>
  <c r="H56" i="14" s="1"/>
  <c r="M52" i="14"/>
  <c r="I50" i="14"/>
  <c r="H50" i="14" s="1"/>
  <c r="J46" i="14"/>
  <c r="I44" i="14"/>
  <c r="H44" i="14" s="1"/>
  <c r="M40" i="14"/>
  <c r="I38" i="14"/>
  <c r="H38" i="14" s="1"/>
  <c r="N35" i="14"/>
  <c r="I33" i="14"/>
  <c r="H33" i="14" s="1"/>
  <c r="N29" i="14"/>
  <c r="I27" i="14"/>
  <c r="H27" i="14" s="1"/>
  <c r="J23" i="14"/>
  <c r="I21" i="14"/>
  <c r="H21" i="14" s="1"/>
  <c r="N16" i="14"/>
  <c r="I14" i="14"/>
  <c r="D14" i="14" s="1"/>
  <c r="N17" i="14"/>
  <c r="B16" i="16"/>
  <c r="B15" i="17"/>
  <c r="M53" i="14"/>
  <c r="N53" i="14"/>
  <c r="K53" i="14"/>
  <c r="L64" i="14"/>
  <c r="K11" i="14"/>
  <c r="J11" i="14"/>
  <c r="N11" i="14"/>
  <c r="M11" i="14"/>
  <c r="J29" i="14"/>
  <c r="K24" i="14"/>
  <c r="L59" i="14"/>
  <c r="N24" i="14"/>
  <c r="K29" i="14"/>
  <c r="M24" i="14"/>
  <c r="M29" i="14"/>
  <c r="L29" i="14"/>
  <c r="J58" i="14"/>
  <c r="L41" i="14"/>
  <c r="N41" i="14"/>
  <c r="J17" i="14"/>
  <c r="J59" i="14"/>
  <c r="J47" i="14"/>
  <c r="L18" i="14"/>
  <c r="M41" i="14"/>
  <c r="N59" i="14"/>
  <c r="L47" i="14"/>
  <c r="N18" i="14"/>
  <c r="K59" i="14"/>
  <c r="N40" i="14"/>
  <c r="L35" i="14"/>
  <c r="N30" i="14"/>
  <c r="K47" i="14"/>
  <c r="M64" i="14"/>
  <c r="J53" i="14"/>
  <c r="L10" i="14"/>
  <c r="M10" i="14"/>
  <c r="J52" i="14"/>
  <c r="K16" i="14"/>
  <c r="M17" i="14"/>
  <c r="J16" i="14"/>
  <c r="J40" i="14"/>
  <c r="M46" i="14"/>
  <c r="L30" i="14"/>
  <c r="K35" i="14"/>
  <c r="J30" i="14"/>
  <c r="M47" i="14"/>
  <c r="K18" i="14"/>
  <c r="O18" i="14" s="1"/>
  <c r="P18" i="14" s="1"/>
  <c r="J10" i="14"/>
  <c r="J64" i="14"/>
  <c r="K52" i="14"/>
  <c r="N23" i="14"/>
  <c r="N10" i="14"/>
  <c r="M23" i="14"/>
  <c r="M16" i="14"/>
  <c r="K40" i="14"/>
  <c r="L40" i="14"/>
  <c r="M58" i="14"/>
  <c r="K46" i="14"/>
  <c r="M18" i="14"/>
  <c r="M35" i="14"/>
  <c r="L17" i="14"/>
  <c r="K17" i="14"/>
  <c r="L23" i="14"/>
  <c r="K10" i="14"/>
  <c r="L46" i="14"/>
  <c r="L58" i="14"/>
  <c r="K58" i="14"/>
  <c r="K30" i="14"/>
  <c r="N52" i="14"/>
  <c r="N46" i="14"/>
  <c r="K41" i="14"/>
  <c r="O41" i="14" s="1"/>
  <c r="P41" i="14" s="1"/>
  <c r="L52" i="14"/>
  <c r="J35" i="14"/>
  <c r="N64" i="14"/>
  <c r="L16" i="14"/>
  <c r="J24" i="14"/>
  <c r="K23" i="14"/>
  <c r="F62" i="14" l="1"/>
  <c r="G62" i="14"/>
  <c r="D62" i="14"/>
  <c r="J62" i="14" s="1"/>
  <c r="E62" i="14"/>
  <c r="F56" i="14"/>
  <c r="L56" i="14" s="1"/>
  <c r="G56" i="14"/>
  <c r="M56" i="14" s="1"/>
  <c r="D56" i="14"/>
  <c r="E56" i="14"/>
  <c r="K56" i="14" s="1"/>
  <c r="F50" i="14"/>
  <c r="G50" i="14"/>
  <c r="D50" i="14"/>
  <c r="E50" i="14"/>
  <c r="F44" i="14"/>
  <c r="G44" i="14"/>
  <c r="D44" i="14"/>
  <c r="E44" i="14"/>
  <c r="F38" i="14"/>
  <c r="L38" i="14" s="1"/>
  <c r="G38" i="14"/>
  <c r="M38" i="14" s="1"/>
  <c r="D38" i="14"/>
  <c r="J38" i="14" s="1"/>
  <c r="E38" i="14"/>
  <c r="K38" i="14" s="1"/>
  <c r="F33" i="14"/>
  <c r="L33" i="14" s="1"/>
  <c r="G33" i="14"/>
  <c r="M33" i="14" s="1"/>
  <c r="D33" i="14"/>
  <c r="J33" i="14" s="1"/>
  <c r="E33" i="14"/>
  <c r="K33" i="14" s="1"/>
  <c r="F27" i="14"/>
  <c r="G27" i="14"/>
  <c r="D27" i="14"/>
  <c r="E27" i="14"/>
  <c r="F21" i="14"/>
  <c r="G21" i="14"/>
  <c r="D21" i="14"/>
  <c r="E21" i="14"/>
  <c r="F14" i="14"/>
  <c r="E14" i="14"/>
  <c r="H14" i="14"/>
  <c r="G14" i="14"/>
  <c r="O21" i="21"/>
  <c r="O44" i="21"/>
  <c r="P44" i="21" s="1"/>
  <c r="O62" i="21"/>
  <c r="M50" i="21"/>
  <c r="L56" i="21"/>
  <c r="O56" i="21"/>
  <c r="P46" i="21"/>
  <c r="L27" i="21"/>
  <c r="J27" i="21"/>
  <c r="O27" i="21"/>
  <c r="O50" i="21"/>
  <c r="L21" i="21"/>
  <c r="K27" i="21"/>
  <c r="M21" i="21"/>
  <c r="M44" i="21"/>
  <c r="K44" i="21"/>
  <c r="K50" i="21"/>
  <c r="K56" i="21"/>
  <c r="P10" i="21"/>
  <c r="O8" i="21" s="1"/>
  <c r="O33" i="21"/>
  <c r="P33" i="21" s="1"/>
  <c r="J33" i="21"/>
  <c r="K33" i="21"/>
  <c r="L33" i="21"/>
  <c r="M33" i="21"/>
  <c r="O14" i="21"/>
  <c r="N33" i="21"/>
  <c r="O64" i="14"/>
  <c r="P64" i="14" s="1"/>
  <c r="N62" i="14"/>
  <c r="O46" i="14"/>
  <c r="P46" i="14" s="1"/>
  <c r="O23" i="14"/>
  <c r="P23" i="14" s="1"/>
  <c r="B16" i="17"/>
  <c r="B17" i="16"/>
  <c r="O24" i="14"/>
  <c r="P24" i="14" s="1"/>
  <c r="O53" i="14"/>
  <c r="P53" i="14" s="1"/>
  <c r="O58" i="14"/>
  <c r="O17" i="14"/>
  <c r="P17" i="14" s="1"/>
  <c r="O29" i="14"/>
  <c r="O11" i="14"/>
  <c r="P11" i="14" s="1"/>
  <c r="O47" i="14"/>
  <c r="P47" i="14" s="1"/>
  <c r="O59" i="14"/>
  <c r="P59" i="14" s="1"/>
  <c r="O52" i="14"/>
  <c r="O35" i="14"/>
  <c r="O30" i="14"/>
  <c r="P30" i="14" s="1"/>
  <c r="O16" i="14"/>
  <c r="O10" i="14"/>
  <c r="N33" i="14"/>
  <c r="N38" i="14"/>
  <c r="O40" i="14"/>
  <c r="L14" i="21" l="1"/>
  <c r="M14" i="21"/>
  <c r="N56" i="21"/>
  <c r="J56" i="21"/>
  <c r="J21" i="21"/>
  <c r="K14" i="21"/>
  <c r="N27" i="21"/>
  <c r="O62" i="14"/>
  <c r="N56" i="14"/>
  <c r="M62" i="14"/>
  <c r="L62" i="14"/>
  <c r="J56" i="14"/>
  <c r="K62" i="14"/>
  <c r="P58" i="14"/>
  <c r="O56" i="14"/>
  <c r="P52" i="14"/>
  <c r="O50" i="14"/>
  <c r="O44" i="14"/>
  <c r="P44" i="14" s="1"/>
  <c r="P40" i="14"/>
  <c r="O38" i="14"/>
  <c r="P35" i="14"/>
  <c r="O33" i="14"/>
  <c r="P33" i="14" s="1"/>
  <c r="P29" i="14"/>
  <c r="O27" i="14"/>
  <c r="O21" i="14"/>
  <c r="J27" i="14"/>
  <c r="P16" i="14"/>
  <c r="O14" i="14"/>
  <c r="P10" i="14"/>
  <c r="O8" i="14" s="1"/>
  <c r="L27" i="14"/>
  <c r="N27" i="14"/>
  <c r="M27" i="14"/>
  <c r="K27" i="14"/>
  <c r="B18" i="16"/>
  <c r="B17" i="17"/>
  <c r="K21" i="21" l="1"/>
  <c r="J14" i="21"/>
  <c r="L50" i="21"/>
  <c r="L44" i="21"/>
  <c r="N44" i="21"/>
  <c r="N50" i="21"/>
  <c r="J44" i="21"/>
  <c r="N21" i="21"/>
  <c r="N14" i="21"/>
  <c r="N44" i="14"/>
  <c r="J50" i="14"/>
  <c r="M21" i="14"/>
  <c r="K21" i="14"/>
  <c r="M50" i="14"/>
  <c r="M44" i="14"/>
  <c r="L50" i="14"/>
  <c r="L44" i="14"/>
  <c r="K50" i="14"/>
  <c r="K44" i="14"/>
  <c r="E14" i="20"/>
  <c r="C14" i="20" s="1"/>
  <c r="E17" i="20"/>
  <c r="C17" i="20" s="1"/>
  <c r="E8" i="20"/>
  <c r="E11" i="20"/>
  <c r="E5" i="20"/>
  <c r="D6" i="18" s="1"/>
  <c r="B18" i="17"/>
  <c r="B19" i="16"/>
  <c r="N21" i="14" l="1"/>
  <c r="J21" i="14"/>
  <c r="N50" i="14"/>
  <c r="J44" i="14"/>
  <c r="M14" i="14"/>
  <c r="K14" i="14"/>
  <c r="L21" i="14"/>
  <c r="J14" i="14"/>
  <c r="L14" i="14"/>
  <c r="N14" i="14"/>
  <c r="D12" i="18"/>
  <c r="C11" i="20"/>
  <c r="D9" i="18"/>
  <c r="C8" i="20"/>
  <c r="D14" i="20"/>
  <c r="C15" i="18" s="1"/>
  <c r="D15" i="18"/>
  <c r="A17" i="20"/>
  <c r="B17" i="20" s="1"/>
  <c r="D17" i="20"/>
  <c r="D5" i="20"/>
  <c r="C6" i="18" s="1"/>
  <c r="C5" i="20"/>
  <c r="D11" i="20"/>
  <c r="C12" i="18" s="1"/>
  <c r="D8" i="20"/>
  <c r="C9" i="18" s="1"/>
  <c r="B19" i="17"/>
  <c r="B20" i="16"/>
  <c r="A11" i="20" l="1"/>
  <c r="B12" i="18"/>
  <c r="A14" i="20"/>
  <c r="B15" i="18"/>
  <c r="A8" i="20"/>
  <c r="B9" i="18"/>
  <c r="A5" i="20"/>
  <c r="B6" i="18"/>
  <c r="B20" i="17"/>
  <c r="B21" i="16"/>
  <c r="B14" i="20" l="1"/>
  <c r="A15" i="18" s="1"/>
  <c r="B11" i="20"/>
  <c r="A12" i="18" s="1"/>
  <c r="B8" i="20"/>
  <c r="A9" i="18" s="1"/>
  <c r="B5" i="20"/>
  <c r="A6" i="18" s="1"/>
  <c r="I8" i="14"/>
  <c r="N8" i="14" s="1"/>
  <c r="B21" i="17"/>
  <c r="B22" i="16"/>
  <c r="K8" i="14" l="1"/>
  <c r="L8" i="14"/>
  <c r="M8" i="14"/>
  <c r="J8" i="14"/>
  <c r="B22" i="17"/>
  <c r="B23" i="16"/>
  <c r="B23" i="17" l="1"/>
  <c r="B24" i="16"/>
  <c r="B24" i="17" l="1"/>
  <c r="B25" i="16"/>
  <c r="B25" i="17" l="1"/>
  <c r="B26" i="16"/>
  <c r="B26" i="17" l="1"/>
  <c r="B27" i="16"/>
  <c r="B27" i="17" l="1"/>
  <c r="B28" i="16"/>
  <c r="B28" i="17" l="1"/>
  <c r="B29" i="16"/>
  <c r="B29" i="17" l="1"/>
  <c r="B30" i="16"/>
  <c r="B30" i="17" l="1"/>
  <c r="B31" i="16"/>
  <c r="B31" i="17" l="1"/>
  <c r="B32" i="16"/>
  <c r="B32" i="17" l="1"/>
  <c r="B33" i="16"/>
  <c r="B33" i="17" l="1"/>
  <c r="B34" i="16"/>
  <c r="B34" i="17" l="1"/>
  <c r="B35" i="16"/>
  <c r="B35" i="17" l="1"/>
  <c r="B36" i="16"/>
  <c r="B36" i="17" l="1"/>
  <c r="B37" i="16"/>
  <c r="B37" i="17" l="1"/>
  <c r="B38" i="16"/>
  <c r="B38" i="17" l="1"/>
  <c r="B39" i="16"/>
  <c r="B39" i="17" l="1"/>
  <c r="B40" i="16"/>
  <c r="B40" i="17" l="1"/>
  <c r="B41" i="16"/>
  <c r="B41" i="17" l="1"/>
  <c r="B42" i="16"/>
  <c r="B42" i="17" s="1"/>
  <c r="AA2" i="17"/>
  <c r="E1" i="17" a="1"/>
  <c r="E1" i="17" l="1"/>
  <c r="P2" i="17"/>
  <c r="G2" i="17"/>
  <c r="X2" i="17"/>
  <c r="L2" i="17"/>
  <c r="M2" i="17"/>
  <c r="K2" i="17"/>
  <c r="Y2" i="17"/>
  <c r="H2" i="17"/>
  <c r="W2" i="17"/>
  <c r="S2" i="17"/>
  <c r="Q2" i="17"/>
  <c r="N2" i="17"/>
  <c r="V2" i="17"/>
  <c r="J2" i="17"/>
  <c r="O2" i="17"/>
  <c r="U2" i="17"/>
  <c r="T2" i="17"/>
  <c r="I2" i="17"/>
  <c r="R2" i="17"/>
  <c r="Z2" i="17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<sst xmlns="http://schemas.openxmlformats.org/spreadsheetml/2006/main" count="613" uniqueCount="318">
  <si>
    <t>CASTRO ORTECHO, MARCO ANTONIO</t>
  </si>
  <si>
    <t>CHOQUE BALBOA, JOSE LUIS</t>
  </si>
  <si>
    <t>CHUMPITAZ SEGURA, PHILLIPS BRAJAN</t>
  </si>
  <si>
    <t>CORREA OLANO, JOSE ANTONIO</t>
  </si>
  <si>
    <t>COZ GARCIA, FRANCISCO</t>
  </si>
  <si>
    <t>DE LA MATA ESPINOZA, CARLOS</t>
  </si>
  <si>
    <t>FERIA MORENO, EDSON ALBERTO</t>
  </si>
  <si>
    <t>FERNÁNDEZ VÁSQUEZ, JOSÉ RICARDO</t>
  </si>
  <si>
    <t>GARCIA ROZAS, OMAR ANDRES</t>
  </si>
  <si>
    <t>GIRALDO SARMIENTO, ANDRES FELIX</t>
  </si>
  <si>
    <t>GOICOCHEA BACON, JONATAN VLADIMIR</t>
  </si>
  <si>
    <t>GUZMAN GUTIERREZ, GABRIEL</t>
  </si>
  <si>
    <t>HINOJOSA BARRIOS, ZAIDA SANDRA</t>
  </si>
  <si>
    <t>HUAROTO GUTIERREZ, RAFAEL FLAVIO</t>
  </si>
  <si>
    <t>MARCELO CALIXTO, LUIS MICHAEL</t>
  </si>
  <si>
    <t>MOLINA MOSCOSO, DENNIS AHMED</t>
  </si>
  <si>
    <t>MORENO ZAVALETA, MANUEL ALBERTO</t>
  </si>
  <si>
    <t>RENGIFO REYNAGA, BRANDON PAUL</t>
  </si>
  <si>
    <t>SALAZAR MONTES, CARLOS ALBERTO</t>
  </si>
  <si>
    <t>SILVA VILCHEZ, JOSE LUIS</t>
  </si>
  <si>
    <t>TORRES ZAPATA, MICHEL EMERSON</t>
  </si>
  <si>
    <t>VEGA BUENO, JAVIER ADRIAN</t>
  </si>
  <si>
    <t>N°</t>
  </si>
  <si>
    <t>GRUPO</t>
  </si>
  <si>
    <t>REAÑO ROMERO, RUBEN DARIO</t>
  </si>
  <si>
    <t>01</t>
  </si>
  <si>
    <t>02</t>
  </si>
  <si>
    <t>03</t>
  </si>
  <si>
    <t>04</t>
  </si>
  <si>
    <t>05</t>
  </si>
  <si>
    <t>STUDENTS</t>
  </si>
  <si>
    <t>STUDENT OUTCOMES</t>
  </si>
  <si>
    <t>MEASURABLE CAPACITIES</t>
  </si>
  <si>
    <t>Trabajo en Equipo</t>
  </si>
  <si>
    <t>Tipo</t>
  </si>
  <si>
    <t>Nota Máx.</t>
  </si>
  <si>
    <t xml:space="preserve">
MEASURABLE CAPACITIES</t>
  </si>
  <si>
    <t>Rango de Calificación</t>
  </si>
  <si>
    <t>Bueno</t>
  </si>
  <si>
    <t>Muy Bueno</t>
  </si>
  <si>
    <t>1. Solución de Problemas de Ingeniería</t>
  </si>
  <si>
    <t>Capacidades</t>
  </si>
  <si>
    <t>2. Diseño en Ingeniería</t>
  </si>
  <si>
    <t>Se comunica de manera clara y efectiva en forma oral, escrita y gráfica según los diferentes tipos de interlocutores o audiencias.</t>
  </si>
  <si>
    <t>4.a.  Responsabilidad Ética y Profesional</t>
  </si>
  <si>
    <t>Desarrolla un comportamiento ético y asume responsabilidad por los proyectos y trabajos realizados, tomando decisiones de manera informada y justa.</t>
  </si>
  <si>
    <t>4.b.  Impacto de la Ingeniería</t>
  </si>
  <si>
    <t>5.a.  Trabajo en Equipo</t>
  </si>
  <si>
    <t>5.b.  Gestión de Proyectos</t>
  </si>
  <si>
    <t>6.  Experimentación y Pruebas</t>
  </si>
  <si>
    <t>7.  Aprendizaje Autónomo</t>
  </si>
  <si>
    <t>Informe 2</t>
  </si>
  <si>
    <t>RE</t>
  </si>
  <si>
    <t>Capacidad</t>
  </si>
  <si>
    <t>Máxima</t>
  </si>
  <si>
    <t>Nota1</t>
  </si>
  <si>
    <t>Nota5</t>
  </si>
  <si>
    <t>Nota4</t>
  </si>
  <si>
    <t>Nota3</t>
  </si>
  <si>
    <t>Nota2</t>
  </si>
  <si>
    <t>Cap</t>
  </si>
  <si>
    <t>ESCALA</t>
  </si>
  <si>
    <t>Desde</t>
  </si>
  <si>
    <t>Hasta</t>
  </si>
  <si>
    <t>Nivel</t>
  </si>
  <si>
    <t>TOTALES</t>
  </si>
  <si>
    <t>PORCENTAJES</t>
  </si>
  <si>
    <t>%5</t>
  </si>
  <si>
    <t>%4</t>
  </si>
  <si>
    <t>%3</t>
  </si>
  <si>
    <t>%2</t>
  </si>
  <si>
    <t>%1</t>
  </si>
  <si>
    <t>Instrumento de Evaluación</t>
  </si>
  <si>
    <t xml:space="preserve">Examen Parcial </t>
  </si>
  <si>
    <t>Examen completo</t>
  </si>
  <si>
    <t>Pregunta 2</t>
  </si>
  <si>
    <t>Pregunta 4</t>
  </si>
  <si>
    <t xml:space="preserve">Examen Final </t>
  </si>
  <si>
    <t>Pregunta 1</t>
  </si>
  <si>
    <t>Pregunta 5</t>
  </si>
  <si>
    <t>Práctica Calificada 1</t>
  </si>
  <si>
    <t>Práctica completa</t>
  </si>
  <si>
    <t>Práctica Calificada 2</t>
  </si>
  <si>
    <t>Práctica Calificada 3</t>
  </si>
  <si>
    <t xml:space="preserve">Laboratorio 1 </t>
  </si>
  <si>
    <t>Laboratorio completo</t>
  </si>
  <si>
    <t>Informe de laboratorio</t>
  </si>
  <si>
    <t>Laboratorio 2</t>
  </si>
  <si>
    <t>Laboratorio 3</t>
  </si>
  <si>
    <t>Informe 1</t>
  </si>
  <si>
    <t>Informe completo</t>
  </si>
  <si>
    <t>Capítulo 1</t>
  </si>
  <si>
    <t>Capítulo 3</t>
  </si>
  <si>
    <t>Capítulo 4</t>
  </si>
  <si>
    <t>Redacción y presentación</t>
  </si>
  <si>
    <t>Capítulo 2</t>
  </si>
  <si>
    <t>Capítulo 5</t>
  </si>
  <si>
    <t>Informe 3</t>
  </si>
  <si>
    <t>Capítulo 6</t>
  </si>
  <si>
    <t>Presentación Oral</t>
  </si>
  <si>
    <t>Presentación completa</t>
  </si>
  <si>
    <t>Discurso oral</t>
  </si>
  <si>
    <t>Power Point</t>
  </si>
  <si>
    <t>Uso de TICs</t>
  </si>
  <si>
    <t>Discusión en Clase</t>
  </si>
  <si>
    <t>Participación del alumno</t>
  </si>
  <si>
    <t>Ética Profesional</t>
  </si>
  <si>
    <t>Informe de caso de ética</t>
  </si>
  <si>
    <t>Informe de código de ética</t>
  </si>
  <si>
    <t>Puntualidad</t>
  </si>
  <si>
    <t xml:space="preserve">Puntualidad en clase </t>
  </si>
  <si>
    <t>Puntualidad en entregas</t>
  </si>
  <si>
    <t>Comportamiento observado</t>
  </si>
  <si>
    <t xml:space="preserve">Proactividad y motivación </t>
  </si>
  <si>
    <t>Tolerancia y respeto</t>
  </si>
  <si>
    <t>Evaluación cruzada</t>
  </si>
  <si>
    <t>Pregunta 3</t>
  </si>
  <si>
    <t>Pregunta 6</t>
  </si>
  <si>
    <t>Pregunta 7</t>
  </si>
  <si>
    <t>Pregunta 8</t>
  </si>
  <si>
    <t>Pregunta 9</t>
  </si>
  <si>
    <t>Pregunta 10</t>
  </si>
  <si>
    <t>Laboratorio 4</t>
  </si>
  <si>
    <t>Laboratorio 5</t>
  </si>
  <si>
    <t>Laboratorio 6</t>
  </si>
  <si>
    <t>Parte del Instrumento</t>
  </si>
  <si>
    <t>Código</t>
  </si>
  <si>
    <t>Puntaje
Máximo</t>
  </si>
  <si>
    <t>Capítulo 7</t>
  </si>
  <si>
    <t>Capítulo 8</t>
  </si>
  <si>
    <t>x</t>
  </si>
  <si>
    <t>APARICIO PALOMINO, HARLEY DAVINSON</t>
  </si>
  <si>
    <t>EP00</t>
  </si>
  <si>
    <t>EP01</t>
  </si>
  <si>
    <t>EP02</t>
  </si>
  <si>
    <t>EP03</t>
  </si>
  <si>
    <t>EP04</t>
  </si>
  <si>
    <t>EP05</t>
  </si>
  <si>
    <t>EP06</t>
  </si>
  <si>
    <t>EP07</t>
  </si>
  <si>
    <t>EP08</t>
  </si>
  <si>
    <t>EP09</t>
  </si>
  <si>
    <t>EP10</t>
  </si>
  <si>
    <t>EF00</t>
  </si>
  <si>
    <t>EF01</t>
  </si>
  <si>
    <t>EF02</t>
  </si>
  <si>
    <t>EF03</t>
  </si>
  <si>
    <t>EF04</t>
  </si>
  <si>
    <t>EF05</t>
  </si>
  <si>
    <t>EF06</t>
  </si>
  <si>
    <t>EF07</t>
  </si>
  <si>
    <t>EF08</t>
  </si>
  <si>
    <t>EF09</t>
  </si>
  <si>
    <t>EF10</t>
  </si>
  <si>
    <t>PC100</t>
  </si>
  <si>
    <t>PC200</t>
  </si>
  <si>
    <t>PC300</t>
  </si>
  <si>
    <t>LB100</t>
  </si>
  <si>
    <t>LB101</t>
  </si>
  <si>
    <t>LB200</t>
  </si>
  <si>
    <t>LB201</t>
  </si>
  <si>
    <t>LB300</t>
  </si>
  <si>
    <t>LB301</t>
  </si>
  <si>
    <t>LB400</t>
  </si>
  <si>
    <t>LB401</t>
  </si>
  <si>
    <t>LB500</t>
  </si>
  <si>
    <t>LB501</t>
  </si>
  <si>
    <t>LB600</t>
  </si>
  <si>
    <t>LB601</t>
  </si>
  <si>
    <t>IN100</t>
  </si>
  <si>
    <t>IN101</t>
  </si>
  <si>
    <t>IN102</t>
  </si>
  <si>
    <t>IN103</t>
  </si>
  <si>
    <t>IN104</t>
  </si>
  <si>
    <t>IN105</t>
  </si>
  <si>
    <t>IN106</t>
  </si>
  <si>
    <t>IN107</t>
  </si>
  <si>
    <t>IN108</t>
  </si>
  <si>
    <t>IN1RP</t>
  </si>
  <si>
    <t>IN200</t>
  </si>
  <si>
    <t>IN201</t>
  </si>
  <si>
    <t>IN202</t>
  </si>
  <si>
    <t>IN203</t>
  </si>
  <si>
    <t>IN204</t>
  </si>
  <si>
    <t>IN205</t>
  </si>
  <si>
    <t>IN206</t>
  </si>
  <si>
    <t>IN207</t>
  </si>
  <si>
    <t>IN208</t>
  </si>
  <si>
    <t>IN2RP</t>
  </si>
  <si>
    <t>IN300</t>
  </si>
  <si>
    <t>IN301</t>
  </si>
  <si>
    <t>IN302</t>
  </si>
  <si>
    <t>IN303</t>
  </si>
  <si>
    <t>IN304</t>
  </si>
  <si>
    <t>IN305</t>
  </si>
  <si>
    <t>IN306</t>
  </si>
  <si>
    <t>IN307</t>
  </si>
  <si>
    <t>IN308</t>
  </si>
  <si>
    <t>PO00</t>
  </si>
  <si>
    <t>PO01</t>
  </si>
  <si>
    <t>PO02</t>
  </si>
  <si>
    <t>PO03</t>
  </si>
  <si>
    <t>DC00</t>
  </si>
  <si>
    <t>PU01</t>
  </si>
  <si>
    <t>PU02</t>
  </si>
  <si>
    <t>TE01</t>
  </si>
  <si>
    <t>TE02</t>
  </si>
  <si>
    <t>TE03</t>
  </si>
  <si>
    <t>TE04</t>
  </si>
  <si>
    <t>sub</t>
  </si>
  <si>
    <t>Rango de Calificación en PORCENTAJE</t>
  </si>
  <si>
    <t>X</t>
  </si>
  <si>
    <t>4.a.1</t>
  </si>
  <si>
    <t>4.a.2</t>
  </si>
  <si>
    <t>4.a.3</t>
  </si>
  <si>
    <t>4.a.4</t>
  </si>
  <si>
    <t>4.b.1</t>
  </si>
  <si>
    <t>4.b.2</t>
  </si>
  <si>
    <t>4.b.3</t>
  </si>
  <si>
    <t>5.a.1</t>
  </si>
  <si>
    <t>5.a.2</t>
  </si>
  <si>
    <t>5.a.3</t>
  </si>
  <si>
    <t>5.b.1</t>
  </si>
  <si>
    <t>5.b.2</t>
  </si>
  <si>
    <t>5.b.3</t>
  </si>
  <si>
    <t>5.b.4</t>
  </si>
  <si>
    <t>ET01</t>
  </si>
  <si>
    <t>ET02</t>
  </si>
  <si>
    <t>Regular</t>
  </si>
  <si>
    <t>Malo</t>
  </si>
  <si>
    <t>Muy Malo</t>
  </si>
  <si>
    <t>Práctica Calificada 4</t>
  </si>
  <si>
    <t>PC400</t>
  </si>
  <si>
    <t>Total de Alumnos Evaluados:</t>
  </si>
  <si>
    <t>4 + 5</t>
  </si>
  <si>
    <t>Presentar a los estudiantes proyectos de diseño ya realizados explicando los métodos y técnicas aplicadas.</t>
  </si>
  <si>
    <t xml:space="preserve">Explicar a estudiantes la importancia del uso de materiales no contaminantes. Poner casos y ejemplos reales de contaminación ambiental.  </t>
  </si>
  <si>
    <t xml:space="preserve">Entregar a los estudiantes la lectura: "Materiales que Afectan el Ambiente y la Vida de las Personas” para discusión en clase y evaluación.  </t>
  </si>
  <si>
    <t>Acciones de Mejora a Partir de la Evaluación del Logro de los Resultados del Estudiante</t>
  </si>
  <si>
    <t xml:space="preserve">Preparar un documento explicando los alcances  usos de los diferentes instrumentos que se usan en el Laboratorio de Química. Repartir a los estudiantes y evaluar. </t>
  </si>
  <si>
    <t>Detallar en las guías de laboratorio  las características de los materiales que se utilizan en cada experiencia de laboratorio.</t>
  </si>
  <si>
    <t xml:space="preserve">Incluir en cada guía de laboratorio las normas de seguridad que aplican a la experiencia de laboratorio. Explicar al principio de cada experiencia. </t>
  </si>
  <si>
    <t>Informe de Salida de Campo</t>
  </si>
  <si>
    <t>IC00</t>
  </si>
  <si>
    <t>IC01</t>
  </si>
  <si>
    <t>Desempeño del Estudiante</t>
  </si>
  <si>
    <t>Capacidad Medible</t>
  </si>
  <si>
    <t>Nivel de Logro</t>
  </si>
  <si>
    <t>Acción de Mejora</t>
  </si>
  <si>
    <t>Presentar a los estudiantes las normas SME e ISO requeridas para el desarrollo de proyectos de diseño en Ingeniería.</t>
  </si>
  <si>
    <t>Informar al profesor del curso FI675 Termodinámica que los estudiantes no diferencian correctamente los diferentes ciclos termodinámicos.</t>
  </si>
  <si>
    <t>Cambiar la formula de Evaluación del curso al sistema A para incluir el Informe Final</t>
  </si>
  <si>
    <t xml:space="preserve">Comprar por lo menos cuatro balanzas de precisión adicionales para el Laboratorio de Química. Hay estudiantes que no usan las balanzas. </t>
  </si>
  <si>
    <t>Preparar un manual de seguridad del Laboratorio de Química.</t>
  </si>
  <si>
    <t xml:space="preserve">Preparar un manual de seguridad para el Laboratorio de Ventilación de Minas. </t>
  </si>
  <si>
    <t>Fecha para completar la Acción de Mejora</t>
  </si>
  <si>
    <t>NIVEL DE LOGRO DE LOS RESULTADOS DEL ESTUDIANTE (PORCENTUAL)</t>
  </si>
  <si>
    <t>NIVEL DE LOGRO DE LOS RESULTADOS DEL ESTUDIANTE (CANTIDADES)</t>
  </si>
  <si>
    <t>Resultado del Estudiante</t>
  </si>
  <si>
    <t>Práctica Calificada 5</t>
  </si>
  <si>
    <t>Práctica Calificada 6</t>
  </si>
  <si>
    <t>Práctica Calificada 7</t>
  </si>
  <si>
    <t>Práctica Calificada 8</t>
  </si>
  <si>
    <t>Práctica Calificada 9</t>
  </si>
  <si>
    <t>Práctica Calificada 10</t>
  </si>
  <si>
    <t>PC500</t>
  </si>
  <si>
    <t>PC600</t>
  </si>
  <si>
    <t>PC700</t>
  </si>
  <si>
    <t>PC800</t>
  </si>
  <si>
    <t>PC900</t>
  </si>
  <si>
    <t>Comunicación en Ingles</t>
  </si>
  <si>
    <t>PO04</t>
  </si>
  <si>
    <t>PCA00</t>
  </si>
  <si>
    <t>Especialidad</t>
  </si>
  <si>
    <t xml:space="preserve">Curso: </t>
  </si>
  <si>
    <t>Aplica correctamente los conceptos y métodos de las matemáticas y las ciencias para la solución de problemas.</t>
  </si>
  <si>
    <t>Elabora documentación técnica clara y precisa usando normas, simbología y terminología propias de la ingeniería.</t>
  </si>
  <si>
    <t>Formula conclusiones lógicas y coherentes a partir de los resultados obtenidos y con criterio ingenieril.</t>
  </si>
  <si>
    <t>1.  Solución de Problemas de Ingeniería</t>
  </si>
  <si>
    <r>
      <t>2.</t>
    </r>
    <r>
      <rPr>
        <b/>
        <sz val="14"/>
        <color rgb="FF000099"/>
        <rFont val="Times New Roman"/>
        <family val="1"/>
      </rPr>
      <t> </t>
    </r>
    <r>
      <rPr>
        <b/>
        <sz val="14"/>
        <color rgb="FF000099"/>
        <rFont val="Arial"/>
        <family val="2"/>
      </rPr>
      <t>Diseño en Ingeniería</t>
    </r>
  </si>
  <si>
    <t>3. Comunicación</t>
  </si>
  <si>
    <t>7. Aprendizaje Autónomo</t>
  </si>
  <si>
    <t>8. Conciencia Ambiental</t>
  </si>
  <si>
    <t>5.a.4</t>
  </si>
  <si>
    <t>8.  Conciencia Ambiental</t>
  </si>
  <si>
    <t>Identifica, formula y resuelve problemas complejos de ingeniería, aplicando principios de ingeniería, ciencias y matemáticas, y usando técnicas, métodos, herramientas, y normas apropiadas.</t>
  </si>
  <si>
    <t>Diseña un sistema, producto o proceso en el campo de la ingeniería que satisface necesidades y requerimientos, considerando salud pública, seguridad y bienestar, así como factores globales, culturales, sociales, ambientales y económicos.</t>
  </si>
  <si>
    <t>Comprende y evalúa el impacto que las soluciones de ingeniería tienen sobre las personas y la sociedad en contextos local, global, económico y ambiental.</t>
  </si>
  <si>
    <t>Reconoce la importancia del trabajo grupal y se integra y participa en forma efectiva en equipos multidisciplinarios de trabajo, aportando con liderazgo para crear un ambiente colaborativo e inclusivo.</t>
  </si>
  <si>
    <t xml:space="preserve">Dentro del contexto del trabajo en equipo, planifica y gestiona proyectos de ingeniería, definiendo metas y logrando objetivos con criterios de calidad y eficiencia. </t>
  </si>
  <si>
    <t>Desarrolla y conduce experimentos de manera apropiada, analiza datos, interpreta resultados, y aplica juicio ingenieril para formular conclusiones.</t>
  </si>
  <si>
    <t>Adquiere y aplica nuevo conocimiento para permanecer vigente y actualizado, usando estrategias de aprendizaje apropiadas.</t>
  </si>
  <si>
    <t>Toma en consideración la importancia de preservar y mejorar el medio ambiente en el desarrollo de sus actividades profesionales</t>
  </si>
  <si>
    <t>RESULTADOS DEL ESTUDIANTES</t>
  </si>
  <si>
    <t>Capacidades Medibles</t>
  </si>
  <si>
    <t xml:space="preserve">
Capacidades Medibles</t>
  </si>
  <si>
    <t>RESULTADOS DEL ESTUDIANTE</t>
  </si>
  <si>
    <t xml:space="preserve">
 Capacidades Medibles</t>
  </si>
  <si>
    <t>BRC01A Redacción y Comunicación</t>
  </si>
  <si>
    <t>Ingeniería Civil</t>
  </si>
  <si>
    <t>Resuelve problemas complejos de ingeniería aplicando los métodos, técnicas y procedimiento apropiados.</t>
  </si>
  <si>
    <t>Interpreta requerimientos y formula especificaciones de diseño.</t>
  </si>
  <si>
    <t>Diseña (propone, crea) un sistema, producto o proceso aplicando las métodos y técnicas apropiadas, y describe la solución en forma gráfica y simbólica (planos, diagramas, simulaciones, etc.).</t>
  </si>
  <si>
    <t>Toma en consideración criterios de seguridad, así como estándares (normas, códigos) y regulaciones aplicables.</t>
  </si>
  <si>
    <t>Se expresa oralmente con claridad y adecúa su discurso para lograr un buen entendimiento según la audiencia.</t>
  </si>
  <si>
    <t xml:space="preserve">Analiza dilemas o situaciones éticas en ingeniería y toma una posición justificada en el bien común.  </t>
  </si>
  <si>
    <t>Respeta la propiedad intelectual y reconoce la autoría de trabajos de otras personas.</t>
  </si>
  <si>
    <t>Analiza el impacto de las soluciones de ingeniería tienen sobre las personas y la sociedad en contextos local, global, económico y ambiental.</t>
  </si>
  <si>
    <t>Participa activamente en equipos de trabajo para lograr las metas propuestas.</t>
  </si>
  <si>
    <t>Propone y acepta ideas, y respeta los acuerdos en un entorno colaborativo e inclusivo..</t>
  </si>
  <si>
    <t xml:space="preserve">Formula los objetivos del proyecto, identifica actividades y genera cronogramas. </t>
  </si>
  <si>
    <t xml:space="preserve">Identifica los recursos necesarios para el desarrollo del proyecto, y genera listas de recursos o presupuestos.    </t>
  </si>
  <si>
    <t xml:space="preserve">Genera datos de experimentos o pruebas en computadora, y los procesa aplicando los métodos y procedimientos apropiados. </t>
  </si>
  <si>
    <t>Identifica, adquiere y aplica nuevo conocimiento para resolver problemas y situaciones del ejercicio de la ingeniería.</t>
  </si>
  <si>
    <t xml:space="preserve">Es autónomo en su proceso de aprendizaje, e identifica y aplica estrategias de aprendizaje apropiadas.  </t>
  </si>
  <si>
    <t>Promueve el desarrollo sostenible en sus actividades priorizando el uso racional de materiales y tecnologías amigables con el medio ambiente.</t>
  </si>
  <si>
    <t>GARCIA PEREZ, DIANA</t>
  </si>
  <si>
    <t>GENTILE ROSAS, JULIO GUSTAVO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</si>
</sst>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;;;"/>
    <numFmt numFmtId="165" formatCode="0.0%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rgb="FF000099"/>
      <name val="Arial"/>
      <family val="2"/>
    </font>
    <font>
      <b/>
      <sz val="14"/>
      <color rgb="FF000099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0.5"/>
      <color theme="1"/>
      <name val="Arial"/>
      <family val="2"/>
    </font>
    <font>
      <sz val="10.5"/>
      <color rgb="FF000099"/>
      <name val="Arial"/>
      <family val="2"/>
    </font>
    <font>
      <b/>
      <sz val="12"/>
      <color rgb="FF000099"/>
      <name val="Arial"/>
      <family val="2"/>
    </font>
    <font>
      <sz val="10.5"/>
      <color theme="8"/>
      <name val="Arial"/>
      <family val="2"/>
    </font>
    <font>
      <sz val="10"/>
      <color rgb="FFFF0000"/>
      <name val="Arial"/>
      <family val="2"/>
    </font>
    <font>
      <sz val="13"/>
      <color theme="3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8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0.5"/>
      <name val="Arial"/>
      <family val="2"/>
    </font>
    <font>
      <b/>
      <sz val="12"/>
      <name val="Arial"/>
      <family val="2"/>
    </font>
    <font>
      <b/>
      <sz val="14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theme="4" tint="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theme="4" tint="0.499984740745262"/>
      </top>
      <bottom style="thick">
        <color theme="4" tint="0.49998474074526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</cellStyleXfs>
  <cellXfs count="30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2" xfId="0" applyNumberFormat="1" applyBorder="1" applyAlignment="1">
      <alignment horizontal="center"/>
    </xf>
    <xf numFmtId="1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9" fontId="14" fillId="0" borderId="0" xfId="0" applyNumberFormat="1" applyFont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/>
    <xf numFmtId="0" fontId="0" fillId="0" borderId="27" xfId="0" applyBorder="1" applyAlignment="1">
      <alignment horizontal="center" vertical="center"/>
    </xf>
    <xf numFmtId="0" fontId="0" fillId="0" borderId="28" xfId="0" applyBorder="1"/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7" xfId="0" applyFont="1" applyBorder="1" applyAlignment="1">
      <alignment vertical="center" wrapText="1"/>
    </xf>
    <xf numFmtId="0" fontId="16" fillId="0" borderId="2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12" fillId="3" borderId="15" xfId="0" applyFont="1" applyFill="1" applyBorder="1" applyAlignment="1" applyProtection="1">
      <alignment horizontal="center" vertical="center" wrapText="1"/>
      <protection hidden="1"/>
    </xf>
    <xf numFmtId="0" fontId="12" fillId="3" borderId="16" xfId="0" applyFont="1" applyFill="1" applyBorder="1" applyAlignment="1" applyProtection="1">
      <alignment horizontal="center" vertical="center" wrapText="1"/>
      <protection hidden="1"/>
    </xf>
    <xf numFmtId="9" fontId="14" fillId="0" borderId="17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9" fontId="14" fillId="0" borderId="0" xfId="0" applyNumberFormat="1" applyFont="1" applyAlignment="1" applyProtection="1">
      <alignment horizontal="center" vertical="center" wrapText="1"/>
      <protection hidden="1"/>
    </xf>
    <xf numFmtId="9" fontId="0" fillId="0" borderId="0" xfId="0" quotePrefix="1" applyNumberFormat="1" applyProtection="1">
      <protection hidden="1"/>
    </xf>
    <xf numFmtId="0" fontId="0" fillId="0" borderId="0" xfId="0" quotePrefix="1" applyProtection="1">
      <protection hidden="1"/>
    </xf>
    <xf numFmtId="165" fontId="0" fillId="0" borderId="0" xfId="0" applyNumberFormat="1" applyProtection="1">
      <protection hidden="1"/>
    </xf>
    <xf numFmtId="0" fontId="13" fillId="0" borderId="14" xfId="0" applyFont="1" applyBorder="1" applyAlignment="1" applyProtection="1">
      <alignment horizontal="center" vertical="center"/>
      <protection hidden="1"/>
    </xf>
    <xf numFmtId="0" fontId="9" fillId="0" borderId="0" xfId="0" applyFont="1" applyProtection="1"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164" fontId="0" fillId="0" borderId="1" xfId="0" applyNumberFormat="1" applyBorder="1" applyAlignment="1" applyProtection="1">
      <alignment horizontal="center"/>
      <protection locked="0" hidden="1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1" fontId="0" fillId="0" borderId="1" xfId="0" applyNumberForma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left" textRotation="90" wrapText="1"/>
      <protection hidden="1"/>
    </xf>
    <xf numFmtId="9" fontId="0" fillId="0" borderId="0" xfId="0" applyNumberFormat="1" applyProtection="1">
      <protection hidden="1"/>
    </xf>
    <xf numFmtId="1" fontId="0" fillId="0" borderId="0" xfId="0" applyNumberFormat="1" applyProtection="1">
      <protection hidden="1"/>
    </xf>
    <xf numFmtId="0" fontId="0" fillId="0" borderId="24" xfId="0" applyBorder="1" applyAlignment="1">
      <alignment horizontal="center" vertical="center" wrapText="1"/>
    </xf>
    <xf numFmtId="165" fontId="0" fillId="0" borderId="24" xfId="0" applyNumberFormat="1" applyBorder="1" applyAlignment="1">
      <alignment horizontal="center" vertical="center" wrapText="1"/>
    </xf>
    <xf numFmtId="165" fontId="0" fillId="0" borderId="26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27" xfId="0" applyNumberFormat="1" applyBorder="1" applyAlignment="1">
      <alignment horizontal="center" vertical="center" wrapText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locked="0" hidden="1"/>
    </xf>
    <xf numFmtId="0" fontId="16" fillId="0" borderId="1" xfId="0" applyFont="1" applyBorder="1" applyAlignment="1" applyProtection="1">
      <alignment vertical="center" wrapText="1"/>
      <protection hidden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 applyProtection="1">
      <alignment horizontal="center"/>
      <protection hidden="1"/>
    </xf>
    <xf numFmtId="164" fontId="15" fillId="0" borderId="3" xfId="0" applyNumberFormat="1" applyFont="1" applyBorder="1" applyAlignment="1" applyProtection="1">
      <alignment horizontal="center"/>
      <protection hidden="1"/>
    </xf>
    <xf numFmtId="164" fontId="2" fillId="0" borderId="3" xfId="0" applyNumberFormat="1" applyFont="1" applyBorder="1" applyAlignment="1" applyProtection="1">
      <alignment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vertical="center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/>
      <protection hidden="1"/>
    </xf>
    <xf numFmtId="1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textRotation="90" wrapText="1"/>
      <protection hidden="1"/>
    </xf>
    <xf numFmtId="0" fontId="1" fillId="0" borderId="33" xfId="0" applyFont="1" applyBorder="1" applyAlignment="1" applyProtection="1">
      <alignment textRotation="90" wrapText="1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4" xfId="0" applyBorder="1" applyAlignment="1" applyProtection="1">
      <alignment horizontal="center"/>
      <protection hidden="1"/>
    </xf>
    <xf numFmtId="0" fontId="11" fillId="3" borderId="14" xfId="0" applyFont="1" applyFill="1" applyBorder="1" applyAlignment="1" applyProtection="1">
      <alignment horizontal="left" vertical="center" wrapText="1"/>
      <protection hidden="1"/>
    </xf>
    <xf numFmtId="0" fontId="0" fillId="0" borderId="14" xfId="0" applyBorder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14" xfId="0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justify" vertical="center" wrapText="1"/>
      <protection hidden="1"/>
    </xf>
    <xf numFmtId="0" fontId="14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horizontal="left"/>
      <protection hidden="1"/>
    </xf>
    <xf numFmtId="164" fontId="13" fillId="0" borderId="0" xfId="0" applyNumberFormat="1" applyFont="1" applyAlignment="1" applyProtection="1">
      <alignment horizontal="left" vertical="center"/>
      <protection hidden="1"/>
    </xf>
    <xf numFmtId="164" fontId="0" fillId="0" borderId="0" xfId="0" applyNumberFormat="1" applyAlignment="1" applyProtection="1">
      <alignment horizontal="left"/>
      <protection hidden="1"/>
    </xf>
    <xf numFmtId="0" fontId="2" fillId="0" borderId="1" xfId="0" applyFont="1" applyBorder="1" applyAlignment="1">
      <alignment horizontal="center" vertical="center"/>
    </xf>
    <xf numFmtId="164" fontId="0" fillId="0" borderId="0" xfId="0" applyNumberFormat="1" applyProtection="1">
      <protection hidden="1"/>
    </xf>
    <xf numFmtId="0" fontId="20" fillId="0" borderId="6" xfId="0" applyFont="1" applyBorder="1" applyAlignment="1" applyProtection="1">
      <alignment textRotation="90" wrapText="1"/>
      <protection hidden="1"/>
    </xf>
    <xf numFmtId="0" fontId="0" fillId="0" borderId="0" xfId="0" applyAlignment="1">
      <alignment horizontal="right"/>
    </xf>
    <xf numFmtId="0" fontId="8" fillId="0" borderId="0" xfId="2" applyBorder="1" applyAlignment="1" applyProtection="1">
      <alignment horizontal="center" wrapText="1"/>
      <protection hidden="1"/>
    </xf>
    <xf numFmtId="0" fontId="21" fillId="0" borderId="0" xfId="2" applyFont="1" applyBorder="1" applyAlignment="1" applyProtection="1">
      <alignment horizontal="right" wrapText="1"/>
      <protection hidden="1"/>
    </xf>
    <xf numFmtId="0" fontId="0" fillId="0" borderId="0" xfId="0" applyAlignment="1" applyProtection="1">
      <alignment wrapText="1"/>
      <protection hidden="1"/>
    </xf>
    <xf numFmtId="164" fontId="15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vertical="center"/>
    </xf>
    <xf numFmtId="0" fontId="0" fillId="0" borderId="0" xfId="0" applyAlignment="1">
      <alignment horizontal="center" wrapText="1"/>
    </xf>
    <xf numFmtId="164" fontId="18" fillId="0" borderId="1" xfId="0" applyNumberFormat="1" applyFont="1" applyBorder="1" applyAlignment="1" applyProtection="1">
      <alignment horizontal="center" vertical="center" wrapText="1"/>
      <protection hidden="1"/>
    </xf>
    <xf numFmtId="164" fontId="16" fillId="0" borderId="1" xfId="0" applyNumberFormat="1" applyFont="1" applyBorder="1" applyAlignment="1" applyProtection="1">
      <alignment vertical="center" wrapText="1"/>
      <protection hidden="1"/>
    </xf>
    <xf numFmtId="164" fontId="16" fillId="0" borderId="27" xfId="0" applyNumberFormat="1" applyFont="1" applyBorder="1" applyAlignment="1" applyProtection="1">
      <alignment vertical="center" wrapText="1"/>
      <protection hidden="1"/>
    </xf>
    <xf numFmtId="0" fontId="5" fillId="5" borderId="24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9" fontId="0" fillId="0" borderId="0" xfId="0" applyNumberFormat="1"/>
    <xf numFmtId="0" fontId="24" fillId="0" borderId="0" xfId="0" applyFont="1" applyAlignment="1">
      <alignment horizontal="center" wrapText="1"/>
    </xf>
    <xf numFmtId="0" fontId="14" fillId="0" borderId="37" xfId="0" applyFont="1" applyBorder="1" applyAlignment="1">
      <alignment horizontal="justify" vertical="center"/>
    </xf>
    <xf numFmtId="14" fontId="14" fillId="0" borderId="37" xfId="0" applyNumberFormat="1" applyFont="1" applyBorder="1" applyAlignment="1">
      <alignment horizontal="center" vertical="center"/>
    </xf>
    <xf numFmtId="0" fontId="8" fillId="0" borderId="40" xfId="2" applyBorder="1" applyAlignment="1" applyProtection="1">
      <alignment horizontal="center" wrapText="1"/>
      <protection hidden="1"/>
    </xf>
    <xf numFmtId="0" fontId="14" fillId="0" borderId="37" xfId="0" applyFont="1" applyBorder="1" applyAlignment="1" applyProtection="1">
      <alignment horizontal="justify" vertical="center" wrapText="1"/>
      <protection hidden="1"/>
    </xf>
    <xf numFmtId="14" fontId="14" fillId="0" borderId="37" xfId="0" applyNumberFormat="1" applyFont="1" applyBorder="1" applyAlignment="1" applyProtection="1">
      <alignment horizontal="center" vertical="center" wrapText="1"/>
      <protection hidden="1"/>
    </xf>
    <xf numFmtId="0" fontId="0" fillId="0" borderId="6" xfId="0" applyBorder="1"/>
    <xf numFmtId="0" fontId="13" fillId="0" borderId="0" xfId="0" applyFont="1"/>
    <xf numFmtId="0" fontId="13" fillId="0" borderId="0" xfId="0" applyFont="1" applyAlignment="1">
      <alignment horizontal="center" vertical="center"/>
    </xf>
    <xf numFmtId="2" fontId="0" fillId="0" borderId="24" xfId="0" applyNumberFormat="1" applyBorder="1" applyAlignment="1" applyProtection="1">
      <alignment horizontal="center" vertical="center"/>
      <protection hidden="1"/>
    </xf>
    <xf numFmtId="2" fontId="16" fillId="0" borderId="1" xfId="0" applyNumberFormat="1" applyFont="1" applyBorder="1" applyAlignment="1" applyProtection="1">
      <alignment vertical="center"/>
      <protection hidden="1"/>
    </xf>
    <xf numFmtId="2" fontId="0" fillId="0" borderId="0" xfId="0" applyNumberFormat="1" applyAlignment="1">
      <alignment wrapText="1"/>
    </xf>
    <xf numFmtId="2" fontId="0" fillId="0" borderId="0" xfId="0" applyNumberFormat="1"/>
    <xf numFmtId="2" fontId="13" fillId="0" borderId="24" xfId="0" applyNumberFormat="1" applyFont="1" applyBorder="1" applyAlignment="1" applyProtection="1">
      <alignment horizontal="center" vertical="center"/>
      <protection hidden="1"/>
    </xf>
    <xf numFmtId="2" fontId="26" fillId="0" borderId="1" xfId="0" applyNumberFormat="1" applyFont="1" applyBorder="1" applyAlignment="1" applyProtection="1">
      <alignment vertical="center"/>
      <protection hidden="1"/>
    </xf>
    <xf numFmtId="2" fontId="13" fillId="0" borderId="0" xfId="0" applyNumberFormat="1" applyFont="1" applyAlignment="1">
      <alignment wrapText="1"/>
    </xf>
    <xf numFmtId="2" fontId="13" fillId="0" borderId="0" xfId="0" applyNumberFormat="1" applyFont="1"/>
    <xf numFmtId="2" fontId="13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0" fillId="0" borderId="41" xfId="0" applyBorder="1" applyAlignment="1" applyProtection="1">
      <alignment horizontal="left" vertical="center"/>
      <protection hidden="1"/>
    </xf>
    <xf numFmtId="0" fontId="0" fillId="0" borderId="41" xfId="0" applyBorder="1" applyAlignment="1" applyProtection="1">
      <alignment horizontal="center" vertical="center"/>
      <protection hidden="1"/>
    </xf>
    <xf numFmtId="0" fontId="0" fillId="0" borderId="41" xfId="0" applyBorder="1" applyAlignment="1">
      <alignment horizontal="center" vertical="center" wrapText="1"/>
    </xf>
    <xf numFmtId="0" fontId="0" fillId="0" borderId="41" xfId="0" applyBorder="1" applyAlignment="1">
      <alignment wrapText="1"/>
    </xf>
    <xf numFmtId="0" fontId="0" fillId="0" borderId="41" xfId="0" applyBorder="1" applyAlignment="1">
      <alignment horizontal="center"/>
    </xf>
    <xf numFmtId="0" fontId="0" fillId="0" borderId="4" xfId="0" applyBorder="1"/>
    <xf numFmtId="0" fontId="0" fillId="0" borderId="41" xfId="0" applyBorder="1"/>
    <xf numFmtId="164" fontId="15" fillId="0" borderId="1" xfId="0" applyNumberFormat="1" applyFont="1" applyBorder="1" applyAlignment="1" applyProtection="1">
      <alignment horizontal="center"/>
      <protection hidden="1"/>
    </xf>
    <xf numFmtId="164" fontId="2" fillId="0" borderId="1" xfId="0" applyNumberFormat="1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textRotation="90" wrapText="1"/>
      <protection hidden="1"/>
    </xf>
    <xf numFmtId="0" fontId="1" fillId="0" borderId="1" xfId="0" applyFont="1" applyBorder="1" applyAlignment="1" applyProtection="1">
      <alignment textRotation="90" wrapText="1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18" fillId="0" borderId="33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4" xfId="0" applyBorder="1" applyAlignment="1" applyProtection="1">
      <alignment horizontal="center" vertical="center" wrapText="1"/>
      <protection hidden="1"/>
    </xf>
    <xf numFmtId="0" fontId="0" fillId="0" borderId="44" xfId="0" applyBorder="1" applyAlignment="1" applyProtection="1">
      <alignment vertical="center" wrapText="1"/>
      <protection hidden="1"/>
    </xf>
    <xf numFmtId="0" fontId="0" fillId="0" borderId="44" xfId="0" applyBorder="1" applyAlignment="1" applyProtection="1">
      <alignment horizontal="center" vertical="center" wrapText="1"/>
      <protection hidden="1"/>
    </xf>
    <xf numFmtId="9" fontId="14" fillId="0" borderId="44" xfId="0" applyNumberFormat="1" applyFont="1" applyBorder="1" applyAlignment="1" applyProtection="1">
      <alignment horizontal="center" vertical="center" wrapText="1"/>
      <protection hidden="1"/>
    </xf>
    <xf numFmtId="0" fontId="12" fillId="3" borderId="14" xfId="0" applyFont="1" applyFill="1" applyBorder="1" applyAlignment="1" applyProtection="1">
      <alignment horizontal="center" vertical="center" wrapText="1"/>
      <protection hidden="1"/>
    </xf>
    <xf numFmtId="9" fontId="14" fillId="0" borderId="14" xfId="0" applyNumberFormat="1" applyFont="1" applyBorder="1" applyAlignment="1" applyProtection="1">
      <alignment horizontal="center" vertical="center" wrapText="1"/>
      <protection hidden="1"/>
    </xf>
    <xf numFmtId="9" fontId="5" fillId="0" borderId="14" xfId="0" applyNumberFormat="1" applyFont="1" applyBorder="1" applyAlignment="1" applyProtection="1">
      <alignment horizontal="left" vertical="center" indent="1"/>
      <protection hidden="1"/>
    </xf>
    <xf numFmtId="0" fontId="14" fillId="0" borderId="14" xfId="0" applyFont="1" applyBorder="1" applyAlignment="1" applyProtection="1">
      <alignment horizontal="center" vertical="center" wrapText="1"/>
      <protection hidden="1"/>
    </xf>
    <xf numFmtId="0" fontId="14" fillId="0" borderId="14" xfId="0" applyFont="1" applyBorder="1" applyAlignment="1" applyProtection="1">
      <alignment vertical="center" wrapText="1"/>
      <protection hidden="1"/>
    </xf>
    <xf numFmtId="0" fontId="0" fillId="0" borderId="39" xfId="0" applyBorder="1" applyAlignment="1" applyProtection="1">
      <alignment horizontal="left" vertical="center" wrapText="1"/>
      <protection hidden="1"/>
    </xf>
    <xf numFmtId="0" fontId="13" fillId="0" borderId="39" xfId="0" applyFont="1" applyBorder="1" applyAlignment="1" applyProtection="1">
      <alignment horizontal="center" vertical="center"/>
      <protection hidden="1"/>
    </xf>
    <xf numFmtId="9" fontId="5" fillId="0" borderId="39" xfId="0" applyNumberFormat="1" applyFont="1" applyBorder="1" applyAlignment="1" applyProtection="1">
      <alignment horizontal="left" vertical="center" indent="1"/>
      <protection hidden="1"/>
    </xf>
    <xf numFmtId="0" fontId="12" fillId="3" borderId="45" xfId="0" applyFont="1" applyFill="1" applyBorder="1" applyAlignment="1" applyProtection="1">
      <alignment horizontal="center" vertical="center" wrapText="1"/>
      <protection hidden="1"/>
    </xf>
    <xf numFmtId="0" fontId="12" fillId="3" borderId="46" xfId="0" applyFont="1" applyFill="1" applyBorder="1" applyAlignment="1" applyProtection="1">
      <alignment horizontal="center" vertical="center" wrapText="1"/>
      <protection hidden="1"/>
    </xf>
    <xf numFmtId="0" fontId="12" fillId="3" borderId="47" xfId="0" applyFont="1" applyFill="1" applyBorder="1" applyAlignment="1" applyProtection="1">
      <alignment vertical="center" wrapText="1"/>
      <protection hidden="1"/>
    </xf>
    <xf numFmtId="164" fontId="13" fillId="0" borderId="48" xfId="0" applyNumberFormat="1" applyFont="1" applyBorder="1" applyAlignment="1" applyProtection="1">
      <alignment horizontal="left" vertical="center"/>
      <protection hidden="1"/>
    </xf>
    <xf numFmtId="164" fontId="0" fillId="0" borderId="49" xfId="0" applyNumberFormat="1" applyBorder="1" applyAlignment="1" applyProtection="1">
      <alignment horizontal="left"/>
      <protection hidden="1"/>
    </xf>
    <xf numFmtId="164" fontId="13" fillId="0" borderId="49" xfId="0" applyNumberFormat="1" applyFont="1" applyBorder="1" applyAlignment="1" applyProtection="1">
      <alignment horizontal="left" vertical="center"/>
      <protection hidden="1"/>
    </xf>
    <xf numFmtId="164" fontId="13" fillId="0" borderId="49" xfId="0" applyNumberFormat="1" applyFont="1" applyBorder="1" applyAlignment="1" applyProtection="1">
      <alignment horizontal="left" vertical="center" wrapText="1"/>
      <protection hidden="1"/>
    </xf>
    <xf numFmtId="0" fontId="25" fillId="0" borderId="13" xfId="2" applyFont="1" applyAlignment="1">
      <alignment horizontal="center" wrapText="1"/>
    </xf>
    <xf numFmtId="0" fontId="22" fillId="4" borderId="39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35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9" fontId="12" fillId="0" borderId="14" xfId="0" applyNumberFormat="1" applyFont="1" applyBorder="1" applyAlignment="1" applyProtection="1">
      <alignment horizontal="center" vertical="center"/>
      <protection hidden="1"/>
    </xf>
    <xf numFmtId="0" fontId="25" fillId="0" borderId="43" xfId="2" applyFont="1" applyBorder="1" applyAlignment="1">
      <alignment horizont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33" xfId="0" applyFont="1" applyBorder="1" applyAlignment="1">
      <alignment horizontal="center" textRotation="90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0" borderId="3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textRotation="90" wrapText="1"/>
    </xf>
    <xf numFmtId="0" fontId="1" fillId="0" borderId="6" xfId="0" applyFont="1" applyBorder="1" applyAlignment="1">
      <alignment horizontal="left" textRotation="90" wrapText="1"/>
    </xf>
    <xf numFmtId="0" fontId="1" fillId="0" borderId="33" xfId="0" applyFont="1" applyBorder="1" applyAlignment="1">
      <alignment horizontal="left" textRotation="90" wrapText="1"/>
    </xf>
    <xf numFmtId="0" fontId="16" fillId="0" borderId="27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2" fillId="0" borderId="4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7" fillId="6" borderId="2" xfId="0" applyFont="1" applyFill="1" applyBorder="1" applyAlignment="1">
      <alignment horizontal="left" vertical="center"/>
    </xf>
    <xf numFmtId="0" fontId="27" fillId="6" borderId="3" xfId="0" applyFont="1" applyFill="1" applyBorder="1" applyAlignment="1">
      <alignment horizontal="left" vertical="center"/>
    </xf>
    <xf numFmtId="0" fontId="27" fillId="6" borderId="4" xfId="0" applyFont="1" applyFill="1" applyBorder="1" applyAlignment="1">
      <alignment horizontal="left" vertical="center"/>
    </xf>
    <xf numFmtId="0" fontId="27" fillId="6" borderId="2" xfId="0" applyFont="1" applyFill="1" applyBorder="1" applyAlignment="1">
      <alignment horizontal="left" vertical="center" wrapText="1"/>
    </xf>
    <xf numFmtId="0" fontId="27" fillId="6" borderId="3" xfId="0" applyFont="1" applyFill="1" applyBorder="1" applyAlignment="1">
      <alignment horizontal="left" vertical="center" wrapText="1"/>
    </xf>
    <xf numFmtId="0" fontId="27" fillId="6" borderId="4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  <protection hidden="1"/>
    </xf>
    <xf numFmtId="0" fontId="1" fillId="0" borderId="5" xfId="0" applyFont="1" applyBorder="1" applyAlignment="1" applyProtection="1">
      <alignment horizontal="center" textRotation="90" wrapText="1"/>
      <protection hidden="1"/>
    </xf>
    <xf numFmtId="0" fontId="1" fillId="0" borderId="6" xfId="0" applyFont="1" applyBorder="1" applyAlignment="1" applyProtection="1">
      <alignment horizontal="center" textRotation="90" wrapText="1"/>
      <protection hidden="1"/>
    </xf>
    <xf numFmtId="0" fontId="1" fillId="0" borderId="33" xfId="0" applyFont="1" applyBorder="1" applyAlignment="1" applyProtection="1">
      <alignment horizontal="center" textRotation="90" wrapText="1"/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8" xfId="0" applyFont="1" applyBorder="1" applyAlignment="1" applyProtection="1">
      <alignment horizontal="center" vertical="top" wrapText="1"/>
      <protection hidden="1"/>
    </xf>
    <xf numFmtId="0" fontId="2" fillId="0" borderId="8" xfId="0" applyFont="1" applyBorder="1" applyAlignment="1" applyProtection="1">
      <alignment horizontal="center" vertical="top"/>
      <protection hidden="1"/>
    </xf>
    <xf numFmtId="0" fontId="2" fillId="0" borderId="18" xfId="0" applyFont="1" applyBorder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18" fillId="0" borderId="30" xfId="0" applyFont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 vertical="center" wrapText="1"/>
      <protection hidden="1"/>
    </xf>
    <xf numFmtId="0" fontId="18" fillId="0" borderId="31" xfId="0" applyFont="1" applyBorder="1" applyAlignment="1" applyProtection="1">
      <alignment horizontal="center" vertical="center" wrapText="1"/>
      <protection hidden="1"/>
    </xf>
    <xf numFmtId="0" fontId="18" fillId="0" borderId="2" xfId="0" applyFont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left" textRotation="90" wrapText="1"/>
      <protection hidden="1"/>
    </xf>
    <xf numFmtId="0" fontId="1" fillId="0" borderId="6" xfId="0" applyFont="1" applyBorder="1" applyAlignment="1" applyProtection="1">
      <alignment horizontal="left" textRotation="90" wrapText="1"/>
      <protection hidden="1"/>
    </xf>
    <xf numFmtId="0" fontId="1" fillId="0" borderId="33" xfId="0" applyFont="1" applyBorder="1" applyAlignment="1" applyProtection="1">
      <alignment horizontal="left" textRotation="90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 vertical="top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18" fillId="0" borderId="10" xfId="0" applyFont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18" fillId="0" borderId="33" xfId="0" applyFont="1" applyBorder="1" applyAlignment="1" applyProtection="1">
      <alignment horizontal="center" vertical="center" wrapText="1"/>
      <protection hidden="1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9" fontId="0" fillId="0" borderId="0" xfId="0" applyNumberFormat="1" applyAlignment="1" applyProtection="1">
      <alignment horizontal="center"/>
      <protection hidden="1"/>
    </xf>
    <xf numFmtId="0" fontId="6" fillId="2" borderId="2" xfId="0" applyFont="1" applyFill="1" applyBorder="1" applyAlignment="1" applyProtection="1">
      <alignment horizontal="left" indent="13"/>
      <protection hidden="1"/>
    </xf>
    <xf numFmtId="0" fontId="6" fillId="2" borderId="3" xfId="0" applyFont="1" applyFill="1" applyBorder="1" applyAlignment="1" applyProtection="1">
      <alignment horizontal="left" indent="13"/>
      <protection hidden="1"/>
    </xf>
    <xf numFmtId="0" fontId="6" fillId="2" borderId="4" xfId="0" applyFont="1" applyFill="1" applyBorder="1" applyAlignment="1" applyProtection="1">
      <alignment horizontal="left" indent="13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10" fillId="0" borderId="0" xfId="1" applyFont="1" applyBorder="1" applyAlignment="1" applyProtection="1">
      <alignment horizontal="center" wrapText="1"/>
      <protection hidden="1"/>
    </xf>
    <xf numFmtId="0" fontId="8" fillId="0" borderId="13" xfId="2" applyAlignment="1" applyProtection="1">
      <alignment horizontal="center" wrapText="1"/>
      <protection hidden="1"/>
    </xf>
    <xf numFmtId="0" fontId="28" fillId="0" borderId="43" xfId="2" applyFont="1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9" fontId="12" fillId="0" borderId="14" xfId="0" applyNumberFormat="1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justify" vertical="top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23" fillId="4" borderId="39" xfId="0" applyFont="1" applyFill="1" applyBorder="1" applyAlignment="1" applyProtection="1">
      <alignment horizontal="center" vertical="center" wrapText="1"/>
      <protection hidden="1"/>
    </xf>
    <xf numFmtId="0" fontId="23" fillId="4" borderId="38" xfId="0" applyFont="1" applyFill="1" applyBorder="1" applyAlignment="1" applyProtection="1">
      <alignment horizontal="center" vertical="center" wrapText="1"/>
      <protection hidden="1"/>
    </xf>
    <xf numFmtId="0" fontId="23" fillId="4" borderId="35" xfId="0" applyFont="1" applyFill="1" applyBorder="1" applyAlignment="1" applyProtection="1">
      <alignment horizontal="center" vertical="center" wrapText="1"/>
      <protection hidden="1"/>
    </xf>
    <xf numFmtId="0" fontId="23" fillId="4" borderId="23" xfId="0" applyFont="1" applyFill="1" applyBorder="1" applyAlignment="1" applyProtection="1">
      <alignment horizontal="center" vertical="center" wrapText="1"/>
      <protection hidden="1"/>
    </xf>
    <xf numFmtId="0" fontId="23" fillId="4" borderId="36" xfId="0" applyFont="1" applyFill="1" applyBorder="1" applyAlignment="1" applyProtection="1">
      <alignment horizontal="center" vertical="center" wrapText="1"/>
      <protection hidden="1"/>
    </xf>
    <xf numFmtId="0" fontId="23" fillId="4" borderId="37" xfId="0" applyFont="1" applyFill="1" applyBorder="1" applyAlignment="1" applyProtection="1">
      <alignment horizontal="center" vertical="center" wrapText="1"/>
      <protection hidden="1"/>
    </xf>
    <xf numFmtId="0" fontId="12" fillId="4" borderId="39" xfId="0" applyFont="1" applyFill="1" applyBorder="1" applyAlignment="1" applyProtection="1">
      <alignment horizontal="center" vertical="center" wrapText="1"/>
      <protection hidden="1"/>
    </xf>
    <xf numFmtId="0" fontId="12" fillId="4" borderId="38" xfId="0" applyFont="1" applyFill="1" applyBorder="1" applyAlignment="1" applyProtection="1">
      <alignment horizontal="center" vertical="center" wrapText="1"/>
      <protection hidden="1"/>
    </xf>
    <xf numFmtId="0" fontId="22" fillId="4" borderId="39" xfId="0" applyFont="1" applyFill="1" applyBorder="1" applyAlignment="1" applyProtection="1">
      <alignment horizontal="center" vertical="center" wrapText="1"/>
      <protection hidden="1"/>
    </xf>
    <xf numFmtId="0" fontId="22" fillId="4" borderId="38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Título" xfId="1" builtinId="15"/>
    <cellStyle name="Título 2" xfId="2" builtinId="17"/>
  </cellStyles>
  <dxfs count="182">
    <dxf>
      <font>
        <strike/>
        <color rgb="FFFF0000"/>
      </font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 style="thin">
          <color auto="1"/>
        </top>
        <bottom/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strike/>
        <color rgb="FFFF0000"/>
      </font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strike/>
        <color rgb="FFFF0000"/>
      </font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color rgb="FFFF0000"/>
      </font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color theme="0"/>
      </font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  <dxf>
      <font>
        <color theme="0"/>
      </font>
    </dxf>
    <dxf>
      <border>
        <left/>
        <right/>
        <top/>
        <bottom/>
        <vertical/>
        <horizontal/>
      </border>
    </dxf>
    <dxf>
      <font>
        <color rgb="FFFF0000"/>
      </font>
    </dxf>
    <dxf>
      <font>
        <b/>
        <i val="0"/>
        <color theme="0"/>
      </font>
      <fill>
        <patternFill>
          <bgColor theme="1" tint="0.499984740745262"/>
        </patternFill>
      </fill>
      <border>
        <vertical/>
        <horizontal/>
      </border>
    </dxf>
  </dxfs>
  <tableStyles count="0" defaultTableStyle="TableStyleMedium2" defaultPivotStyle="PivotStyleLight16"/>
  <colors>
    <mruColors>
      <color rgb="FF000099"/>
      <color rgb="FF7116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fmlaLink="AU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Radio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Radio" lockText="1" noThreeD="1"/>
</file>

<file path=xl/ctrlProps/ctrlProp116.xml><?xml version="1.0" encoding="utf-8"?>
<formControlPr xmlns="http://schemas.microsoft.com/office/spreadsheetml/2009/9/main" objectType="Radio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Radio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firstButton="1" fmlaLink="G1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checked="Checked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Radio" checked="Checked" firstButton="1" fmlaLink="E1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Radio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Radio" lockText="1" noThreeD="1"/>
</file>

<file path=xl/ctrlProps/ctrlProp95.xml><?xml version="1.0" encoding="utf-8"?>
<formControlPr xmlns="http://schemas.microsoft.com/office/spreadsheetml/2009/9/main" objectType="Radio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Radio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219075</xdr:colOff>
          <xdr:row>3</xdr:row>
          <xdr:rowOff>28575</xdr:rowOff>
        </xdr:from>
        <xdr:to>
          <xdr:col>47</xdr:col>
          <xdr:colOff>523875</xdr:colOff>
          <xdr:row>3</xdr:row>
          <xdr:rowOff>247650</xdr:rowOff>
        </xdr:to>
        <xdr:sp macro="" textlink="">
          <xdr:nvSpPr>
            <xdr:cNvPr id="8196" name="Option 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219075</xdr:colOff>
          <xdr:row>3</xdr:row>
          <xdr:rowOff>28575</xdr:rowOff>
        </xdr:from>
        <xdr:to>
          <xdr:col>48</xdr:col>
          <xdr:colOff>523875</xdr:colOff>
          <xdr:row>3</xdr:row>
          <xdr:rowOff>247650</xdr:rowOff>
        </xdr:to>
        <xdr:sp macro="" textlink="">
          <xdr:nvSpPr>
            <xdr:cNvPr id="8197" name="Option 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219075</xdr:colOff>
          <xdr:row>3</xdr:row>
          <xdr:rowOff>28575</xdr:rowOff>
        </xdr:from>
        <xdr:to>
          <xdr:col>49</xdr:col>
          <xdr:colOff>523875</xdr:colOff>
          <xdr:row>3</xdr:row>
          <xdr:rowOff>247650</xdr:rowOff>
        </xdr:to>
        <xdr:sp macro="" textlink="">
          <xdr:nvSpPr>
            <xdr:cNvPr id="8198" name="Option Button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219075</xdr:colOff>
          <xdr:row>3</xdr:row>
          <xdr:rowOff>28575</xdr:rowOff>
        </xdr:from>
        <xdr:to>
          <xdr:col>50</xdr:col>
          <xdr:colOff>523875</xdr:colOff>
          <xdr:row>3</xdr:row>
          <xdr:rowOff>247650</xdr:rowOff>
        </xdr:to>
        <xdr:sp macro="" textlink="">
          <xdr:nvSpPr>
            <xdr:cNvPr id="8199" name="Option Button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219075</xdr:colOff>
          <xdr:row>3</xdr:row>
          <xdr:rowOff>28575</xdr:rowOff>
        </xdr:from>
        <xdr:to>
          <xdr:col>51</xdr:col>
          <xdr:colOff>523875</xdr:colOff>
          <xdr:row>3</xdr:row>
          <xdr:rowOff>247650</xdr:rowOff>
        </xdr:to>
        <xdr:sp macro="" textlink="">
          <xdr:nvSpPr>
            <xdr:cNvPr id="8200" name="Option Button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219075</xdr:colOff>
          <xdr:row>3</xdr:row>
          <xdr:rowOff>28575</xdr:rowOff>
        </xdr:from>
        <xdr:to>
          <xdr:col>52</xdr:col>
          <xdr:colOff>523875</xdr:colOff>
          <xdr:row>3</xdr:row>
          <xdr:rowOff>247650</xdr:rowOff>
        </xdr:to>
        <xdr:sp macro="" textlink="">
          <xdr:nvSpPr>
            <xdr:cNvPr id="8201" name="Option Button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219075</xdr:colOff>
          <xdr:row>3</xdr:row>
          <xdr:rowOff>28575</xdr:rowOff>
        </xdr:from>
        <xdr:to>
          <xdr:col>53</xdr:col>
          <xdr:colOff>523875</xdr:colOff>
          <xdr:row>3</xdr:row>
          <xdr:rowOff>247650</xdr:rowOff>
        </xdr:to>
        <xdr:sp macro="" textlink="">
          <xdr:nvSpPr>
            <xdr:cNvPr id="8202" name="Option Button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228600</xdr:colOff>
          <xdr:row>3</xdr:row>
          <xdr:rowOff>28575</xdr:rowOff>
        </xdr:from>
        <xdr:to>
          <xdr:col>54</xdr:col>
          <xdr:colOff>533400</xdr:colOff>
          <xdr:row>3</xdr:row>
          <xdr:rowOff>247650</xdr:rowOff>
        </xdr:to>
        <xdr:sp macro="" textlink="">
          <xdr:nvSpPr>
            <xdr:cNvPr id="8203" name="Option Button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228600</xdr:colOff>
          <xdr:row>3</xdr:row>
          <xdr:rowOff>28575</xdr:rowOff>
        </xdr:from>
        <xdr:to>
          <xdr:col>55</xdr:col>
          <xdr:colOff>533400</xdr:colOff>
          <xdr:row>3</xdr:row>
          <xdr:rowOff>247650</xdr:rowOff>
        </xdr:to>
        <xdr:sp macro="" textlink="">
          <xdr:nvSpPr>
            <xdr:cNvPr id="8204" name="Option Button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228600</xdr:colOff>
          <xdr:row>3</xdr:row>
          <xdr:rowOff>28575</xdr:rowOff>
        </xdr:from>
        <xdr:to>
          <xdr:col>56</xdr:col>
          <xdr:colOff>533400</xdr:colOff>
          <xdr:row>3</xdr:row>
          <xdr:rowOff>247650</xdr:rowOff>
        </xdr:to>
        <xdr:sp macro="" textlink="">
          <xdr:nvSpPr>
            <xdr:cNvPr id="8205" name="Option Button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228600</xdr:colOff>
          <xdr:row>3</xdr:row>
          <xdr:rowOff>28575</xdr:rowOff>
        </xdr:from>
        <xdr:to>
          <xdr:col>57</xdr:col>
          <xdr:colOff>533400</xdr:colOff>
          <xdr:row>3</xdr:row>
          <xdr:rowOff>247650</xdr:rowOff>
        </xdr:to>
        <xdr:sp macro="" textlink="">
          <xdr:nvSpPr>
            <xdr:cNvPr id="8206" name="Option Button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228600</xdr:colOff>
          <xdr:row>3</xdr:row>
          <xdr:rowOff>28575</xdr:rowOff>
        </xdr:from>
        <xdr:to>
          <xdr:col>58</xdr:col>
          <xdr:colOff>533400</xdr:colOff>
          <xdr:row>3</xdr:row>
          <xdr:rowOff>247650</xdr:rowOff>
        </xdr:to>
        <xdr:sp macro="" textlink="">
          <xdr:nvSpPr>
            <xdr:cNvPr id="8207" name="Option Button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167639</xdr:colOff>
      <xdr:row>4</xdr:row>
      <xdr:rowOff>400050</xdr:rowOff>
    </xdr:from>
    <xdr:to>
      <xdr:col>46</xdr:col>
      <xdr:colOff>615315</xdr:colOff>
      <xdr:row>4</xdr:row>
      <xdr:rowOff>1876425</xdr:rowOff>
    </xdr:to>
    <xdr:sp macro="" textlink="$AT$1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7639" y="1184910"/>
          <a:ext cx="3754756" cy="1476375"/>
        </a:xfrm>
        <a:prstGeom prst="rect">
          <a:avLst/>
        </a:prstGeom>
        <a:solidFill>
          <a:srgbClr val="71161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621F1546-B251-4145-A0F8-920EFE22DA2D}" type="TxLink">
            <a:rPr lang="en-US" sz="14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Aplica correctamente los conceptos y métodos de las matemáticas y las ciencias para la solución de problemas.</a:t>
          </a:fld>
          <a:endParaRPr lang="en-US" sz="1800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228600</xdr:colOff>
          <xdr:row>3</xdr:row>
          <xdr:rowOff>28575</xdr:rowOff>
        </xdr:from>
        <xdr:to>
          <xdr:col>59</xdr:col>
          <xdr:colOff>533400</xdr:colOff>
          <xdr:row>3</xdr:row>
          <xdr:rowOff>247650</xdr:rowOff>
        </xdr:to>
        <xdr:sp macro="" textlink="">
          <xdr:nvSpPr>
            <xdr:cNvPr id="8208" name="Option Button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228600</xdr:colOff>
          <xdr:row>3</xdr:row>
          <xdr:rowOff>28575</xdr:rowOff>
        </xdr:from>
        <xdr:to>
          <xdr:col>60</xdr:col>
          <xdr:colOff>533400</xdr:colOff>
          <xdr:row>3</xdr:row>
          <xdr:rowOff>247650</xdr:rowOff>
        </xdr:to>
        <xdr:sp macro="" textlink="">
          <xdr:nvSpPr>
            <xdr:cNvPr id="8213" name="Option Button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228600</xdr:colOff>
          <xdr:row>3</xdr:row>
          <xdr:rowOff>28575</xdr:rowOff>
        </xdr:from>
        <xdr:to>
          <xdr:col>61</xdr:col>
          <xdr:colOff>533400</xdr:colOff>
          <xdr:row>3</xdr:row>
          <xdr:rowOff>247650</xdr:rowOff>
        </xdr:to>
        <xdr:sp macro="" textlink="">
          <xdr:nvSpPr>
            <xdr:cNvPr id="8214" name="Option Button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228600</xdr:colOff>
          <xdr:row>3</xdr:row>
          <xdr:rowOff>28575</xdr:rowOff>
        </xdr:from>
        <xdr:to>
          <xdr:col>62</xdr:col>
          <xdr:colOff>533400</xdr:colOff>
          <xdr:row>3</xdr:row>
          <xdr:rowOff>247650</xdr:rowOff>
        </xdr:to>
        <xdr:sp macro="" textlink="">
          <xdr:nvSpPr>
            <xdr:cNvPr id="8215" name="Option Button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228600</xdr:colOff>
          <xdr:row>3</xdr:row>
          <xdr:rowOff>28575</xdr:rowOff>
        </xdr:from>
        <xdr:to>
          <xdr:col>63</xdr:col>
          <xdr:colOff>533400</xdr:colOff>
          <xdr:row>3</xdr:row>
          <xdr:rowOff>247650</xdr:rowOff>
        </xdr:to>
        <xdr:sp macro="" textlink="">
          <xdr:nvSpPr>
            <xdr:cNvPr id="8216" name="Option Button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228600</xdr:colOff>
          <xdr:row>3</xdr:row>
          <xdr:rowOff>28575</xdr:rowOff>
        </xdr:from>
        <xdr:to>
          <xdr:col>64</xdr:col>
          <xdr:colOff>533400</xdr:colOff>
          <xdr:row>3</xdr:row>
          <xdr:rowOff>247650</xdr:rowOff>
        </xdr:to>
        <xdr:sp macro="" textlink="">
          <xdr:nvSpPr>
            <xdr:cNvPr id="8217" name="Option Button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228600</xdr:colOff>
          <xdr:row>3</xdr:row>
          <xdr:rowOff>28575</xdr:rowOff>
        </xdr:from>
        <xdr:to>
          <xdr:col>65</xdr:col>
          <xdr:colOff>533400</xdr:colOff>
          <xdr:row>3</xdr:row>
          <xdr:rowOff>247650</xdr:rowOff>
        </xdr:to>
        <xdr:sp macro="" textlink="">
          <xdr:nvSpPr>
            <xdr:cNvPr id="8218" name="Option Button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228600</xdr:colOff>
          <xdr:row>3</xdr:row>
          <xdr:rowOff>28575</xdr:rowOff>
        </xdr:from>
        <xdr:to>
          <xdr:col>66</xdr:col>
          <xdr:colOff>533400</xdr:colOff>
          <xdr:row>3</xdr:row>
          <xdr:rowOff>247650</xdr:rowOff>
        </xdr:to>
        <xdr:sp macro="" textlink="">
          <xdr:nvSpPr>
            <xdr:cNvPr id="8219" name="Option Button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228600</xdr:colOff>
          <xdr:row>3</xdr:row>
          <xdr:rowOff>28575</xdr:rowOff>
        </xdr:from>
        <xdr:to>
          <xdr:col>67</xdr:col>
          <xdr:colOff>533400</xdr:colOff>
          <xdr:row>3</xdr:row>
          <xdr:rowOff>247650</xdr:rowOff>
        </xdr:to>
        <xdr:sp macro="" textlink="">
          <xdr:nvSpPr>
            <xdr:cNvPr id="8220" name="Option Button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238125</xdr:colOff>
          <xdr:row>3</xdr:row>
          <xdr:rowOff>28575</xdr:rowOff>
        </xdr:from>
        <xdr:to>
          <xdr:col>68</xdr:col>
          <xdr:colOff>542925</xdr:colOff>
          <xdr:row>3</xdr:row>
          <xdr:rowOff>247650</xdr:rowOff>
        </xdr:to>
        <xdr:sp macro="" textlink="">
          <xdr:nvSpPr>
            <xdr:cNvPr id="8221" name="Option Button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238125</xdr:colOff>
          <xdr:row>3</xdr:row>
          <xdr:rowOff>28575</xdr:rowOff>
        </xdr:from>
        <xdr:to>
          <xdr:col>69</xdr:col>
          <xdr:colOff>542925</xdr:colOff>
          <xdr:row>3</xdr:row>
          <xdr:rowOff>247650</xdr:rowOff>
        </xdr:to>
        <xdr:sp macro="" textlink="">
          <xdr:nvSpPr>
            <xdr:cNvPr id="8222" name="Option Button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238125</xdr:colOff>
          <xdr:row>3</xdr:row>
          <xdr:rowOff>28575</xdr:rowOff>
        </xdr:from>
        <xdr:to>
          <xdr:col>70</xdr:col>
          <xdr:colOff>542925</xdr:colOff>
          <xdr:row>3</xdr:row>
          <xdr:rowOff>247650</xdr:rowOff>
        </xdr:to>
        <xdr:sp macro="" textlink="">
          <xdr:nvSpPr>
            <xdr:cNvPr id="8223" name="Option Button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238125</xdr:colOff>
          <xdr:row>3</xdr:row>
          <xdr:rowOff>28575</xdr:rowOff>
        </xdr:from>
        <xdr:to>
          <xdr:col>71</xdr:col>
          <xdr:colOff>542925</xdr:colOff>
          <xdr:row>3</xdr:row>
          <xdr:rowOff>247650</xdr:rowOff>
        </xdr:to>
        <xdr:sp macro="" textlink="">
          <xdr:nvSpPr>
            <xdr:cNvPr id="8224" name="Option Button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238125</xdr:colOff>
          <xdr:row>3</xdr:row>
          <xdr:rowOff>28575</xdr:rowOff>
        </xdr:from>
        <xdr:to>
          <xdr:col>72</xdr:col>
          <xdr:colOff>542925</xdr:colOff>
          <xdr:row>3</xdr:row>
          <xdr:rowOff>247650</xdr:rowOff>
        </xdr:to>
        <xdr:sp macro="" textlink="">
          <xdr:nvSpPr>
            <xdr:cNvPr id="8225" name="Option Button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238125</xdr:colOff>
          <xdr:row>3</xdr:row>
          <xdr:rowOff>28575</xdr:rowOff>
        </xdr:from>
        <xdr:to>
          <xdr:col>73</xdr:col>
          <xdr:colOff>542925</xdr:colOff>
          <xdr:row>3</xdr:row>
          <xdr:rowOff>247650</xdr:rowOff>
        </xdr:to>
        <xdr:sp macro="" textlink="">
          <xdr:nvSpPr>
            <xdr:cNvPr id="8226" name="Option Button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238125</xdr:colOff>
          <xdr:row>3</xdr:row>
          <xdr:rowOff>28575</xdr:rowOff>
        </xdr:from>
        <xdr:to>
          <xdr:col>74</xdr:col>
          <xdr:colOff>542925</xdr:colOff>
          <xdr:row>3</xdr:row>
          <xdr:rowOff>247650</xdr:rowOff>
        </xdr:to>
        <xdr:sp macro="" textlink="">
          <xdr:nvSpPr>
            <xdr:cNvPr id="8227" name="Option Button 35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238125</xdr:colOff>
          <xdr:row>3</xdr:row>
          <xdr:rowOff>28575</xdr:rowOff>
        </xdr:from>
        <xdr:to>
          <xdr:col>75</xdr:col>
          <xdr:colOff>542925</xdr:colOff>
          <xdr:row>3</xdr:row>
          <xdr:rowOff>247650</xdr:rowOff>
        </xdr:to>
        <xdr:sp macro="" textlink="">
          <xdr:nvSpPr>
            <xdr:cNvPr id="8228" name="Option Button 36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238125</xdr:colOff>
          <xdr:row>3</xdr:row>
          <xdr:rowOff>28575</xdr:rowOff>
        </xdr:from>
        <xdr:to>
          <xdr:col>76</xdr:col>
          <xdr:colOff>542925</xdr:colOff>
          <xdr:row>3</xdr:row>
          <xdr:rowOff>247650</xdr:rowOff>
        </xdr:to>
        <xdr:sp macro="" textlink="">
          <xdr:nvSpPr>
            <xdr:cNvPr id="8229" name="Option Button 37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238125</xdr:colOff>
          <xdr:row>3</xdr:row>
          <xdr:rowOff>28575</xdr:rowOff>
        </xdr:from>
        <xdr:to>
          <xdr:col>77</xdr:col>
          <xdr:colOff>542925</xdr:colOff>
          <xdr:row>3</xdr:row>
          <xdr:rowOff>247650</xdr:rowOff>
        </xdr:to>
        <xdr:sp macro="" textlink="">
          <xdr:nvSpPr>
            <xdr:cNvPr id="8230" name="Option Button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78</xdr:col>
          <xdr:colOff>238125</xdr:colOff>
          <xdr:row>3</xdr:row>
          <xdr:rowOff>28575</xdr:rowOff>
        </xdr:from>
        <xdr:to>
          <xdr:col>78</xdr:col>
          <xdr:colOff>542925</xdr:colOff>
          <xdr:row>3</xdr:row>
          <xdr:rowOff>247650</xdr:rowOff>
        </xdr:to>
        <xdr:sp macro="" textlink="">
          <xdr:nvSpPr>
            <xdr:cNvPr id="8231" name="Option Button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238125</xdr:colOff>
          <xdr:row>3</xdr:row>
          <xdr:rowOff>28575</xdr:rowOff>
        </xdr:from>
        <xdr:to>
          <xdr:col>79</xdr:col>
          <xdr:colOff>542925</xdr:colOff>
          <xdr:row>3</xdr:row>
          <xdr:rowOff>247650</xdr:rowOff>
        </xdr:to>
        <xdr:sp macro="" textlink="">
          <xdr:nvSpPr>
            <xdr:cNvPr id="8232" name="Option Button 40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238125</xdr:colOff>
          <xdr:row>3</xdr:row>
          <xdr:rowOff>28575</xdr:rowOff>
        </xdr:from>
        <xdr:to>
          <xdr:col>80</xdr:col>
          <xdr:colOff>542925</xdr:colOff>
          <xdr:row>3</xdr:row>
          <xdr:rowOff>247650</xdr:rowOff>
        </xdr:to>
        <xdr:sp macro="" textlink="">
          <xdr:nvSpPr>
            <xdr:cNvPr id="8233" name="Option Button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</xdr:col>
          <xdr:colOff>247650</xdr:colOff>
          <xdr:row>3</xdr:row>
          <xdr:rowOff>28575</xdr:rowOff>
        </xdr:from>
        <xdr:to>
          <xdr:col>81</xdr:col>
          <xdr:colOff>552450</xdr:colOff>
          <xdr:row>3</xdr:row>
          <xdr:rowOff>247650</xdr:rowOff>
        </xdr:to>
        <xdr:sp macro="" textlink="">
          <xdr:nvSpPr>
            <xdr:cNvPr id="8234" name="Option Button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82</xdr:col>
          <xdr:colOff>247650</xdr:colOff>
          <xdr:row>3</xdr:row>
          <xdr:rowOff>28575</xdr:rowOff>
        </xdr:from>
        <xdr:to>
          <xdr:col>82</xdr:col>
          <xdr:colOff>552450</xdr:colOff>
          <xdr:row>3</xdr:row>
          <xdr:rowOff>247650</xdr:rowOff>
        </xdr:to>
        <xdr:sp macro="" textlink="">
          <xdr:nvSpPr>
            <xdr:cNvPr id="8235" name="Option Button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247650</xdr:colOff>
          <xdr:row>3</xdr:row>
          <xdr:rowOff>28575</xdr:rowOff>
        </xdr:from>
        <xdr:to>
          <xdr:col>83</xdr:col>
          <xdr:colOff>552450</xdr:colOff>
          <xdr:row>3</xdr:row>
          <xdr:rowOff>247650</xdr:rowOff>
        </xdr:to>
        <xdr:sp macro="" textlink="">
          <xdr:nvSpPr>
            <xdr:cNvPr id="8236" name="Option Button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247650</xdr:colOff>
          <xdr:row>3</xdr:row>
          <xdr:rowOff>28575</xdr:rowOff>
        </xdr:from>
        <xdr:to>
          <xdr:col>84</xdr:col>
          <xdr:colOff>552450</xdr:colOff>
          <xdr:row>3</xdr:row>
          <xdr:rowOff>247650</xdr:rowOff>
        </xdr:to>
        <xdr:sp macro="" textlink="">
          <xdr:nvSpPr>
            <xdr:cNvPr id="8237" name="Option Button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247650</xdr:colOff>
          <xdr:row>3</xdr:row>
          <xdr:rowOff>28575</xdr:rowOff>
        </xdr:from>
        <xdr:to>
          <xdr:col>85</xdr:col>
          <xdr:colOff>552450</xdr:colOff>
          <xdr:row>3</xdr:row>
          <xdr:rowOff>247650</xdr:rowOff>
        </xdr:to>
        <xdr:sp macro="" textlink="">
          <xdr:nvSpPr>
            <xdr:cNvPr id="8238" name="Option Button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247650</xdr:colOff>
          <xdr:row>3</xdr:row>
          <xdr:rowOff>28575</xdr:rowOff>
        </xdr:from>
        <xdr:to>
          <xdr:col>86</xdr:col>
          <xdr:colOff>552450</xdr:colOff>
          <xdr:row>3</xdr:row>
          <xdr:rowOff>247650</xdr:rowOff>
        </xdr:to>
        <xdr:sp macro="" textlink="">
          <xdr:nvSpPr>
            <xdr:cNvPr id="8239" name="Option Button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87</xdr:col>
          <xdr:colOff>247650</xdr:colOff>
          <xdr:row>3</xdr:row>
          <xdr:rowOff>28575</xdr:rowOff>
        </xdr:from>
        <xdr:to>
          <xdr:col>87</xdr:col>
          <xdr:colOff>552450</xdr:colOff>
          <xdr:row>3</xdr:row>
          <xdr:rowOff>247650</xdr:rowOff>
        </xdr:to>
        <xdr:sp macro="" textlink="">
          <xdr:nvSpPr>
            <xdr:cNvPr id="8240" name="Option Button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2</xdr:row>
          <xdr:rowOff>28575</xdr:rowOff>
        </xdr:from>
        <xdr:to>
          <xdr:col>6</xdr:col>
          <xdr:colOff>523875</xdr:colOff>
          <xdr:row>2</xdr:row>
          <xdr:rowOff>247650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1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</xdr:row>
          <xdr:rowOff>28575</xdr:rowOff>
        </xdr:from>
        <xdr:to>
          <xdr:col>7</xdr:col>
          <xdr:colOff>495300</xdr:colOff>
          <xdr:row>2</xdr:row>
          <xdr:rowOff>247650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1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</xdr:row>
          <xdr:rowOff>28575</xdr:rowOff>
        </xdr:from>
        <xdr:to>
          <xdr:col>8</xdr:col>
          <xdr:colOff>495300</xdr:colOff>
          <xdr:row>2</xdr:row>
          <xdr:rowOff>247650</xdr:rowOff>
        </xdr:to>
        <xdr:sp macro="" textlink="">
          <xdr:nvSpPr>
            <xdr:cNvPr id="11267" name="Option Button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1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</xdr:row>
          <xdr:rowOff>28575</xdr:rowOff>
        </xdr:from>
        <xdr:to>
          <xdr:col>9</xdr:col>
          <xdr:colOff>495300</xdr:colOff>
          <xdr:row>2</xdr:row>
          <xdr:rowOff>247650</xdr:rowOff>
        </xdr:to>
        <xdr:sp macro="" textlink="">
          <xdr:nvSpPr>
            <xdr:cNvPr id="11268" name="Option Button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1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2</xdr:row>
          <xdr:rowOff>28575</xdr:rowOff>
        </xdr:from>
        <xdr:to>
          <xdr:col>10</xdr:col>
          <xdr:colOff>495300</xdr:colOff>
          <xdr:row>2</xdr:row>
          <xdr:rowOff>247650</xdr:rowOff>
        </xdr:to>
        <xdr:sp macro="" textlink="">
          <xdr:nvSpPr>
            <xdr:cNvPr id="11269" name="Option Button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1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2</xdr:row>
          <xdr:rowOff>28575</xdr:rowOff>
        </xdr:from>
        <xdr:to>
          <xdr:col>11</xdr:col>
          <xdr:colOff>495300</xdr:colOff>
          <xdr:row>2</xdr:row>
          <xdr:rowOff>247650</xdr:rowOff>
        </xdr:to>
        <xdr:sp macro="" textlink="">
          <xdr:nvSpPr>
            <xdr:cNvPr id="11270" name="Option Button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1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2</xdr:row>
          <xdr:rowOff>28575</xdr:rowOff>
        </xdr:from>
        <xdr:to>
          <xdr:col>12</xdr:col>
          <xdr:colOff>495300</xdr:colOff>
          <xdr:row>2</xdr:row>
          <xdr:rowOff>247650</xdr:rowOff>
        </xdr:to>
        <xdr:sp macro="" textlink="">
          <xdr:nvSpPr>
            <xdr:cNvPr id="11271" name="Option Button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1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2</xdr:row>
          <xdr:rowOff>28575</xdr:rowOff>
        </xdr:from>
        <xdr:to>
          <xdr:col>13</xdr:col>
          <xdr:colOff>495300</xdr:colOff>
          <xdr:row>2</xdr:row>
          <xdr:rowOff>247650</xdr:rowOff>
        </xdr:to>
        <xdr:sp macro="" textlink="">
          <xdr:nvSpPr>
            <xdr:cNvPr id="11272" name="Option Button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1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2</xdr:row>
          <xdr:rowOff>28575</xdr:rowOff>
        </xdr:from>
        <xdr:to>
          <xdr:col>14</xdr:col>
          <xdr:colOff>495300</xdr:colOff>
          <xdr:row>2</xdr:row>
          <xdr:rowOff>247650</xdr:rowOff>
        </xdr:to>
        <xdr:sp macro="" textlink="">
          <xdr:nvSpPr>
            <xdr:cNvPr id="11273" name="Option Button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1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</xdr:row>
          <xdr:rowOff>28575</xdr:rowOff>
        </xdr:from>
        <xdr:to>
          <xdr:col>15</xdr:col>
          <xdr:colOff>495300</xdr:colOff>
          <xdr:row>2</xdr:row>
          <xdr:rowOff>247650</xdr:rowOff>
        </xdr:to>
        <xdr:sp macro="" textlink="">
          <xdr:nvSpPr>
            <xdr:cNvPr id="11274" name="Option Button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1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2</xdr:row>
          <xdr:rowOff>28575</xdr:rowOff>
        </xdr:from>
        <xdr:to>
          <xdr:col>16</xdr:col>
          <xdr:colOff>495300</xdr:colOff>
          <xdr:row>2</xdr:row>
          <xdr:rowOff>247650</xdr:rowOff>
        </xdr:to>
        <xdr:sp macro="" textlink="">
          <xdr:nvSpPr>
            <xdr:cNvPr id="11275" name="Option Button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1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2</xdr:row>
          <xdr:rowOff>28575</xdr:rowOff>
        </xdr:from>
        <xdr:to>
          <xdr:col>17</xdr:col>
          <xdr:colOff>495300</xdr:colOff>
          <xdr:row>2</xdr:row>
          <xdr:rowOff>247650</xdr:rowOff>
        </xdr:to>
        <xdr:sp macro="" textlink="">
          <xdr:nvSpPr>
            <xdr:cNvPr id="11276" name="Option Button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1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190499</xdr:colOff>
      <xdr:row>3</xdr:row>
      <xdr:rowOff>285750</xdr:rowOff>
    </xdr:from>
    <xdr:to>
      <xdr:col>5</xdr:col>
      <xdr:colOff>638175</xdr:colOff>
      <xdr:row>3</xdr:row>
      <xdr:rowOff>1762125</xdr:rowOff>
    </xdr:to>
    <xdr:sp macro="" textlink="$F$1">
      <xdr:nvSpPr>
        <xdr:cNvPr id="2" name="Rectángu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52499" y="1047750"/>
          <a:ext cx="3657601" cy="1476375"/>
        </a:xfrm>
        <a:prstGeom prst="rect">
          <a:avLst/>
        </a:prstGeom>
        <a:solidFill>
          <a:srgbClr val="71161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621F1546-B251-4145-A0F8-920EFE22DA2D}" type="TxLink">
            <a:rPr lang="en-US" sz="14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Propone y acepta ideas, y respeta los acuerdos en un entorno colaborativo e inclusivo..</a:t>
          </a:fld>
          <a:endParaRPr lang="en-US" sz="1800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247650</xdr:colOff>
          <xdr:row>2</xdr:row>
          <xdr:rowOff>28575</xdr:rowOff>
        </xdr:from>
        <xdr:to>
          <xdr:col>18</xdr:col>
          <xdr:colOff>552450</xdr:colOff>
          <xdr:row>2</xdr:row>
          <xdr:rowOff>247650</xdr:rowOff>
        </xdr:to>
        <xdr:sp macro="" textlink="">
          <xdr:nvSpPr>
            <xdr:cNvPr id="11277" name="Option Button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1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247650</xdr:colOff>
          <xdr:row>2</xdr:row>
          <xdr:rowOff>28575</xdr:rowOff>
        </xdr:from>
        <xdr:to>
          <xdr:col>19</xdr:col>
          <xdr:colOff>552450</xdr:colOff>
          <xdr:row>2</xdr:row>
          <xdr:rowOff>247650</xdr:rowOff>
        </xdr:to>
        <xdr:sp macro="" textlink="">
          <xdr:nvSpPr>
            <xdr:cNvPr id="11278" name="Option Button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1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247650</xdr:colOff>
          <xdr:row>2</xdr:row>
          <xdr:rowOff>28575</xdr:rowOff>
        </xdr:from>
        <xdr:to>
          <xdr:col>20</xdr:col>
          <xdr:colOff>552450</xdr:colOff>
          <xdr:row>2</xdr:row>
          <xdr:rowOff>247650</xdr:rowOff>
        </xdr:to>
        <xdr:sp macro="" textlink="">
          <xdr:nvSpPr>
            <xdr:cNvPr id="11279" name="Option Button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1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247650</xdr:colOff>
          <xdr:row>2</xdr:row>
          <xdr:rowOff>28575</xdr:rowOff>
        </xdr:from>
        <xdr:to>
          <xdr:col>21</xdr:col>
          <xdr:colOff>552450</xdr:colOff>
          <xdr:row>2</xdr:row>
          <xdr:rowOff>247650</xdr:rowOff>
        </xdr:to>
        <xdr:sp macro="" textlink="">
          <xdr:nvSpPr>
            <xdr:cNvPr id="11280" name="Option Button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1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247650</xdr:colOff>
          <xdr:row>2</xdr:row>
          <xdr:rowOff>28575</xdr:rowOff>
        </xdr:from>
        <xdr:to>
          <xdr:col>22</xdr:col>
          <xdr:colOff>552450</xdr:colOff>
          <xdr:row>2</xdr:row>
          <xdr:rowOff>247650</xdr:rowOff>
        </xdr:to>
        <xdr:sp macro="" textlink="">
          <xdr:nvSpPr>
            <xdr:cNvPr id="11281" name="Option Button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1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247650</xdr:colOff>
          <xdr:row>2</xdr:row>
          <xdr:rowOff>28575</xdr:rowOff>
        </xdr:from>
        <xdr:to>
          <xdr:col>23</xdr:col>
          <xdr:colOff>552450</xdr:colOff>
          <xdr:row>2</xdr:row>
          <xdr:rowOff>247650</xdr:rowOff>
        </xdr:to>
        <xdr:sp macro="" textlink="">
          <xdr:nvSpPr>
            <xdr:cNvPr id="11282" name="Option Button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1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247650</xdr:colOff>
          <xdr:row>2</xdr:row>
          <xdr:rowOff>28575</xdr:rowOff>
        </xdr:from>
        <xdr:to>
          <xdr:col>24</xdr:col>
          <xdr:colOff>552450</xdr:colOff>
          <xdr:row>2</xdr:row>
          <xdr:rowOff>247650</xdr:rowOff>
        </xdr:to>
        <xdr:sp macro="" textlink="">
          <xdr:nvSpPr>
            <xdr:cNvPr id="11283" name="Option Button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1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247650</xdr:colOff>
          <xdr:row>2</xdr:row>
          <xdr:rowOff>28575</xdr:rowOff>
        </xdr:from>
        <xdr:to>
          <xdr:col>25</xdr:col>
          <xdr:colOff>552450</xdr:colOff>
          <xdr:row>2</xdr:row>
          <xdr:rowOff>247650</xdr:rowOff>
        </xdr:to>
        <xdr:sp macro="" textlink="">
          <xdr:nvSpPr>
            <xdr:cNvPr id="11284" name="Option Button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1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247650</xdr:colOff>
          <xdr:row>2</xdr:row>
          <xdr:rowOff>28575</xdr:rowOff>
        </xdr:from>
        <xdr:to>
          <xdr:col>26</xdr:col>
          <xdr:colOff>552450</xdr:colOff>
          <xdr:row>2</xdr:row>
          <xdr:rowOff>247650</xdr:rowOff>
        </xdr:to>
        <xdr:sp macro="" textlink="">
          <xdr:nvSpPr>
            <xdr:cNvPr id="11285" name="Option Button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1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247650</xdr:colOff>
          <xdr:row>2</xdr:row>
          <xdr:rowOff>28575</xdr:rowOff>
        </xdr:from>
        <xdr:to>
          <xdr:col>27</xdr:col>
          <xdr:colOff>552450</xdr:colOff>
          <xdr:row>2</xdr:row>
          <xdr:rowOff>247650</xdr:rowOff>
        </xdr:to>
        <xdr:sp macro="" textlink="">
          <xdr:nvSpPr>
            <xdr:cNvPr id="11286" name="Option Button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1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266700</xdr:colOff>
          <xdr:row>2</xdr:row>
          <xdr:rowOff>28575</xdr:rowOff>
        </xdr:from>
        <xdr:to>
          <xdr:col>28</xdr:col>
          <xdr:colOff>571500</xdr:colOff>
          <xdr:row>2</xdr:row>
          <xdr:rowOff>247650</xdr:rowOff>
        </xdr:to>
        <xdr:sp macro="" textlink="">
          <xdr:nvSpPr>
            <xdr:cNvPr id="11287" name="Option Button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1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247650</xdr:colOff>
          <xdr:row>2</xdr:row>
          <xdr:rowOff>28575</xdr:rowOff>
        </xdr:from>
        <xdr:to>
          <xdr:col>29</xdr:col>
          <xdr:colOff>552450</xdr:colOff>
          <xdr:row>2</xdr:row>
          <xdr:rowOff>247650</xdr:rowOff>
        </xdr:to>
        <xdr:sp macro="" textlink="">
          <xdr:nvSpPr>
            <xdr:cNvPr id="11288" name="Option Button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1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247650</xdr:colOff>
          <xdr:row>2</xdr:row>
          <xdr:rowOff>28575</xdr:rowOff>
        </xdr:from>
        <xdr:to>
          <xdr:col>30</xdr:col>
          <xdr:colOff>552450</xdr:colOff>
          <xdr:row>2</xdr:row>
          <xdr:rowOff>247650</xdr:rowOff>
        </xdr:to>
        <xdr:sp macro="" textlink="">
          <xdr:nvSpPr>
            <xdr:cNvPr id="11289" name="Option Button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1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2</xdr:row>
          <xdr:rowOff>28575</xdr:rowOff>
        </xdr:from>
        <xdr:to>
          <xdr:col>31</xdr:col>
          <xdr:colOff>561975</xdr:colOff>
          <xdr:row>2</xdr:row>
          <xdr:rowOff>247650</xdr:rowOff>
        </xdr:to>
        <xdr:sp macro="" textlink="">
          <xdr:nvSpPr>
            <xdr:cNvPr id="11290" name="Option Button 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1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257175</xdr:colOff>
          <xdr:row>2</xdr:row>
          <xdr:rowOff>28575</xdr:rowOff>
        </xdr:from>
        <xdr:to>
          <xdr:col>32</xdr:col>
          <xdr:colOff>561975</xdr:colOff>
          <xdr:row>2</xdr:row>
          <xdr:rowOff>247650</xdr:rowOff>
        </xdr:to>
        <xdr:sp macro="" textlink="">
          <xdr:nvSpPr>
            <xdr:cNvPr id="11291" name="Option Button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1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247650</xdr:colOff>
          <xdr:row>2</xdr:row>
          <xdr:rowOff>28575</xdr:rowOff>
        </xdr:from>
        <xdr:to>
          <xdr:col>33</xdr:col>
          <xdr:colOff>552450</xdr:colOff>
          <xdr:row>2</xdr:row>
          <xdr:rowOff>247650</xdr:rowOff>
        </xdr:to>
        <xdr:sp macro="" textlink="">
          <xdr:nvSpPr>
            <xdr:cNvPr id="11292" name="Option Button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1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247650</xdr:colOff>
          <xdr:row>2</xdr:row>
          <xdr:rowOff>28575</xdr:rowOff>
        </xdr:from>
        <xdr:to>
          <xdr:col>34</xdr:col>
          <xdr:colOff>552450</xdr:colOff>
          <xdr:row>2</xdr:row>
          <xdr:rowOff>247650</xdr:rowOff>
        </xdr:to>
        <xdr:sp macro="" textlink="">
          <xdr:nvSpPr>
            <xdr:cNvPr id="11293" name="Option Button 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1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247650</xdr:colOff>
          <xdr:row>2</xdr:row>
          <xdr:rowOff>28575</xdr:rowOff>
        </xdr:from>
        <xdr:to>
          <xdr:col>35</xdr:col>
          <xdr:colOff>552450</xdr:colOff>
          <xdr:row>2</xdr:row>
          <xdr:rowOff>247650</xdr:rowOff>
        </xdr:to>
        <xdr:sp macro="" textlink="">
          <xdr:nvSpPr>
            <xdr:cNvPr id="11294" name="Option Button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1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247650</xdr:colOff>
          <xdr:row>2</xdr:row>
          <xdr:rowOff>28575</xdr:rowOff>
        </xdr:from>
        <xdr:to>
          <xdr:col>36</xdr:col>
          <xdr:colOff>552450</xdr:colOff>
          <xdr:row>2</xdr:row>
          <xdr:rowOff>247650</xdr:rowOff>
        </xdr:to>
        <xdr:sp macro="" textlink="">
          <xdr:nvSpPr>
            <xdr:cNvPr id="11295" name="Option Button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1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247650</xdr:colOff>
          <xdr:row>2</xdr:row>
          <xdr:rowOff>28575</xdr:rowOff>
        </xdr:from>
        <xdr:to>
          <xdr:col>37</xdr:col>
          <xdr:colOff>552450</xdr:colOff>
          <xdr:row>2</xdr:row>
          <xdr:rowOff>247650</xdr:rowOff>
        </xdr:to>
        <xdr:sp macro="" textlink="">
          <xdr:nvSpPr>
            <xdr:cNvPr id="11296" name="Option Button 32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1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247650</xdr:colOff>
          <xdr:row>2</xdr:row>
          <xdr:rowOff>28575</xdr:rowOff>
        </xdr:from>
        <xdr:to>
          <xdr:col>38</xdr:col>
          <xdr:colOff>552450</xdr:colOff>
          <xdr:row>2</xdr:row>
          <xdr:rowOff>247650</xdr:rowOff>
        </xdr:to>
        <xdr:sp macro="" textlink="">
          <xdr:nvSpPr>
            <xdr:cNvPr id="11297" name="Option Button 33" hidden="1">
              <a:extLst>
                <a:ext uri="{63B3BB69-23CF-44E3-9099-C40C66FF867C}">
                  <a14:compatExt spid="_x0000_s11297"/>
                </a:ext>
                <a:ext uri="{FF2B5EF4-FFF2-40B4-BE49-F238E27FC236}">
                  <a16:creationId xmlns:a16="http://schemas.microsoft.com/office/drawing/2014/main" id="{00000000-0008-0000-0100-00002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247650</xdr:colOff>
          <xdr:row>2</xdr:row>
          <xdr:rowOff>28575</xdr:rowOff>
        </xdr:from>
        <xdr:to>
          <xdr:col>39</xdr:col>
          <xdr:colOff>552450</xdr:colOff>
          <xdr:row>2</xdr:row>
          <xdr:rowOff>247650</xdr:rowOff>
        </xdr:to>
        <xdr:sp macro="" textlink="">
          <xdr:nvSpPr>
            <xdr:cNvPr id="11298" name="Option Button 34" hidden="1">
              <a:extLst>
                <a:ext uri="{63B3BB69-23CF-44E3-9099-C40C66FF867C}">
                  <a14:compatExt spid="_x0000_s11298"/>
                </a:ext>
                <a:ext uri="{FF2B5EF4-FFF2-40B4-BE49-F238E27FC236}">
                  <a16:creationId xmlns:a16="http://schemas.microsoft.com/office/drawing/2014/main" id="{00000000-0008-0000-0100-00002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247650</xdr:colOff>
          <xdr:row>2</xdr:row>
          <xdr:rowOff>28575</xdr:rowOff>
        </xdr:from>
        <xdr:to>
          <xdr:col>40</xdr:col>
          <xdr:colOff>552450</xdr:colOff>
          <xdr:row>2</xdr:row>
          <xdr:rowOff>247650</xdr:rowOff>
        </xdr:to>
        <xdr:sp macro="" textlink="">
          <xdr:nvSpPr>
            <xdr:cNvPr id="11299" name="Option Button 35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1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247650</xdr:colOff>
          <xdr:row>2</xdr:row>
          <xdr:rowOff>28575</xdr:rowOff>
        </xdr:from>
        <xdr:to>
          <xdr:col>41</xdr:col>
          <xdr:colOff>552450</xdr:colOff>
          <xdr:row>2</xdr:row>
          <xdr:rowOff>247650</xdr:rowOff>
        </xdr:to>
        <xdr:sp macro="" textlink="">
          <xdr:nvSpPr>
            <xdr:cNvPr id="11300" name="Option Button 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1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247650</xdr:colOff>
          <xdr:row>2</xdr:row>
          <xdr:rowOff>28575</xdr:rowOff>
        </xdr:from>
        <xdr:to>
          <xdr:col>42</xdr:col>
          <xdr:colOff>552450</xdr:colOff>
          <xdr:row>2</xdr:row>
          <xdr:rowOff>247650</xdr:rowOff>
        </xdr:to>
        <xdr:sp macro="" textlink="">
          <xdr:nvSpPr>
            <xdr:cNvPr id="11301" name="Option Button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1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247650</xdr:colOff>
          <xdr:row>2</xdr:row>
          <xdr:rowOff>28575</xdr:rowOff>
        </xdr:from>
        <xdr:to>
          <xdr:col>43</xdr:col>
          <xdr:colOff>552450</xdr:colOff>
          <xdr:row>2</xdr:row>
          <xdr:rowOff>247650</xdr:rowOff>
        </xdr:to>
        <xdr:sp macro="" textlink="">
          <xdr:nvSpPr>
            <xdr:cNvPr id="11302" name="Option Button 38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1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247650</xdr:colOff>
          <xdr:row>2</xdr:row>
          <xdr:rowOff>28575</xdr:rowOff>
        </xdr:from>
        <xdr:to>
          <xdr:col>44</xdr:col>
          <xdr:colOff>552450</xdr:colOff>
          <xdr:row>2</xdr:row>
          <xdr:rowOff>247650</xdr:rowOff>
        </xdr:to>
        <xdr:sp macro="" textlink="">
          <xdr:nvSpPr>
            <xdr:cNvPr id="11303" name="Option Button 39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1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247650</xdr:colOff>
          <xdr:row>2</xdr:row>
          <xdr:rowOff>28575</xdr:rowOff>
        </xdr:from>
        <xdr:to>
          <xdr:col>45</xdr:col>
          <xdr:colOff>552450</xdr:colOff>
          <xdr:row>2</xdr:row>
          <xdr:rowOff>247650</xdr:rowOff>
        </xdr:to>
        <xdr:sp macro="" textlink="">
          <xdr:nvSpPr>
            <xdr:cNvPr id="11304" name="Option Button 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1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247650</xdr:colOff>
          <xdr:row>2</xdr:row>
          <xdr:rowOff>28575</xdr:rowOff>
        </xdr:from>
        <xdr:to>
          <xdr:col>46</xdr:col>
          <xdr:colOff>552450</xdr:colOff>
          <xdr:row>2</xdr:row>
          <xdr:rowOff>247650</xdr:rowOff>
        </xdr:to>
        <xdr:sp macro="" textlink="">
          <xdr:nvSpPr>
            <xdr:cNvPr id="11305" name="Option Button 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1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1581150</xdr:rowOff>
    </xdr:from>
    <xdr:to>
      <xdr:col>6</xdr:col>
      <xdr:colOff>9525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343150"/>
          <a:ext cx="41338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314325</xdr:colOff>
          <xdr:row>2</xdr:row>
          <xdr:rowOff>28575</xdr:rowOff>
        </xdr:from>
        <xdr:to>
          <xdr:col>6</xdr:col>
          <xdr:colOff>238125</xdr:colOff>
          <xdr:row>2</xdr:row>
          <xdr:rowOff>247650</xdr:rowOff>
        </xdr:to>
        <xdr:sp macro="" textlink="">
          <xdr:nvSpPr>
            <xdr:cNvPr id="10244" name="Option Button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4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2</xdr:row>
          <xdr:rowOff>28575</xdr:rowOff>
        </xdr:from>
        <xdr:to>
          <xdr:col>10</xdr:col>
          <xdr:colOff>238125</xdr:colOff>
          <xdr:row>2</xdr:row>
          <xdr:rowOff>247650</xdr:rowOff>
        </xdr:to>
        <xdr:sp macro="" textlink="">
          <xdr:nvSpPr>
            <xdr:cNvPr id="10245" name="Option Button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4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314325</xdr:colOff>
          <xdr:row>2</xdr:row>
          <xdr:rowOff>28575</xdr:rowOff>
        </xdr:from>
        <xdr:to>
          <xdr:col>14</xdr:col>
          <xdr:colOff>238125</xdr:colOff>
          <xdr:row>2</xdr:row>
          <xdr:rowOff>247650</xdr:rowOff>
        </xdr:to>
        <xdr:sp macro="" textlink="">
          <xdr:nvSpPr>
            <xdr:cNvPr id="10246" name="Option Button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4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314325</xdr:colOff>
          <xdr:row>2</xdr:row>
          <xdr:rowOff>28575</xdr:rowOff>
        </xdr:from>
        <xdr:to>
          <xdr:col>18</xdr:col>
          <xdr:colOff>238125</xdr:colOff>
          <xdr:row>2</xdr:row>
          <xdr:rowOff>247650</xdr:rowOff>
        </xdr:to>
        <xdr:sp macro="" textlink="">
          <xdr:nvSpPr>
            <xdr:cNvPr id="10247" name="Option Button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4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304800</xdr:colOff>
          <xdr:row>2</xdr:row>
          <xdr:rowOff>28575</xdr:rowOff>
        </xdr:from>
        <xdr:to>
          <xdr:col>22</xdr:col>
          <xdr:colOff>228600</xdr:colOff>
          <xdr:row>2</xdr:row>
          <xdr:rowOff>247650</xdr:rowOff>
        </xdr:to>
        <xdr:sp macro="" textlink="">
          <xdr:nvSpPr>
            <xdr:cNvPr id="10248" name="Option Button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4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304800</xdr:colOff>
          <xdr:row>2</xdr:row>
          <xdr:rowOff>28575</xdr:rowOff>
        </xdr:from>
        <xdr:to>
          <xdr:col>26</xdr:col>
          <xdr:colOff>228600</xdr:colOff>
          <xdr:row>2</xdr:row>
          <xdr:rowOff>247650</xdr:rowOff>
        </xdr:to>
        <xdr:sp macro="" textlink="">
          <xdr:nvSpPr>
            <xdr:cNvPr id="10249" name="Option Button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4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304800</xdr:colOff>
          <xdr:row>2</xdr:row>
          <xdr:rowOff>28575</xdr:rowOff>
        </xdr:from>
        <xdr:to>
          <xdr:col>30</xdr:col>
          <xdr:colOff>228600</xdr:colOff>
          <xdr:row>2</xdr:row>
          <xdr:rowOff>247650</xdr:rowOff>
        </xdr:to>
        <xdr:sp macro="" textlink="">
          <xdr:nvSpPr>
            <xdr:cNvPr id="10250" name="Option Button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4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304800</xdr:colOff>
          <xdr:row>2</xdr:row>
          <xdr:rowOff>28575</xdr:rowOff>
        </xdr:from>
        <xdr:to>
          <xdr:col>34</xdr:col>
          <xdr:colOff>228600</xdr:colOff>
          <xdr:row>2</xdr:row>
          <xdr:rowOff>247650</xdr:rowOff>
        </xdr:to>
        <xdr:sp macro="" textlink="">
          <xdr:nvSpPr>
            <xdr:cNvPr id="10251" name="Option Button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4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304800</xdr:colOff>
          <xdr:row>2</xdr:row>
          <xdr:rowOff>28575</xdr:rowOff>
        </xdr:from>
        <xdr:to>
          <xdr:col>38</xdr:col>
          <xdr:colOff>228600</xdr:colOff>
          <xdr:row>2</xdr:row>
          <xdr:rowOff>247650</xdr:rowOff>
        </xdr:to>
        <xdr:sp macro="" textlink="">
          <xdr:nvSpPr>
            <xdr:cNvPr id="10252" name="Option Button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4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304800</xdr:colOff>
          <xdr:row>2</xdr:row>
          <xdr:rowOff>28575</xdr:rowOff>
        </xdr:from>
        <xdr:to>
          <xdr:col>42</xdr:col>
          <xdr:colOff>228600</xdr:colOff>
          <xdr:row>2</xdr:row>
          <xdr:rowOff>247650</xdr:rowOff>
        </xdr:to>
        <xdr:sp macro="" textlink="">
          <xdr:nvSpPr>
            <xdr:cNvPr id="10253" name="Option Button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4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295275</xdr:colOff>
          <xdr:row>2</xdr:row>
          <xdr:rowOff>28575</xdr:rowOff>
        </xdr:from>
        <xdr:to>
          <xdr:col>46</xdr:col>
          <xdr:colOff>219075</xdr:colOff>
          <xdr:row>2</xdr:row>
          <xdr:rowOff>247650</xdr:rowOff>
        </xdr:to>
        <xdr:sp macro="" textlink="">
          <xdr:nvSpPr>
            <xdr:cNvPr id="10254" name="Option Button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4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295275</xdr:colOff>
          <xdr:row>2</xdr:row>
          <xdr:rowOff>28575</xdr:rowOff>
        </xdr:from>
        <xdr:to>
          <xdr:col>50</xdr:col>
          <xdr:colOff>219075</xdr:colOff>
          <xdr:row>2</xdr:row>
          <xdr:rowOff>247650</xdr:rowOff>
        </xdr:to>
        <xdr:sp macro="" textlink="">
          <xdr:nvSpPr>
            <xdr:cNvPr id="10255" name="Option Button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4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19049</xdr:colOff>
      <xdr:row>3</xdr:row>
      <xdr:rowOff>238125</xdr:rowOff>
    </xdr:from>
    <xdr:to>
      <xdr:col>3</xdr:col>
      <xdr:colOff>457200</xdr:colOff>
      <xdr:row>3</xdr:row>
      <xdr:rowOff>1181100</xdr:rowOff>
    </xdr:to>
    <xdr:sp macro="" textlink="$D$1">
      <xdr:nvSpPr>
        <xdr:cNvPr id="2" name="Rectángul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866774" y="1000125"/>
          <a:ext cx="3143251" cy="942975"/>
        </a:xfrm>
        <a:prstGeom prst="rect">
          <a:avLst/>
        </a:prstGeom>
        <a:solidFill>
          <a:srgbClr val="71161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D702B79-4A20-43FC-90AD-9DCD2A3E24DC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Aplica correctamente los conceptos y métodos de las matemáticas y las ciencias para la solución de problemas.</a:t>
          </a:fld>
          <a:endParaRPr lang="en-US" sz="1600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295275</xdr:colOff>
          <xdr:row>2</xdr:row>
          <xdr:rowOff>28575</xdr:rowOff>
        </xdr:from>
        <xdr:to>
          <xdr:col>54</xdr:col>
          <xdr:colOff>219075</xdr:colOff>
          <xdr:row>2</xdr:row>
          <xdr:rowOff>247650</xdr:rowOff>
        </xdr:to>
        <xdr:sp macro="" textlink="">
          <xdr:nvSpPr>
            <xdr:cNvPr id="10256" name="Option Button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4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295275</xdr:colOff>
          <xdr:row>2</xdr:row>
          <xdr:rowOff>28575</xdr:rowOff>
        </xdr:from>
        <xdr:to>
          <xdr:col>58</xdr:col>
          <xdr:colOff>219075</xdr:colOff>
          <xdr:row>2</xdr:row>
          <xdr:rowOff>247650</xdr:rowOff>
        </xdr:to>
        <xdr:sp macro="" textlink="">
          <xdr:nvSpPr>
            <xdr:cNvPr id="10257" name="Option Button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4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295275</xdr:colOff>
          <xdr:row>2</xdr:row>
          <xdr:rowOff>28575</xdr:rowOff>
        </xdr:from>
        <xdr:to>
          <xdr:col>62</xdr:col>
          <xdr:colOff>219075</xdr:colOff>
          <xdr:row>2</xdr:row>
          <xdr:rowOff>247650</xdr:rowOff>
        </xdr:to>
        <xdr:sp macro="" textlink="">
          <xdr:nvSpPr>
            <xdr:cNvPr id="10258" name="Option Button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4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295275</xdr:colOff>
          <xdr:row>2</xdr:row>
          <xdr:rowOff>28575</xdr:rowOff>
        </xdr:from>
        <xdr:to>
          <xdr:col>66</xdr:col>
          <xdr:colOff>219075</xdr:colOff>
          <xdr:row>2</xdr:row>
          <xdr:rowOff>247650</xdr:rowOff>
        </xdr:to>
        <xdr:sp macro="" textlink="">
          <xdr:nvSpPr>
            <xdr:cNvPr id="10259" name="Option Button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4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295275</xdr:colOff>
          <xdr:row>2</xdr:row>
          <xdr:rowOff>28575</xdr:rowOff>
        </xdr:from>
        <xdr:to>
          <xdr:col>70</xdr:col>
          <xdr:colOff>219075</xdr:colOff>
          <xdr:row>2</xdr:row>
          <xdr:rowOff>247650</xdr:rowOff>
        </xdr:to>
        <xdr:sp macro="" textlink="">
          <xdr:nvSpPr>
            <xdr:cNvPr id="10260" name="Option Button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4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285750</xdr:colOff>
          <xdr:row>2</xdr:row>
          <xdr:rowOff>28575</xdr:rowOff>
        </xdr:from>
        <xdr:to>
          <xdr:col>74</xdr:col>
          <xdr:colOff>209550</xdr:colOff>
          <xdr:row>2</xdr:row>
          <xdr:rowOff>247650</xdr:rowOff>
        </xdr:to>
        <xdr:sp macro="" textlink="">
          <xdr:nvSpPr>
            <xdr:cNvPr id="10261" name="Option Button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4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285750</xdr:colOff>
          <xdr:row>2</xdr:row>
          <xdr:rowOff>28575</xdr:rowOff>
        </xdr:from>
        <xdr:to>
          <xdr:col>78</xdr:col>
          <xdr:colOff>209550</xdr:colOff>
          <xdr:row>2</xdr:row>
          <xdr:rowOff>247650</xdr:rowOff>
        </xdr:to>
        <xdr:sp macro="" textlink="">
          <xdr:nvSpPr>
            <xdr:cNvPr id="10262" name="Option Button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4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81</xdr:col>
          <xdr:colOff>285750</xdr:colOff>
          <xdr:row>2</xdr:row>
          <xdr:rowOff>28575</xdr:rowOff>
        </xdr:from>
        <xdr:to>
          <xdr:col>82</xdr:col>
          <xdr:colOff>209550</xdr:colOff>
          <xdr:row>2</xdr:row>
          <xdr:rowOff>247650</xdr:rowOff>
        </xdr:to>
        <xdr:sp macro="" textlink="">
          <xdr:nvSpPr>
            <xdr:cNvPr id="10263" name="Option Button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4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285750</xdr:colOff>
          <xdr:row>2</xdr:row>
          <xdr:rowOff>28575</xdr:rowOff>
        </xdr:from>
        <xdr:to>
          <xdr:col>86</xdr:col>
          <xdr:colOff>209550</xdr:colOff>
          <xdr:row>2</xdr:row>
          <xdr:rowOff>247650</xdr:rowOff>
        </xdr:to>
        <xdr:sp macro="" textlink="">
          <xdr:nvSpPr>
            <xdr:cNvPr id="10264" name="Option Button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4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</xdr:col>
          <xdr:colOff>285750</xdr:colOff>
          <xdr:row>2</xdr:row>
          <xdr:rowOff>28575</xdr:rowOff>
        </xdr:from>
        <xdr:to>
          <xdr:col>90</xdr:col>
          <xdr:colOff>209550</xdr:colOff>
          <xdr:row>2</xdr:row>
          <xdr:rowOff>247650</xdr:rowOff>
        </xdr:to>
        <xdr:sp macro="" textlink="">
          <xdr:nvSpPr>
            <xdr:cNvPr id="10265" name="Option Button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4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93</xdr:col>
          <xdr:colOff>285750</xdr:colOff>
          <xdr:row>2</xdr:row>
          <xdr:rowOff>28575</xdr:rowOff>
        </xdr:from>
        <xdr:to>
          <xdr:col>94</xdr:col>
          <xdr:colOff>209550</xdr:colOff>
          <xdr:row>2</xdr:row>
          <xdr:rowOff>247650</xdr:rowOff>
        </xdr:to>
        <xdr:sp macro="" textlink="">
          <xdr:nvSpPr>
            <xdr:cNvPr id="10266" name="Option Button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4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97</xdr:col>
          <xdr:colOff>285750</xdr:colOff>
          <xdr:row>2</xdr:row>
          <xdr:rowOff>28575</xdr:rowOff>
        </xdr:from>
        <xdr:to>
          <xdr:col>98</xdr:col>
          <xdr:colOff>209550</xdr:colOff>
          <xdr:row>2</xdr:row>
          <xdr:rowOff>247650</xdr:rowOff>
        </xdr:to>
        <xdr:sp macro="" textlink="">
          <xdr:nvSpPr>
            <xdr:cNvPr id="10267" name="Option Button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4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101</xdr:col>
          <xdr:colOff>276225</xdr:colOff>
          <xdr:row>2</xdr:row>
          <xdr:rowOff>28575</xdr:rowOff>
        </xdr:from>
        <xdr:to>
          <xdr:col>102</xdr:col>
          <xdr:colOff>200025</xdr:colOff>
          <xdr:row>2</xdr:row>
          <xdr:rowOff>247650</xdr:rowOff>
        </xdr:to>
        <xdr:sp macro="" textlink="">
          <xdr:nvSpPr>
            <xdr:cNvPr id="10268" name="Option Button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4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105</xdr:col>
          <xdr:colOff>276225</xdr:colOff>
          <xdr:row>2</xdr:row>
          <xdr:rowOff>28575</xdr:rowOff>
        </xdr:from>
        <xdr:to>
          <xdr:col>106</xdr:col>
          <xdr:colOff>200025</xdr:colOff>
          <xdr:row>2</xdr:row>
          <xdr:rowOff>247650</xdr:rowOff>
        </xdr:to>
        <xdr:sp macro="" textlink="">
          <xdr:nvSpPr>
            <xdr:cNvPr id="10269" name="Option Button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4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109</xdr:col>
          <xdr:colOff>276225</xdr:colOff>
          <xdr:row>2</xdr:row>
          <xdr:rowOff>28575</xdr:rowOff>
        </xdr:from>
        <xdr:to>
          <xdr:col>110</xdr:col>
          <xdr:colOff>200025</xdr:colOff>
          <xdr:row>2</xdr:row>
          <xdr:rowOff>247650</xdr:rowOff>
        </xdr:to>
        <xdr:sp macro="" textlink="">
          <xdr:nvSpPr>
            <xdr:cNvPr id="10270" name="Option Button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4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113</xdr:col>
          <xdr:colOff>276225</xdr:colOff>
          <xdr:row>2</xdr:row>
          <xdr:rowOff>28575</xdr:rowOff>
        </xdr:from>
        <xdr:to>
          <xdr:col>114</xdr:col>
          <xdr:colOff>200025</xdr:colOff>
          <xdr:row>2</xdr:row>
          <xdr:rowOff>247650</xdr:rowOff>
        </xdr:to>
        <xdr:sp macro="" textlink="">
          <xdr:nvSpPr>
            <xdr:cNvPr id="10271" name="Option Button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4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117</xdr:col>
          <xdr:colOff>276225</xdr:colOff>
          <xdr:row>2</xdr:row>
          <xdr:rowOff>28575</xdr:rowOff>
        </xdr:from>
        <xdr:to>
          <xdr:col>118</xdr:col>
          <xdr:colOff>200025</xdr:colOff>
          <xdr:row>2</xdr:row>
          <xdr:rowOff>247650</xdr:rowOff>
        </xdr:to>
        <xdr:sp macro="" textlink="">
          <xdr:nvSpPr>
            <xdr:cNvPr id="10272" name="Option Button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4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121</xdr:col>
          <xdr:colOff>276225</xdr:colOff>
          <xdr:row>2</xdr:row>
          <xdr:rowOff>28575</xdr:rowOff>
        </xdr:from>
        <xdr:to>
          <xdr:col>122</xdr:col>
          <xdr:colOff>200025</xdr:colOff>
          <xdr:row>2</xdr:row>
          <xdr:rowOff>247650</xdr:rowOff>
        </xdr:to>
        <xdr:sp macro="" textlink="">
          <xdr:nvSpPr>
            <xdr:cNvPr id="10273" name="Option Button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4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125</xdr:col>
          <xdr:colOff>266700</xdr:colOff>
          <xdr:row>2</xdr:row>
          <xdr:rowOff>28575</xdr:rowOff>
        </xdr:from>
        <xdr:to>
          <xdr:col>126</xdr:col>
          <xdr:colOff>190500</xdr:colOff>
          <xdr:row>2</xdr:row>
          <xdr:rowOff>247650</xdr:rowOff>
        </xdr:to>
        <xdr:sp macro="" textlink="">
          <xdr:nvSpPr>
            <xdr:cNvPr id="10274" name="Option Button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4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129</xdr:col>
          <xdr:colOff>266700</xdr:colOff>
          <xdr:row>2</xdr:row>
          <xdr:rowOff>28575</xdr:rowOff>
        </xdr:from>
        <xdr:to>
          <xdr:col>130</xdr:col>
          <xdr:colOff>190500</xdr:colOff>
          <xdr:row>2</xdr:row>
          <xdr:rowOff>247650</xdr:rowOff>
        </xdr:to>
        <xdr:sp macro="" textlink="">
          <xdr:nvSpPr>
            <xdr:cNvPr id="10275" name="Option Button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4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133</xdr:col>
          <xdr:colOff>266700</xdr:colOff>
          <xdr:row>2</xdr:row>
          <xdr:rowOff>28575</xdr:rowOff>
        </xdr:from>
        <xdr:to>
          <xdr:col>134</xdr:col>
          <xdr:colOff>190500</xdr:colOff>
          <xdr:row>2</xdr:row>
          <xdr:rowOff>247650</xdr:rowOff>
        </xdr:to>
        <xdr:sp macro="" textlink="">
          <xdr:nvSpPr>
            <xdr:cNvPr id="10276" name="Option Button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4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137</xdr:col>
          <xdr:colOff>266700</xdr:colOff>
          <xdr:row>2</xdr:row>
          <xdr:rowOff>28575</xdr:rowOff>
        </xdr:from>
        <xdr:to>
          <xdr:col>138</xdr:col>
          <xdr:colOff>190500</xdr:colOff>
          <xdr:row>2</xdr:row>
          <xdr:rowOff>247650</xdr:rowOff>
        </xdr:to>
        <xdr:sp macro="" textlink="">
          <xdr:nvSpPr>
            <xdr:cNvPr id="10277" name="Option Button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4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266700</xdr:colOff>
          <xdr:row>2</xdr:row>
          <xdr:rowOff>28575</xdr:rowOff>
        </xdr:from>
        <xdr:to>
          <xdr:col>142</xdr:col>
          <xdr:colOff>190500</xdr:colOff>
          <xdr:row>2</xdr:row>
          <xdr:rowOff>247650</xdr:rowOff>
        </xdr:to>
        <xdr:sp macro="" textlink="">
          <xdr:nvSpPr>
            <xdr:cNvPr id="10278" name="Option Button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4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145</xdr:col>
          <xdr:colOff>266700</xdr:colOff>
          <xdr:row>2</xdr:row>
          <xdr:rowOff>28575</xdr:rowOff>
        </xdr:from>
        <xdr:to>
          <xdr:col>146</xdr:col>
          <xdr:colOff>190500</xdr:colOff>
          <xdr:row>2</xdr:row>
          <xdr:rowOff>247650</xdr:rowOff>
        </xdr:to>
        <xdr:sp macro="" textlink="">
          <xdr:nvSpPr>
            <xdr:cNvPr id="10279" name="Option Button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4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149</xdr:col>
          <xdr:colOff>266700</xdr:colOff>
          <xdr:row>2</xdr:row>
          <xdr:rowOff>28575</xdr:rowOff>
        </xdr:from>
        <xdr:to>
          <xdr:col>150</xdr:col>
          <xdr:colOff>190500</xdr:colOff>
          <xdr:row>2</xdr:row>
          <xdr:rowOff>247650</xdr:rowOff>
        </xdr:to>
        <xdr:sp macro="" textlink="">
          <xdr:nvSpPr>
            <xdr:cNvPr id="10281" name="Option Button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4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153</xdr:col>
          <xdr:colOff>257175</xdr:colOff>
          <xdr:row>2</xdr:row>
          <xdr:rowOff>28575</xdr:rowOff>
        </xdr:from>
        <xdr:to>
          <xdr:col>154</xdr:col>
          <xdr:colOff>180975</xdr:colOff>
          <xdr:row>2</xdr:row>
          <xdr:rowOff>247650</xdr:rowOff>
        </xdr:to>
        <xdr:sp macro="" textlink="">
          <xdr:nvSpPr>
            <xdr:cNvPr id="10282" name="Option Button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4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157</xdr:col>
          <xdr:colOff>257175</xdr:colOff>
          <xdr:row>2</xdr:row>
          <xdr:rowOff>28575</xdr:rowOff>
        </xdr:from>
        <xdr:to>
          <xdr:col>158</xdr:col>
          <xdr:colOff>180975</xdr:colOff>
          <xdr:row>2</xdr:row>
          <xdr:rowOff>247650</xdr:rowOff>
        </xdr:to>
        <xdr:sp macro="" textlink="">
          <xdr:nvSpPr>
            <xdr:cNvPr id="10283" name="Option Button 43" hidden="1">
              <a:extLst>
                <a:ext uri="{63B3BB69-23CF-44E3-9099-C40C66FF867C}">
                  <a14:compatExt spid="_x0000_s10283"/>
                </a:ext>
                <a:ext uri="{FF2B5EF4-FFF2-40B4-BE49-F238E27FC236}">
                  <a16:creationId xmlns:a16="http://schemas.microsoft.com/office/drawing/2014/main" id="{00000000-0008-0000-0400-00002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161</xdr:col>
          <xdr:colOff>257175</xdr:colOff>
          <xdr:row>2</xdr:row>
          <xdr:rowOff>28575</xdr:rowOff>
        </xdr:from>
        <xdr:to>
          <xdr:col>162</xdr:col>
          <xdr:colOff>180975</xdr:colOff>
          <xdr:row>2</xdr:row>
          <xdr:rowOff>247650</xdr:rowOff>
        </xdr:to>
        <xdr:sp macro="" textlink="">
          <xdr:nvSpPr>
            <xdr:cNvPr id="10284" name="Option Button 44" hidden="1">
              <a:extLst>
                <a:ext uri="{63B3BB69-23CF-44E3-9099-C40C66FF867C}">
                  <a14:compatExt spid="_x0000_s10284"/>
                </a:ext>
                <a:ext uri="{FF2B5EF4-FFF2-40B4-BE49-F238E27FC236}">
                  <a16:creationId xmlns:a16="http://schemas.microsoft.com/office/drawing/2014/main" id="{00000000-0008-0000-0400-00002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165</xdr:col>
          <xdr:colOff>257175</xdr:colOff>
          <xdr:row>2</xdr:row>
          <xdr:rowOff>28575</xdr:rowOff>
        </xdr:from>
        <xdr:to>
          <xdr:col>166</xdr:col>
          <xdr:colOff>180975</xdr:colOff>
          <xdr:row>2</xdr:row>
          <xdr:rowOff>247650</xdr:rowOff>
        </xdr:to>
        <xdr:sp macro="" textlink="">
          <xdr:nvSpPr>
            <xdr:cNvPr id="10285" name="Option Button 45" hidden="1">
              <a:extLst>
                <a:ext uri="{63B3BB69-23CF-44E3-9099-C40C66FF867C}">
                  <a14:compatExt spid="_x0000_s10285"/>
                </a:ext>
                <a:ext uri="{FF2B5EF4-FFF2-40B4-BE49-F238E27FC236}">
                  <a16:creationId xmlns:a16="http://schemas.microsoft.com/office/drawing/2014/main" id="{00000000-0008-0000-0400-00002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6.xml"/><Relationship Id="rId13" Type="http://schemas.openxmlformats.org/officeDocument/2006/relationships/ctrlProp" Target="../ctrlProps/ctrlProp51.xml"/><Relationship Id="rId18" Type="http://schemas.openxmlformats.org/officeDocument/2006/relationships/ctrlProp" Target="../ctrlProps/ctrlProp56.xml"/><Relationship Id="rId26" Type="http://schemas.openxmlformats.org/officeDocument/2006/relationships/ctrlProp" Target="../ctrlProps/ctrlProp64.xml"/><Relationship Id="rId39" Type="http://schemas.openxmlformats.org/officeDocument/2006/relationships/ctrlProp" Target="../ctrlProps/ctrlProp77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9.xml"/><Relationship Id="rId34" Type="http://schemas.openxmlformats.org/officeDocument/2006/relationships/ctrlProp" Target="../ctrlProps/ctrlProp72.xml"/><Relationship Id="rId42" Type="http://schemas.openxmlformats.org/officeDocument/2006/relationships/ctrlProp" Target="../ctrlProps/ctrlProp80.xml"/><Relationship Id="rId7" Type="http://schemas.openxmlformats.org/officeDocument/2006/relationships/ctrlProp" Target="../ctrlProps/ctrlProp45.xml"/><Relationship Id="rId12" Type="http://schemas.openxmlformats.org/officeDocument/2006/relationships/ctrlProp" Target="../ctrlProps/ctrlProp50.xml"/><Relationship Id="rId17" Type="http://schemas.openxmlformats.org/officeDocument/2006/relationships/ctrlProp" Target="../ctrlProps/ctrlProp55.xml"/><Relationship Id="rId25" Type="http://schemas.openxmlformats.org/officeDocument/2006/relationships/ctrlProp" Target="../ctrlProps/ctrlProp63.xml"/><Relationship Id="rId33" Type="http://schemas.openxmlformats.org/officeDocument/2006/relationships/ctrlProp" Target="../ctrlProps/ctrlProp71.xml"/><Relationship Id="rId38" Type="http://schemas.openxmlformats.org/officeDocument/2006/relationships/ctrlProp" Target="../ctrlProps/ctrlProp7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4.xml"/><Relationship Id="rId20" Type="http://schemas.openxmlformats.org/officeDocument/2006/relationships/ctrlProp" Target="../ctrlProps/ctrlProp58.xml"/><Relationship Id="rId29" Type="http://schemas.openxmlformats.org/officeDocument/2006/relationships/ctrlProp" Target="../ctrlProps/ctrlProp67.xml"/><Relationship Id="rId41" Type="http://schemas.openxmlformats.org/officeDocument/2006/relationships/ctrlProp" Target="../ctrlProps/ctrlProp7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4.xml"/><Relationship Id="rId11" Type="http://schemas.openxmlformats.org/officeDocument/2006/relationships/ctrlProp" Target="../ctrlProps/ctrlProp49.xml"/><Relationship Id="rId24" Type="http://schemas.openxmlformats.org/officeDocument/2006/relationships/ctrlProp" Target="../ctrlProps/ctrlProp62.xml"/><Relationship Id="rId32" Type="http://schemas.openxmlformats.org/officeDocument/2006/relationships/ctrlProp" Target="../ctrlProps/ctrlProp70.xml"/><Relationship Id="rId37" Type="http://schemas.openxmlformats.org/officeDocument/2006/relationships/ctrlProp" Target="../ctrlProps/ctrlProp75.xml"/><Relationship Id="rId40" Type="http://schemas.openxmlformats.org/officeDocument/2006/relationships/ctrlProp" Target="../ctrlProps/ctrlProp78.xml"/><Relationship Id="rId5" Type="http://schemas.openxmlformats.org/officeDocument/2006/relationships/ctrlProp" Target="../ctrlProps/ctrlProp43.xml"/><Relationship Id="rId15" Type="http://schemas.openxmlformats.org/officeDocument/2006/relationships/ctrlProp" Target="../ctrlProps/ctrlProp53.xml"/><Relationship Id="rId23" Type="http://schemas.openxmlformats.org/officeDocument/2006/relationships/ctrlProp" Target="../ctrlProps/ctrlProp61.xml"/><Relationship Id="rId28" Type="http://schemas.openxmlformats.org/officeDocument/2006/relationships/ctrlProp" Target="../ctrlProps/ctrlProp66.xml"/><Relationship Id="rId36" Type="http://schemas.openxmlformats.org/officeDocument/2006/relationships/ctrlProp" Target="../ctrlProps/ctrlProp74.xml"/><Relationship Id="rId10" Type="http://schemas.openxmlformats.org/officeDocument/2006/relationships/ctrlProp" Target="../ctrlProps/ctrlProp48.xml"/><Relationship Id="rId19" Type="http://schemas.openxmlformats.org/officeDocument/2006/relationships/ctrlProp" Target="../ctrlProps/ctrlProp57.xml"/><Relationship Id="rId31" Type="http://schemas.openxmlformats.org/officeDocument/2006/relationships/ctrlProp" Target="../ctrlProps/ctrlProp69.xml"/><Relationship Id="rId44" Type="http://schemas.openxmlformats.org/officeDocument/2006/relationships/ctrlProp" Target="../ctrlProps/ctrlProp82.xml"/><Relationship Id="rId4" Type="http://schemas.openxmlformats.org/officeDocument/2006/relationships/ctrlProp" Target="../ctrlProps/ctrlProp42.xml"/><Relationship Id="rId9" Type="http://schemas.openxmlformats.org/officeDocument/2006/relationships/ctrlProp" Target="../ctrlProps/ctrlProp47.xml"/><Relationship Id="rId14" Type="http://schemas.openxmlformats.org/officeDocument/2006/relationships/ctrlProp" Target="../ctrlProps/ctrlProp52.xml"/><Relationship Id="rId22" Type="http://schemas.openxmlformats.org/officeDocument/2006/relationships/ctrlProp" Target="../ctrlProps/ctrlProp60.xml"/><Relationship Id="rId27" Type="http://schemas.openxmlformats.org/officeDocument/2006/relationships/ctrlProp" Target="../ctrlProps/ctrlProp65.xml"/><Relationship Id="rId30" Type="http://schemas.openxmlformats.org/officeDocument/2006/relationships/ctrlProp" Target="../ctrlProps/ctrlProp68.xml"/><Relationship Id="rId35" Type="http://schemas.openxmlformats.org/officeDocument/2006/relationships/ctrlProp" Target="../ctrlProps/ctrlProp73.xml"/><Relationship Id="rId43" Type="http://schemas.openxmlformats.org/officeDocument/2006/relationships/ctrlProp" Target="../ctrlProps/ctrlProp8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7.xml"/><Relationship Id="rId13" Type="http://schemas.openxmlformats.org/officeDocument/2006/relationships/ctrlProp" Target="../ctrlProps/ctrlProp92.xml"/><Relationship Id="rId18" Type="http://schemas.openxmlformats.org/officeDocument/2006/relationships/ctrlProp" Target="../ctrlProps/ctrlProp97.xml"/><Relationship Id="rId26" Type="http://schemas.openxmlformats.org/officeDocument/2006/relationships/ctrlProp" Target="../ctrlProps/ctrlProp105.xml"/><Relationship Id="rId39" Type="http://schemas.openxmlformats.org/officeDocument/2006/relationships/ctrlProp" Target="../ctrlProps/ctrlProp118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00.xml"/><Relationship Id="rId34" Type="http://schemas.openxmlformats.org/officeDocument/2006/relationships/ctrlProp" Target="../ctrlProps/ctrlProp113.xml"/><Relationship Id="rId42" Type="http://schemas.openxmlformats.org/officeDocument/2006/relationships/ctrlProp" Target="../ctrlProps/ctrlProp121.xml"/><Relationship Id="rId7" Type="http://schemas.openxmlformats.org/officeDocument/2006/relationships/ctrlProp" Target="../ctrlProps/ctrlProp86.xml"/><Relationship Id="rId12" Type="http://schemas.openxmlformats.org/officeDocument/2006/relationships/ctrlProp" Target="../ctrlProps/ctrlProp91.xml"/><Relationship Id="rId17" Type="http://schemas.openxmlformats.org/officeDocument/2006/relationships/ctrlProp" Target="../ctrlProps/ctrlProp96.xml"/><Relationship Id="rId25" Type="http://schemas.openxmlformats.org/officeDocument/2006/relationships/ctrlProp" Target="../ctrlProps/ctrlProp104.xml"/><Relationship Id="rId33" Type="http://schemas.openxmlformats.org/officeDocument/2006/relationships/ctrlProp" Target="../ctrlProps/ctrlProp112.xml"/><Relationship Id="rId38" Type="http://schemas.openxmlformats.org/officeDocument/2006/relationships/ctrlProp" Target="../ctrlProps/ctrlProp11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95.xml"/><Relationship Id="rId20" Type="http://schemas.openxmlformats.org/officeDocument/2006/relationships/ctrlProp" Target="../ctrlProps/ctrlProp99.xml"/><Relationship Id="rId29" Type="http://schemas.openxmlformats.org/officeDocument/2006/relationships/ctrlProp" Target="../ctrlProps/ctrlProp108.xml"/><Relationship Id="rId41" Type="http://schemas.openxmlformats.org/officeDocument/2006/relationships/ctrlProp" Target="../ctrlProps/ctrlProp120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85.xml"/><Relationship Id="rId11" Type="http://schemas.openxmlformats.org/officeDocument/2006/relationships/ctrlProp" Target="../ctrlProps/ctrlProp90.xml"/><Relationship Id="rId24" Type="http://schemas.openxmlformats.org/officeDocument/2006/relationships/ctrlProp" Target="../ctrlProps/ctrlProp103.xml"/><Relationship Id="rId32" Type="http://schemas.openxmlformats.org/officeDocument/2006/relationships/ctrlProp" Target="../ctrlProps/ctrlProp111.xml"/><Relationship Id="rId37" Type="http://schemas.openxmlformats.org/officeDocument/2006/relationships/ctrlProp" Target="../ctrlProps/ctrlProp116.xml"/><Relationship Id="rId40" Type="http://schemas.openxmlformats.org/officeDocument/2006/relationships/ctrlProp" Target="../ctrlProps/ctrlProp119.xml"/><Relationship Id="rId5" Type="http://schemas.openxmlformats.org/officeDocument/2006/relationships/ctrlProp" Target="../ctrlProps/ctrlProp84.xml"/><Relationship Id="rId15" Type="http://schemas.openxmlformats.org/officeDocument/2006/relationships/ctrlProp" Target="../ctrlProps/ctrlProp94.xml"/><Relationship Id="rId23" Type="http://schemas.openxmlformats.org/officeDocument/2006/relationships/ctrlProp" Target="../ctrlProps/ctrlProp102.xml"/><Relationship Id="rId28" Type="http://schemas.openxmlformats.org/officeDocument/2006/relationships/ctrlProp" Target="../ctrlProps/ctrlProp107.xml"/><Relationship Id="rId36" Type="http://schemas.openxmlformats.org/officeDocument/2006/relationships/ctrlProp" Target="../ctrlProps/ctrlProp115.xml"/><Relationship Id="rId10" Type="http://schemas.openxmlformats.org/officeDocument/2006/relationships/ctrlProp" Target="../ctrlProps/ctrlProp89.xml"/><Relationship Id="rId19" Type="http://schemas.openxmlformats.org/officeDocument/2006/relationships/ctrlProp" Target="../ctrlProps/ctrlProp98.xml"/><Relationship Id="rId31" Type="http://schemas.openxmlformats.org/officeDocument/2006/relationships/ctrlProp" Target="../ctrlProps/ctrlProp110.xml"/><Relationship Id="rId44" Type="http://schemas.openxmlformats.org/officeDocument/2006/relationships/ctrlProp" Target="../ctrlProps/ctrlProp123.xml"/><Relationship Id="rId4" Type="http://schemas.openxmlformats.org/officeDocument/2006/relationships/ctrlProp" Target="../ctrlProps/ctrlProp83.xml"/><Relationship Id="rId9" Type="http://schemas.openxmlformats.org/officeDocument/2006/relationships/ctrlProp" Target="../ctrlProps/ctrlProp88.xml"/><Relationship Id="rId14" Type="http://schemas.openxmlformats.org/officeDocument/2006/relationships/ctrlProp" Target="../ctrlProps/ctrlProp93.xml"/><Relationship Id="rId22" Type="http://schemas.openxmlformats.org/officeDocument/2006/relationships/ctrlProp" Target="../ctrlProps/ctrlProp101.xml"/><Relationship Id="rId27" Type="http://schemas.openxmlformats.org/officeDocument/2006/relationships/ctrlProp" Target="../ctrlProps/ctrlProp106.xml"/><Relationship Id="rId30" Type="http://schemas.openxmlformats.org/officeDocument/2006/relationships/ctrlProp" Target="../ctrlProps/ctrlProp109.xml"/><Relationship Id="rId35" Type="http://schemas.openxmlformats.org/officeDocument/2006/relationships/ctrlProp" Target="../ctrlProps/ctrlProp114.xml"/><Relationship Id="rId43" Type="http://schemas.openxmlformats.org/officeDocument/2006/relationships/ctrlProp" Target="../ctrlProps/ctrlProp12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6E081-48FD-4D8B-9094-3872333AD447}">
  <sheetPr codeName="Hoja3">
    <tabColor theme="9"/>
  </sheetPr>
  <dimension ref="A1:CN102"/>
  <sheetViews>
    <sheetView showGridLines="0" topLeftCell="B2" zoomScale="90" zoomScaleNormal="90" workbookViewId="0">
      <pane xSplit="46" ySplit="6" topLeftCell="AV8" activePane="bottomRight" state="frozen"/>
      <selection activeCell="B2" sqref="B2"/>
      <selection pane="topRight" activeCell="AV2" sqref="AV2"/>
      <selection pane="bottomLeft" activeCell="B8" sqref="B8"/>
      <selection pane="bottomRight" activeCell="BX37" sqref="B2:BX37"/>
    </sheetView>
  </sheetViews>
  <sheetFormatPr baseColWidth="10" defaultRowHeight="15" x14ac:dyDescent="0.25"/>
  <cols>
    <col min="1" max="1" width="0" hidden="1" customWidth="1"/>
    <col min="2" max="2" width="3.7109375" customWidth="1"/>
    <col min="3" max="3" width="12.28515625" style="50" customWidth="1"/>
    <col min="4" max="4" width="21.85546875" style="11" customWidth="1"/>
    <col min="5" max="45" width="5.42578125" hidden="1" customWidth="1"/>
    <col min="46" max="46" width="10.28515625" customWidth="1"/>
    <col min="47" max="88" width="10.5703125" customWidth="1"/>
    <col min="89" max="89" width="9" hidden="1" customWidth="1"/>
    <col min="90" max="92" width="9" customWidth="1"/>
  </cols>
  <sheetData>
    <row r="1" spans="1:92" hidden="1" x14ac:dyDescent="0.25">
      <c r="AT1" s="10" t="str" cm="1">
        <f t="array" aca="1" ref="AT1" ca="1">IF(AU1&lt;6,INDIRECT("A"&amp;CHAR(AU1+85)&amp;5),IF(AU1&lt;32,INDIRECT("B"&amp;CHAR(AU1+59)&amp;5),INDIRECT("C"&amp;CHAR(AU1+33)&amp;5)))</f>
        <v>Aplica correctamente los conceptos y métodos de las matemáticas y las ciencias para la solución de problemas.</v>
      </c>
      <c r="AU1" s="10">
        <v>1</v>
      </c>
    </row>
    <row r="2" spans="1:92" ht="18.75" x14ac:dyDescent="0.25">
      <c r="A2" s="135" t="s">
        <v>31</v>
      </c>
      <c r="B2" s="203" t="s">
        <v>274</v>
      </c>
      <c r="C2" s="204"/>
      <c r="D2" s="205" t="s">
        <v>298</v>
      </c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206"/>
      <c r="AT2" s="206"/>
      <c r="AU2" s="207"/>
      <c r="AV2" s="197" t="s">
        <v>278</v>
      </c>
      <c r="AW2" s="198"/>
      <c r="AX2" s="198"/>
      <c r="AY2" s="199"/>
      <c r="AZ2" s="194" t="s">
        <v>279</v>
      </c>
      <c r="BA2" s="195"/>
      <c r="BB2" s="195"/>
      <c r="BC2" s="195"/>
      <c r="BD2" s="195"/>
      <c r="BE2" s="196"/>
      <c r="BF2" s="194" t="s">
        <v>280</v>
      </c>
      <c r="BG2" s="195"/>
      <c r="BH2" s="195"/>
      <c r="BI2" s="195"/>
      <c r="BJ2" s="211" t="s">
        <v>44</v>
      </c>
      <c r="BK2" s="211"/>
      <c r="BL2" s="211"/>
      <c r="BM2" s="211"/>
      <c r="BN2" s="211" t="s">
        <v>46</v>
      </c>
      <c r="BO2" s="211"/>
      <c r="BP2" s="211"/>
      <c r="BQ2" s="193" t="s">
        <v>47</v>
      </c>
      <c r="BR2" s="193"/>
      <c r="BS2" s="193"/>
      <c r="BT2" s="193"/>
      <c r="BU2" s="193" t="s">
        <v>48</v>
      </c>
      <c r="BV2" s="193"/>
      <c r="BW2" s="193"/>
      <c r="BX2" s="193"/>
      <c r="BY2" s="193" t="s">
        <v>49</v>
      </c>
      <c r="BZ2" s="193"/>
      <c r="CA2" s="193"/>
      <c r="CB2" s="193"/>
      <c r="CC2" s="193"/>
      <c r="CD2" s="194" t="s">
        <v>281</v>
      </c>
      <c r="CE2" s="195"/>
      <c r="CF2" s="195"/>
      <c r="CG2" s="196"/>
      <c r="CH2" s="197" t="s">
        <v>282</v>
      </c>
      <c r="CI2" s="198"/>
      <c r="CJ2" s="199"/>
    </row>
    <row r="3" spans="1:92" ht="22.5" customHeight="1" x14ac:dyDescent="0.25">
      <c r="A3" s="2"/>
      <c r="B3" s="203" t="s">
        <v>273</v>
      </c>
      <c r="C3" s="204"/>
      <c r="D3" s="208" t="s">
        <v>299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10"/>
      <c r="AV3" s="85">
        <f>AV4</f>
        <v>1.1000000000000001</v>
      </c>
      <c r="AW3" s="85">
        <f t="shared" ref="AW3:CK3" si="0">AW4</f>
        <v>1.2</v>
      </c>
      <c r="AX3" s="85">
        <f t="shared" si="0"/>
        <v>1.3</v>
      </c>
      <c r="AY3" s="85">
        <f t="shared" si="0"/>
        <v>1.4</v>
      </c>
      <c r="AZ3" s="85">
        <f t="shared" si="0"/>
        <v>2.1</v>
      </c>
      <c r="BA3" s="85">
        <f t="shared" si="0"/>
        <v>2.2000000000000002</v>
      </c>
      <c r="BB3" s="85">
        <f t="shared" si="0"/>
        <v>2.2999999999999998</v>
      </c>
      <c r="BC3" s="85">
        <f t="shared" si="0"/>
        <v>2.4</v>
      </c>
      <c r="BD3" s="85">
        <f t="shared" si="0"/>
        <v>2.5</v>
      </c>
      <c r="BE3" s="85">
        <f t="shared" si="0"/>
        <v>2.6</v>
      </c>
      <c r="BF3" s="85">
        <f t="shared" si="0"/>
        <v>3.1</v>
      </c>
      <c r="BG3" s="85">
        <f t="shared" si="0"/>
        <v>3.2</v>
      </c>
      <c r="BH3" s="85">
        <f t="shared" si="0"/>
        <v>3.3</v>
      </c>
      <c r="BI3" s="85">
        <f t="shared" si="0"/>
        <v>3.4</v>
      </c>
      <c r="BJ3" s="85" t="str">
        <f t="shared" si="0"/>
        <v>4.a.1</v>
      </c>
      <c r="BK3" s="85" t="str">
        <f t="shared" si="0"/>
        <v>4.a.2</v>
      </c>
      <c r="BL3" s="85" t="str">
        <f t="shared" si="0"/>
        <v>4.a.3</v>
      </c>
      <c r="BM3" s="85" t="str">
        <f t="shared" si="0"/>
        <v>4.a.4</v>
      </c>
      <c r="BN3" s="85" t="str">
        <f t="shared" si="0"/>
        <v>4.b.1</v>
      </c>
      <c r="BO3" s="85" t="str">
        <f t="shared" si="0"/>
        <v>4.b.2</v>
      </c>
      <c r="BP3" s="85" t="str">
        <f t="shared" si="0"/>
        <v>4.b.3</v>
      </c>
      <c r="BQ3" s="85" t="str">
        <f t="shared" si="0"/>
        <v>5.a.1</v>
      </c>
      <c r="BR3" s="85" t="str">
        <f t="shared" si="0"/>
        <v>5.a.2</v>
      </c>
      <c r="BS3" s="85" t="str">
        <f t="shared" si="0"/>
        <v>5.a.3</v>
      </c>
      <c r="BT3" s="85" t="str">
        <f t="shared" si="0"/>
        <v>5.a.4</v>
      </c>
      <c r="BU3" s="85" t="str">
        <f t="shared" si="0"/>
        <v>5.b.1</v>
      </c>
      <c r="BV3" s="85" t="str">
        <f t="shared" si="0"/>
        <v>5.b.2</v>
      </c>
      <c r="BW3" s="85" t="str">
        <f t="shared" si="0"/>
        <v>5.b.3</v>
      </c>
      <c r="BX3" s="85" t="str">
        <f t="shared" si="0"/>
        <v>5.b.4</v>
      </c>
      <c r="BY3" s="85">
        <f t="shared" si="0"/>
        <v>6.1</v>
      </c>
      <c r="BZ3" s="85">
        <f t="shared" si="0"/>
        <v>6.2</v>
      </c>
      <c r="CA3" s="85">
        <f t="shared" si="0"/>
        <v>6.3</v>
      </c>
      <c r="CB3" s="85">
        <f t="shared" si="0"/>
        <v>6.4</v>
      </c>
      <c r="CC3" s="85">
        <f t="shared" si="0"/>
        <v>6.5</v>
      </c>
      <c r="CD3" s="85">
        <f t="shared" si="0"/>
        <v>7.1</v>
      </c>
      <c r="CE3" s="85">
        <f t="shared" si="0"/>
        <v>7.2</v>
      </c>
      <c r="CF3" s="85">
        <f t="shared" si="0"/>
        <v>7.3</v>
      </c>
      <c r="CG3" s="85">
        <f t="shared" si="0"/>
        <v>7.4</v>
      </c>
      <c r="CH3" s="85">
        <f t="shared" si="0"/>
        <v>8.1</v>
      </c>
      <c r="CI3" s="85">
        <f t="shared" si="0"/>
        <v>8.1999999999999993</v>
      </c>
      <c r="CJ3" s="85">
        <f t="shared" si="0"/>
        <v>8.3000000000000007</v>
      </c>
      <c r="CK3" s="85">
        <f t="shared" si="0"/>
        <v>0</v>
      </c>
    </row>
    <row r="4" spans="1:92" ht="22.5" customHeight="1" x14ac:dyDescent="0.25">
      <c r="A4" s="2"/>
      <c r="B4" s="200" t="s">
        <v>293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2"/>
      <c r="AV4" s="14">
        <f>'I F'!G3</f>
        <v>1.1000000000000001</v>
      </c>
      <c r="AW4" s="14">
        <f>'I F'!H3</f>
        <v>1.2</v>
      </c>
      <c r="AX4" s="14">
        <f>'I F'!I3</f>
        <v>1.3</v>
      </c>
      <c r="AY4" s="14">
        <f>'I F'!J3</f>
        <v>1.4</v>
      </c>
      <c r="AZ4" s="14">
        <f>'I F'!K3</f>
        <v>2.1</v>
      </c>
      <c r="BA4" s="92">
        <f>'I F'!L3</f>
        <v>2.2000000000000002</v>
      </c>
      <c r="BB4" s="92">
        <f>'I F'!M3</f>
        <v>2.2999999999999998</v>
      </c>
      <c r="BC4" s="92">
        <f>'I F'!N3</f>
        <v>2.4</v>
      </c>
      <c r="BD4" s="92">
        <f>'I F'!O3</f>
        <v>2.5</v>
      </c>
      <c r="BE4" s="92">
        <f>'I F'!P3</f>
        <v>2.6</v>
      </c>
      <c r="BF4" s="92">
        <f>'I F'!Q3</f>
        <v>3.1</v>
      </c>
      <c r="BG4" s="92">
        <f>'I F'!R3</f>
        <v>3.2</v>
      </c>
      <c r="BH4" s="92">
        <f>'I F'!S3</f>
        <v>3.3</v>
      </c>
      <c r="BI4" s="92">
        <f>'I F'!T3</f>
        <v>3.4</v>
      </c>
      <c r="BJ4" s="92" t="str">
        <f>'I F'!U3</f>
        <v>4.a.1</v>
      </c>
      <c r="BK4" s="92" t="str">
        <f>'I F'!V3</f>
        <v>4.a.2</v>
      </c>
      <c r="BL4" s="92" t="str">
        <f>'I F'!W3</f>
        <v>4.a.3</v>
      </c>
      <c r="BM4" s="93" t="str">
        <f>'I F'!X3</f>
        <v>4.a.4</v>
      </c>
      <c r="BN4" s="93" t="str">
        <f>'I F'!Y3</f>
        <v>4.b.1</v>
      </c>
      <c r="BO4" s="93" t="str">
        <f>'I F'!Z3</f>
        <v>4.b.2</v>
      </c>
      <c r="BP4" s="93" t="str">
        <f>'I F'!AA3</f>
        <v>4.b.3</v>
      </c>
      <c r="BQ4" s="93" t="str">
        <f>'I F'!AB3</f>
        <v>5.a.1</v>
      </c>
      <c r="BR4" s="93" t="str">
        <f>'I F'!AC3</f>
        <v>5.a.2</v>
      </c>
      <c r="BS4" s="93" t="str">
        <f>'I F'!AD3</f>
        <v>5.a.3</v>
      </c>
      <c r="BT4" s="93" t="str">
        <f>'I F'!AE3</f>
        <v>5.a.4</v>
      </c>
      <c r="BU4" s="93" t="str">
        <f>'I F'!AF3</f>
        <v>5.b.1</v>
      </c>
      <c r="BV4" s="93" t="str">
        <f>'I F'!AG3</f>
        <v>5.b.2</v>
      </c>
      <c r="BW4" s="93" t="str">
        <f>'I F'!AH3</f>
        <v>5.b.3</v>
      </c>
      <c r="BX4" s="93" t="str">
        <f>'I F'!AI3</f>
        <v>5.b.4</v>
      </c>
      <c r="BY4" s="93">
        <f>'I F'!AJ3</f>
        <v>6.1</v>
      </c>
      <c r="BZ4" s="93">
        <f>'I F'!AK3</f>
        <v>6.2</v>
      </c>
      <c r="CA4" s="93">
        <f>'I F'!AL3</f>
        <v>6.3</v>
      </c>
      <c r="CB4" s="93">
        <f>'I F'!AM3</f>
        <v>6.4</v>
      </c>
      <c r="CC4" s="93">
        <f>'I F'!AN3</f>
        <v>6.5</v>
      </c>
      <c r="CD4" s="93">
        <f>'I F'!AO3</f>
        <v>7.1</v>
      </c>
      <c r="CE4" s="93">
        <f>'I F'!AP3</f>
        <v>7.2</v>
      </c>
      <c r="CF4" s="93">
        <f>'I F'!AQ3</f>
        <v>7.3</v>
      </c>
      <c r="CG4" s="93">
        <f>'I F'!AR3</f>
        <v>7.4</v>
      </c>
      <c r="CH4" s="93">
        <f>'I F'!AS3</f>
        <v>8.1</v>
      </c>
      <c r="CI4" s="93">
        <f>'I F'!AT3</f>
        <v>8.1999999999999993</v>
      </c>
      <c r="CJ4" s="93">
        <f>'I F'!AU3</f>
        <v>8.3000000000000007</v>
      </c>
    </row>
    <row r="5" spans="1:92" ht="156" customHeight="1" x14ac:dyDescent="0.25">
      <c r="A5" s="2"/>
      <c r="B5" s="180" t="s">
        <v>294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2"/>
      <c r="AV5" s="173" t="str">
        <f>'I F'!G4</f>
        <v>Aplica correctamente los conceptos y métodos de las matemáticas y las ciencias para la solución de problemas.</v>
      </c>
      <c r="AW5" s="173" t="str">
        <f>'I F'!H4</f>
        <v>Resuelve problemas complejos de ingeniería aplicando los métodos, técnicas y procedimiento apropiados.</v>
      </c>
      <c r="AX5" s="173" t="str">
        <f>IF('I F'!I4=0,"",'I F'!I4)</f>
        <v/>
      </c>
      <c r="AY5" s="173" t="str">
        <f>IF('I F'!J4=0,"",'I F'!J4)</f>
        <v/>
      </c>
      <c r="AZ5" s="173" t="str">
        <f>'I F'!K4</f>
        <v>Interpreta requerimientos y formula especificaciones de diseño.</v>
      </c>
      <c r="BA5" s="189" t="str">
        <f>'I F'!L4</f>
        <v>Diseña (propone, crea) un sistema, producto o proceso aplicando las métodos y técnicas apropiadas, y describe la solución en forma gráfica y simbólica (planos, diagramas, simulaciones, etc.).</v>
      </c>
      <c r="BB5" s="189" t="str">
        <f>'I F'!M4</f>
        <v>Toma en consideración criterios de seguridad, así como estándares (normas, códigos) y regulaciones aplicables.</v>
      </c>
      <c r="BC5" s="173" t="str">
        <f>IF('I F'!N4=0,"",'I F'!N4)</f>
        <v/>
      </c>
      <c r="BD5" s="173" t="str">
        <f>IF('I F'!O4=0,"",'I F'!O4)</f>
        <v/>
      </c>
      <c r="BE5" s="173" t="str">
        <f>IF('I F'!P4=0,"",'I F'!P4)</f>
        <v/>
      </c>
      <c r="BF5" s="173" t="str">
        <f>'I F'!Q4</f>
        <v>Se expresa oralmente con claridad y adecúa su discurso para lograr un buen entendimiento según la audiencia.</v>
      </c>
      <c r="BG5" s="173" t="str">
        <f>'I F'!R4</f>
        <v>Elabora documentación técnica clara y precisa usando normas, simbología y terminología propias de la ingeniería.</v>
      </c>
      <c r="BH5" s="173" t="str">
        <f>IF('I F'!S4=0,"",'I F'!S4)</f>
        <v/>
      </c>
      <c r="BI5" s="173" t="str">
        <f>IF('I F'!T4=0,"",'I F'!T4)</f>
        <v/>
      </c>
      <c r="BJ5" s="173" t="str">
        <f>'I F'!U4</f>
        <v xml:space="preserve">Analiza dilemas o situaciones éticas en ingeniería y toma una posición justificada en el bien común.  </v>
      </c>
      <c r="BK5" s="173" t="str">
        <f>'I F'!V4</f>
        <v>Respeta la propiedad intelectual y reconoce la autoría de trabajos de otras personas.</v>
      </c>
      <c r="BL5" s="173" t="str">
        <f>IF('I F'!W4=0,"",'I F'!W4)</f>
        <v/>
      </c>
      <c r="BM5" s="173" t="str">
        <f>IF('I F'!X4=0,"",'I F'!X4)</f>
        <v/>
      </c>
      <c r="BN5" s="173" t="str">
        <f>'I F'!Y4</f>
        <v>Analiza el impacto de las soluciones de ingeniería tienen sobre las personas y la sociedad en contextos local, global, económico y ambiental.</v>
      </c>
      <c r="BO5" s="173" t="str">
        <f>IF('I F'!Z4=0,"",'I F'!Z4)</f>
        <v/>
      </c>
      <c r="BP5" s="173" t="str">
        <f>IF('I F'!AA4=0,"",'I F'!AA4)</f>
        <v/>
      </c>
      <c r="BQ5" s="173" t="str">
        <f>'I F'!AB4</f>
        <v>Participa activamente en equipos de trabajo para lograr las metas propuestas.</v>
      </c>
      <c r="BR5" s="173" t="str">
        <f>'I F'!AC4</f>
        <v>Propone y acepta ideas, y respeta los acuerdos en un entorno colaborativo e inclusivo..</v>
      </c>
      <c r="BS5" s="173" t="str">
        <f>IF('I F'!AD4=0,"",'I F'!AD4)</f>
        <v/>
      </c>
      <c r="BT5" s="173" t="str">
        <f>IF('I F'!AE4=0,"",'I F'!AE4)</f>
        <v/>
      </c>
      <c r="BU5" s="173" t="str">
        <f>'I F'!AF4</f>
        <v xml:space="preserve">Formula los objetivos del proyecto, identifica actividades y genera cronogramas. </v>
      </c>
      <c r="BV5" s="173" t="str">
        <f>'I F'!AG4</f>
        <v xml:space="preserve">Identifica los recursos necesarios para el desarrollo del proyecto, y genera listas de recursos o presupuestos.    </v>
      </c>
      <c r="BW5" s="173" t="str">
        <f>IF('I F'!AH4=0,"",'I F'!AH4)</f>
        <v/>
      </c>
      <c r="BX5" s="173" t="str">
        <f>IF('I F'!AI4=0,"",'I F'!AI4)</f>
        <v/>
      </c>
      <c r="BY5" s="173" t="str">
        <f>'I F'!AJ4</f>
        <v xml:space="preserve">Genera datos de experimentos o pruebas en computadora, y los procesa aplicando los métodos y procedimientos apropiados. </v>
      </c>
      <c r="BZ5" s="173" t="str">
        <f>'I F'!AK4</f>
        <v>Formula conclusiones lógicas y coherentes a partir de los resultados obtenidos y con criterio ingenieril.</v>
      </c>
      <c r="CA5" s="173" t="str">
        <f>IF('I F'!AL4=0,"",'I F'!AL4)</f>
        <v/>
      </c>
      <c r="CB5" s="173" t="str">
        <f>IF('I F'!AM4=0,"",'I F'!AM4)</f>
        <v/>
      </c>
      <c r="CC5" s="173" t="str">
        <f>IF('I F'!AN4=0,"",'I F'!AN4)</f>
        <v/>
      </c>
      <c r="CD5" s="173" t="str">
        <f>'I F'!AO4</f>
        <v>Identifica, adquiere y aplica nuevo conocimiento para resolver problemas y situaciones del ejercicio de la ingeniería.</v>
      </c>
      <c r="CE5" s="173" t="str">
        <f>'I F'!AP4</f>
        <v xml:space="preserve">Es autónomo en su proceso de aprendizaje, e identifica y aplica estrategias de aprendizaje apropiadas.  </v>
      </c>
      <c r="CF5" s="173" t="str">
        <f>IF('I F'!AQ4=0,"",'I F'!AQ4)</f>
        <v/>
      </c>
      <c r="CG5" s="173" t="str">
        <f>IF('I F'!AR4=0,"",'I F'!AR4)</f>
        <v/>
      </c>
      <c r="CH5" s="173" t="str">
        <f>'I F'!AS4</f>
        <v>Promueve el desarrollo sostenible en sus actividades priorizando el uso racional de materiales y tecnologías amigables con el medio ambiente.</v>
      </c>
      <c r="CI5" s="173" t="str">
        <f>IF('I F'!AT4=0,"",'I F'!AT4)</f>
        <v/>
      </c>
      <c r="CJ5" s="173" t="str">
        <f>IF('I F'!AU4=0,"",'I F'!AU4)</f>
        <v/>
      </c>
    </row>
    <row r="6" spans="1:92" ht="15.75" x14ac:dyDescent="0.25">
      <c r="B6" s="183" t="s">
        <v>22</v>
      </c>
      <c r="C6" s="185" t="s">
        <v>72</v>
      </c>
      <c r="D6" s="185" t="s">
        <v>125</v>
      </c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85" t="s">
        <v>126</v>
      </c>
      <c r="AU6" s="187" t="s">
        <v>127</v>
      </c>
      <c r="AV6" s="174"/>
      <c r="AW6" s="174"/>
      <c r="AX6" s="174"/>
      <c r="AY6" s="174"/>
      <c r="AZ6" s="174"/>
      <c r="BA6" s="190"/>
      <c r="BB6" s="190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</row>
    <row r="7" spans="1:92" ht="15.75" x14ac:dyDescent="0.25">
      <c r="B7" s="184"/>
      <c r="C7" s="186"/>
      <c r="D7" s="186"/>
      <c r="E7" s="95">
        <v>1</v>
      </c>
      <c r="F7" s="95">
        <v>2</v>
      </c>
      <c r="G7" s="95">
        <v>3</v>
      </c>
      <c r="H7" s="95">
        <v>4</v>
      </c>
      <c r="I7" s="95">
        <v>5</v>
      </c>
      <c r="J7" s="95">
        <v>6</v>
      </c>
      <c r="K7" s="95">
        <v>7</v>
      </c>
      <c r="L7" s="95">
        <v>8</v>
      </c>
      <c r="M7" s="95">
        <v>9</v>
      </c>
      <c r="N7" s="95">
        <v>10</v>
      </c>
      <c r="O7" s="95">
        <v>11</v>
      </c>
      <c r="P7" s="95">
        <v>12</v>
      </c>
      <c r="Q7" s="95">
        <v>13</v>
      </c>
      <c r="R7" s="95">
        <v>14</v>
      </c>
      <c r="S7" s="95">
        <v>15</v>
      </c>
      <c r="T7" s="95">
        <v>16</v>
      </c>
      <c r="U7" s="95">
        <v>17</v>
      </c>
      <c r="V7" s="95">
        <v>18</v>
      </c>
      <c r="W7" s="95">
        <v>19</v>
      </c>
      <c r="X7" s="95">
        <v>20</v>
      </c>
      <c r="Y7" s="95">
        <v>21</v>
      </c>
      <c r="Z7" s="95">
        <v>22</v>
      </c>
      <c r="AA7" s="95">
        <v>23</v>
      </c>
      <c r="AB7" s="95">
        <v>24</v>
      </c>
      <c r="AC7" s="95">
        <v>25</v>
      </c>
      <c r="AD7" s="95">
        <v>26</v>
      </c>
      <c r="AE7" s="95">
        <v>27</v>
      </c>
      <c r="AF7" s="95">
        <v>28</v>
      </c>
      <c r="AG7" s="95">
        <v>29</v>
      </c>
      <c r="AH7" s="95">
        <v>30</v>
      </c>
      <c r="AI7" s="95">
        <v>31</v>
      </c>
      <c r="AJ7" s="95">
        <v>32</v>
      </c>
      <c r="AK7" s="95">
        <v>33</v>
      </c>
      <c r="AL7" s="95">
        <v>34</v>
      </c>
      <c r="AM7" s="95">
        <v>35</v>
      </c>
      <c r="AN7" s="95">
        <v>36</v>
      </c>
      <c r="AO7" s="95">
        <v>37</v>
      </c>
      <c r="AP7" s="95">
        <v>38</v>
      </c>
      <c r="AQ7" s="95">
        <v>39</v>
      </c>
      <c r="AR7" s="95">
        <v>40</v>
      </c>
      <c r="AS7" s="95">
        <v>41</v>
      </c>
      <c r="AT7" s="186"/>
      <c r="AU7" s="188"/>
      <c r="AV7" s="175"/>
      <c r="AW7" s="175"/>
      <c r="AX7" s="175"/>
      <c r="AY7" s="175"/>
      <c r="AZ7" s="175"/>
      <c r="BA7" s="191"/>
      <c r="BB7" s="191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75"/>
      <c r="BO7" s="175"/>
      <c r="BP7" s="175"/>
      <c r="BQ7" s="175"/>
      <c r="BR7" s="175"/>
      <c r="BS7" s="175"/>
      <c r="BT7" s="175"/>
      <c r="BU7" s="175"/>
      <c r="BV7" s="175"/>
      <c r="BW7" s="175"/>
      <c r="BX7" s="175"/>
      <c r="BY7" s="175"/>
      <c r="BZ7" s="175"/>
      <c r="CA7" s="175"/>
      <c r="CB7" s="175"/>
      <c r="CC7" s="175"/>
      <c r="CD7" s="175"/>
      <c r="CE7" s="175"/>
      <c r="CF7" s="175"/>
      <c r="CG7" s="175"/>
      <c r="CH7" s="175"/>
      <c r="CI7" s="175"/>
      <c r="CJ7" s="175"/>
    </row>
    <row r="8" spans="1:92" x14ac:dyDescent="0.25">
      <c r="B8" s="16">
        <v>1</v>
      </c>
      <c r="C8" s="176" t="s">
        <v>73</v>
      </c>
      <c r="D8" s="20" t="s">
        <v>74</v>
      </c>
      <c r="E8" s="96">
        <f>COUNTIF(AV$8:AV8,"x")</f>
        <v>0</v>
      </c>
      <c r="F8" s="96">
        <f>COUNTIF(AW$8:AW8,"x")</f>
        <v>1</v>
      </c>
      <c r="G8" s="96">
        <f>COUNTIF(AX$8:AX8,"x")</f>
        <v>0</v>
      </c>
      <c r="H8" s="96">
        <f>COUNTIF(AY$8:AY8,"x")</f>
        <v>0</v>
      </c>
      <c r="I8" s="96">
        <f>COUNTIF(AZ$8:AZ8,"x")</f>
        <v>0</v>
      </c>
      <c r="J8" s="96">
        <f>COUNTIF(BA$8:BA8,"x")</f>
        <v>0</v>
      </c>
      <c r="K8" s="96">
        <f>COUNTIF(BB$8:BB8,"x")</f>
        <v>0</v>
      </c>
      <c r="L8" s="96">
        <f>COUNTIF(BC$8:BC8,"x")</f>
        <v>0</v>
      </c>
      <c r="M8" s="96">
        <f>COUNTIF(BD$8:BD8,"x")</f>
        <v>0</v>
      </c>
      <c r="N8" s="96">
        <f>COUNTIF(BE$8:BE8,"x")</f>
        <v>0</v>
      </c>
      <c r="O8" s="96">
        <f>COUNTIF(BF$8:BF8,"x")</f>
        <v>1</v>
      </c>
      <c r="P8" s="96">
        <f>COUNTIF(BG$8:BG8,"x")</f>
        <v>0</v>
      </c>
      <c r="Q8" s="96">
        <f>COUNTIF(BH$8:BH8,"x")</f>
        <v>0</v>
      </c>
      <c r="R8" s="96">
        <f>COUNTIF(BI$8:BI8,"x")</f>
        <v>0</v>
      </c>
      <c r="S8" s="96">
        <f>COUNTIF(BJ$8:BJ8,"x")</f>
        <v>0</v>
      </c>
      <c r="T8" s="96">
        <f>COUNTIF(BK$8:BK8,"x")</f>
        <v>0</v>
      </c>
      <c r="U8" s="96">
        <f>COUNTIF(BL$8:BL8,"x")</f>
        <v>0</v>
      </c>
      <c r="V8" s="96">
        <f>COUNTIF(BM$8:BM8,"x")</f>
        <v>0</v>
      </c>
      <c r="W8" s="96">
        <f>COUNTIF(BN$8:BN8,"x")</f>
        <v>0</v>
      </c>
      <c r="X8" s="96">
        <f>COUNTIF(BO$8:BO8,"x")</f>
        <v>0</v>
      </c>
      <c r="Y8" s="96">
        <f>COUNTIF(BP$8:BP8,"x")</f>
        <v>0</v>
      </c>
      <c r="Z8" s="96">
        <f>COUNTIF(BQ$8:BQ8,"x")</f>
        <v>0</v>
      </c>
      <c r="AA8" s="96">
        <f>COUNTIF(BR$8:BR8,"x")</f>
        <v>0</v>
      </c>
      <c r="AB8" s="96">
        <f>COUNTIF(BS$8:BS8,"x")</f>
        <v>0</v>
      </c>
      <c r="AC8" s="96">
        <f>COUNTIF(BT$8:BT8,"x")</f>
        <v>0</v>
      </c>
      <c r="AD8" s="96">
        <f>COUNTIF(BU$8:BU8,"x")</f>
        <v>0</v>
      </c>
      <c r="AE8" s="96">
        <f>COUNTIF(BV$8:BV8,"x")</f>
        <v>0</v>
      </c>
      <c r="AF8" s="96">
        <f>COUNTIF(BW$8:BW8,"x")</f>
        <v>0</v>
      </c>
      <c r="AG8" s="96">
        <f>COUNTIF(BX$8:BX8,"x")</f>
        <v>0</v>
      </c>
      <c r="AH8" s="96">
        <f>COUNTIF(BY$8:BY8,"x")</f>
        <v>0</v>
      </c>
      <c r="AI8" s="96">
        <f>COUNTIF(BZ$8:BZ8,"x")</f>
        <v>0</v>
      </c>
      <c r="AJ8" s="96">
        <f>COUNTIF(CA$8:CA8,"x")</f>
        <v>0</v>
      </c>
      <c r="AK8" s="96">
        <f>COUNTIF(CB$8:CB8,"x")</f>
        <v>0</v>
      </c>
      <c r="AL8" s="96">
        <f>COUNTIF(CC$8:CC8,"x")</f>
        <v>0</v>
      </c>
      <c r="AM8" s="96">
        <f>COUNTIF(CD$8:CD8,"x")</f>
        <v>0</v>
      </c>
      <c r="AN8" s="96">
        <f>COUNTIF(CE$8:CE8,"x")</f>
        <v>0</v>
      </c>
      <c r="AO8" s="96">
        <f>COUNTIF(CF$8:CF8,"x")</f>
        <v>0</v>
      </c>
      <c r="AP8" s="96">
        <f>COUNTIF(CG$8:CG8,"x")</f>
        <v>0</v>
      </c>
      <c r="AQ8" s="96">
        <f>COUNTIF(CH$8:CH8,"x")</f>
        <v>1</v>
      </c>
      <c r="AR8" s="96">
        <f>COUNTIF(CI$8:CI8,"x")</f>
        <v>0</v>
      </c>
      <c r="AS8" s="96">
        <f>COUNTIF(CJ$8:CJ8,"x")</f>
        <v>0</v>
      </c>
      <c r="AT8" s="21" t="s">
        <v>132</v>
      </c>
      <c r="AU8" s="24">
        <v>20</v>
      </c>
      <c r="AV8" s="5"/>
      <c r="AW8" s="5" t="s">
        <v>130</v>
      </c>
      <c r="AX8" s="5"/>
      <c r="AY8" s="5"/>
      <c r="AZ8" s="5"/>
      <c r="BA8" s="5"/>
      <c r="BB8" s="5"/>
      <c r="BC8" s="5"/>
      <c r="BD8" s="5"/>
      <c r="BE8" s="5"/>
      <c r="BF8" s="5" t="s">
        <v>130</v>
      </c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 t="s">
        <v>130</v>
      </c>
      <c r="CI8" s="5"/>
      <c r="CJ8" s="5"/>
      <c r="CK8" s="14">
        <f>COUNTBLANK(AV8:CJ8)</f>
        <v>38</v>
      </c>
      <c r="CL8" s="7"/>
      <c r="CM8" s="7"/>
      <c r="CN8" s="7"/>
    </row>
    <row r="9" spans="1:92" x14ac:dyDescent="0.25">
      <c r="B9" s="16">
        <v>2</v>
      </c>
      <c r="C9" s="176"/>
      <c r="D9" s="20" t="s">
        <v>78</v>
      </c>
      <c r="E9" s="96">
        <f>COUNTIF(AV$8:AV9,"x")</f>
        <v>1</v>
      </c>
      <c r="F9" s="96">
        <f>COUNTIF(AW$8:AW9,"x")</f>
        <v>2</v>
      </c>
      <c r="G9" s="96">
        <f>COUNTIF(AX$8:AX9,"x")</f>
        <v>0</v>
      </c>
      <c r="H9" s="96">
        <f>COUNTIF(AY$8:AY9,"x")</f>
        <v>0</v>
      </c>
      <c r="I9" s="96">
        <f>COUNTIF(AZ$8:AZ9,"x")</f>
        <v>0</v>
      </c>
      <c r="J9" s="96">
        <f>COUNTIF(BA$8:BA9,"x")</f>
        <v>0</v>
      </c>
      <c r="K9" s="96">
        <f>COUNTIF(BB$8:BB9,"x")</f>
        <v>0</v>
      </c>
      <c r="L9" s="96">
        <f>COUNTIF(BC$8:BC9,"x")</f>
        <v>0</v>
      </c>
      <c r="M9" s="96">
        <f>COUNTIF(BD$8:BD9,"x")</f>
        <v>0</v>
      </c>
      <c r="N9" s="96">
        <f>COUNTIF(BE$8:BE9,"x")</f>
        <v>0</v>
      </c>
      <c r="O9" s="96">
        <f>COUNTIF(BF$8:BF9,"x")</f>
        <v>1</v>
      </c>
      <c r="P9" s="96">
        <f>COUNTIF(BG$8:BG9,"x")</f>
        <v>0</v>
      </c>
      <c r="Q9" s="96">
        <f>COUNTIF(BH$8:BH9,"x")</f>
        <v>0</v>
      </c>
      <c r="R9" s="96">
        <f>COUNTIF(BI$8:BI9,"x")</f>
        <v>0</v>
      </c>
      <c r="S9" s="96">
        <f>COUNTIF(BJ$8:BJ9,"x")</f>
        <v>0</v>
      </c>
      <c r="T9" s="96">
        <f>COUNTIF(BK$8:BK9,"x")</f>
        <v>0</v>
      </c>
      <c r="U9" s="96">
        <f>COUNTIF(BL$8:BL9,"x")</f>
        <v>0</v>
      </c>
      <c r="V9" s="96">
        <f>COUNTIF(BM$8:BM9,"x")</f>
        <v>0</v>
      </c>
      <c r="W9" s="96">
        <f>COUNTIF(BN$8:BN9,"x")</f>
        <v>1</v>
      </c>
      <c r="X9" s="96">
        <f>COUNTIF(BO$8:BO9,"x")</f>
        <v>0</v>
      </c>
      <c r="Y9" s="96">
        <f>COUNTIF(BP$8:BP9,"x")</f>
        <v>0</v>
      </c>
      <c r="Z9" s="96">
        <f>COUNTIF(BQ$8:BQ9,"x")</f>
        <v>0</v>
      </c>
      <c r="AA9" s="96">
        <f>COUNTIF(BR$8:BR9,"x")</f>
        <v>0</v>
      </c>
      <c r="AB9" s="96">
        <f>COUNTIF(BS$8:BS9,"x")</f>
        <v>0</v>
      </c>
      <c r="AC9" s="96">
        <f>COUNTIF(BT$8:BT9,"x")</f>
        <v>0</v>
      </c>
      <c r="AD9" s="96">
        <f>COUNTIF(BU$8:BU9,"x")</f>
        <v>0</v>
      </c>
      <c r="AE9" s="96">
        <f>COUNTIF(BV$8:BV9,"x")</f>
        <v>0</v>
      </c>
      <c r="AF9" s="96">
        <f>COUNTIF(BW$8:BW9,"x")</f>
        <v>0</v>
      </c>
      <c r="AG9" s="96">
        <f>COUNTIF(BX$8:BX9,"x")</f>
        <v>0</v>
      </c>
      <c r="AH9" s="96">
        <f>COUNTIF(BY$8:BY9,"x")</f>
        <v>0</v>
      </c>
      <c r="AI9" s="96">
        <f>COUNTIF(BZ$8:BZ9,"x")</f>
        <v>0</v>
      </c>
      <c r="AJ9" s="96">
        <f>COUNTIF(CA$8:CA9,"x")</f>
        <v>0</v>
      </c>
      <c r="AK9" s="96">
        <f>COUNTIF(CB$8:CB9,"x")</f>
        <v>0</v>
      </c>
      <c r="AL9" s="96">
        <f>COUNTIF(CC$8:CC9,"x")</f>
        <v>0</v>
      </c>
      <c r="AM9" s="96">
        <f>COUNTIF(CD$8:CD9,"x")</f>
        <v>0</v>
      </c>
      <c r="AN9" s="96">
        <f>COUNTIF(CE$8:CE9,"x")</f>
        <v>0</v>
      </c>
      <c r="AO9" s="96">
        <f>COUNTIF(CF$8:CF9,"x")</f>
        <v>0</v>
      </c>
      <c r="AP9" s="96">
        <f>COUNTIF(CG$8:CG9,"x")</f>
        <v>0</v>
      </c>
      <c r="AQ9" s="96">
        <f>COUNTIF(CH$8:CH9,"x")</f>
        <v>2</v>
      </c>
      <c r="AR9" s="96">
        <f>COUNTIF(CI$8:CI9,"x")</f>
        <v>0</v>
      </c>
      <c r="AS9" s="96">
        <f>COUNTIF(CJ$8:CJ9,"x")</f>
        <v>0</v>
      </c>
      <c r="AT9" s="21" t="s">
        <v>133</v>
      </c>
      <c r="AU9" s="24">
        <v>5</v>
      </c>
      <c r="AV9" s="5" t="s">
        <v>130</v>
      </c>
      <c r="AW9" s="5" t="s">
        <v>130</v>
      </c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 t="s">
        <v>130</v>
      </c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 t="s">
        <v>130</v>
      </c>
      <c r="CI9" s="5"/>
      <c r="CJ9" s="5"/>
      <c r="CK9" s="14">
        <f t="shared" ref="CK9:CK81" si="1">COUNTBLANK(AV9:CJ9)</f>
        <v>37</v>
      </c>
    </row>
    <row r="10" spans="1:92" x14ac:dyDescent="0.25">
      <c r="B10" s="16">
        <v>3</v>
      </c>
      <c r="C10" s="176"/>
      <c r="D10" s="20" t="s">
        <v>75</v>
      </c>
      <c r="E10" s="96">
        <f>COUNTIF(AV$8:AV10,"x")</f>
        <v>1</v>
      </c>
      <c r="F10" s="96">
        <f>COUNTIF(AW$8:AW10,"x")</f>
        <v>2</v>
      </c>
      <c r="G10" s="96">
        <f>COUNTIF(AX$8:AX10,"x")</f>
        <v>0</v>
      </c>
      <c r="H10" s="96">
        <f>COUNTIF(AY$8:AY10,"x")</f>
        <v>0</v>
      </c>
      <c r="I10" s="96">
        <f>COUNTIF(AZ$8:AZ10,"x")</f>
        <v>0</v>
      </c>
      <c r="J10" s="96">
        <f>COUNTIF(BA$8:BA10,"x")</f>
        <v>0</v>
      </c>
      <c r="K10" s="96">
        <f>COUNTIF(BB$8:BB10,"x")</f>
        <v>0</v>
      </c>
      <c r="L10" s="96">
        <f>COUNTIF(BC$8:BC10,"x")</f>
        <v>0</v>
      </c>
      <c r="M10" s="96">
        <f>COUNTIF(BD$8:BD10,"x")</f>
        <v>0</v>
      </c>
      <c r="N10" s="96">
        <f>COUNTIF(BE$8:BE10,"x")</f>
        <v>0</v>
      </c>
      <c r="O10" s="96">
        <f>COUNTIF(BF$8:BF10,"x")</f>
        <v>1</v>
      </c>
      <c r="P10" s="96">
        <f>COUNTIF(BG$8:BG10,"x")</f>
        <v>0</v>
      </c>
      <c r="Q10" s="96">
        <f>COUNTIF(BH$8:BH10,"x")</f>
        <v>0</v>
      </c>
      <c r="R10" s="96">
        <f>COUNTIF(BI$8:BI10,"x")</f>
        <v>0</v>
      </c>
      <c r="S10" s="96">
        <f>COUNTIF(BJ$8:BJ10,"x")</f>
        <v>0</v>
      </c>
      <c r="T10" s="96">
        <f>COUNTIF(BK$8:BK10,"x")</f>
        <v>0</v>
      </c>
      <c r="U10" s="96">
        <f>COUNTIF(BL$8:BL10,"x")</f>
        <v>0</v>
      </c>
      <c r="V10" s="96">
        <f>COUNTIF(BM$8:BM10,"x")</f>
        <v>0</v>
      </c>
      <c r="W10" s="96">
        <f>COUNTIF(BN$8:BN10,"x")</f>
        <v>2</v>
      </c>
      <c r="X10" s="96">
        <f>COUNTIF(BO$8:BO10,"x")</f>
        <v>0</v>
      </c>
      <c r="Y10" s="96">
        <f>COUNTIF(BP$8:BP10,"x")</f>
        <v>0</v>
      </c>
      <c r="Z10" s="96">
        <f>COUNTIF(BQ$8:BQ10,"x")</f>
        <v>0</v>
      </c>
      <c r="AA10" s="96">
        <f>COUNTIF(BR$8:BR10,"x")</f>
        <v>0</v>
      </c>
      <c r="AB10" s="96">
        <f>COUNTIF(BS$8:BS10,"x")</f>
        <v>0</v>
      </c>
      <c r="AC10" s="96">
        <f>COUNTIF(BT$8:BT10,"x")</f>
        <v>0</v>
      </c>
      <c r="AD10" s="96">
        <f>COUNTIF(BU$8:BU10,"x")</f>
        <v>0</v>
      </c>
      <c r="AE10" s="96">
        <f>COUNTIF(BV$8:BV10,"x")</f>
        <v>0</v>
      </c>
      <c r="AF10" s="96">
        <f>COUNTIF(BW$8:BW10,"x")</f>
        <v>0</v>
      </c>
      <c r="AG10" s="96">
        <f>COUNTIF(BX$8:BX10,"x")</f>
        <v>0</v>
      </c>
      <c r="AH10" s="96">
        <f>COUNTIF(BY$8:BY10,"x")</f>
        <v>0</v>
      </c>
      <c r="AI10" s="96">
        <f>COUNTIF(BZ$8:BZ10,"x")</f>
        <v>0</v>
      </c>
      <c r="AJ10" s="96">
        <f>COUNTIF(CA$8:CA10,"x")</f>
        <v>0</v>
      </c>
      <c r="AK10" s="96">
        <f>COUNTIF(CB$8:CB10,"x")</f>
        <v>0</v>
      </c>
      <c r="AL10" s="96">
        <f>COUNTIF(CC$8:CC10,"x")</f>
        <v>0</v>
      </c>
      <c r="AM10" s="96">
        <f>COUNTIF(CD$8:CD10,"x")</f>
        <v>0</v>
      </c>
      <c r="AN10" s="96">
        <f>COUNTIF(CE$8:CE10,"x")</f>
        <v>0</v>
      </c>
      <c r="AO10" s="96">
        <f>COUNTIF(CF$8:CF10,"x")</f>
        <v>0</v>
      </c>
      <c r="AP10" s="96">
        <f>COUNTIF(CG$8:CG10,"x")</f>
        <v>0</v>
      </c>
      <c r="AQ10" s="96">
        <f>COUNTIF(CH$8:CH10,"x")</f>
        <v>3</v>
      </c>
      <c r="AR10" s="96">
        <f>COUNTIF(CI$8:CI10,"x")</f>
        <v>0</v>
      </c>
      <c r="AS10" s="96">
        <f>COUNTIF(CJ$8:CJ10,"x")</f>
        <v>0</v>
      </c>
      <c r="AT10" s="21" t="s">
        <v>134</v>
      </c>
      <c r="AU10" s="24">
        <v>4</v>
      </c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 t="s">
        <v>130</v>
      </c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 t="s">
        <v>130</v>
      </c>
      <c r="CI10" s="5"/>
      <c r="CJ10" s="5"/>
      <c r="CK10" s="14">
        <f t="shared" si="1"/>
        <v>39</v>
      </c>
    </row>
    <row r="11" spans="1:92" x14ac:dyDescent="0.25">
      <c r="B11" s="16">
        <v>4</v>
      </c>
      <c r="C11" s="176"/>
      <c r="D11" s="20" t="s">
        <v>116</v>
      </c>
      <c r="E11" s="96">
        <f>COUNTIF(AV$8:AV11,"x")</f>
        <v>2</v>
      </c>
      <c r="F11" s="96">
        <f>COUNTIF(AW$8:AW11,"x")</f>
        <v>3</v>
      </c>
      <c r="G11" s="96">
        <f>COUNTIF(AX$8:AX11,"x")</f>
        <v>0</v>
      </c>
      <c r="H11" s="96">
        <f>COUNTIF(AY$8:AY11,"x")</f>
        <v>0</v>
      </c>
      <c r="I11" s="96">
        <f>COUNTIF(AZ$8:AZ11,"x")</f>
        <v>0</v>
      </c>
      <c r="J11" s="96">
        <f>COUNTIF(BA$8:BA11,"x")</f>
        <v>0</v>
      </c>
      <c r="K11" s="96">
        <f>COUNTIF(BB$8:BB11,"x")</f>
        <v>0</v>
      </c>
      <c r="L11" s="96">
        <f>COUNTIF(BC$8:BC11,"x")</f>
        <v>0</v>
      </c>
      <c r="M11" s="96">
        <f>COUNTIF(BD$8:BD11,"x")</f>
        <v>0</v>
      </c>
      <c r="N11" s="96">
        <f>COUNTIF(BE$8:BE11,"x")</f>
        <v>0</v>
      </c>
      <c r="O11" s="96">
        <f>COUNTIF(BF$8:BF11,"x")</f>
        <v>1</v>
      </c>
      <c r="P11" s="96">
        <f>COUNTIF(BG$8:BG11,"x")</f>
        <v>0</v>
      </c>
      <c r="Q11" s="96">
        <f>COUNTIF(BH$8:BH11,"x")</f>
        <v>0</v>
      </c>
      <c r="R11" s="96">
        <f>COUNTIF(BI$8:BI11,"x")</f>
        <v>0</v>
      </c>
      <c r="S11" s="96">
        <f>COUNTIF(BJ$8:BJ11,"x")</f>
        <v>0</v>
      </c>
      <c r="T11" s="96">
        <f>COUNTIF(BK$8:BK11,"x")</f>
        <v>0</v>
      </c>
      <c r="U11" s="96">
        <f>COUNTIF(BL$8:BL11,"x")</f>
        <v>0</v>
      </c>
      <c r="V11" s="96">
        <f>COUNTIF(BM$8:BM11,"x")</f>
        <v>0</v>
      </c>
      <c r="W11" s="96">
        <f>COUNTIF(BN$8:BN11,"x")</f>
        <v>2</v>
      </c>
      <c r="X11" s="96">
        <f>COUNTIF(BO$8:BO11,"x")</f>
        <v>0</v>
      </c>
      <c r="Y11" s="96">
        <f>COUNTIF(BP$8:BP11,"x")</f>
        <v>0</v>
      </c>
      <c r="Z11" s="96">
        <f>COUNTIF(BQ$8:BQ11,"x")</f>
        <v>0</v>
      </c>
      <c r="AA11" s="96">
        <f>COUNTIF(BR$8:BR11,"x")</f>
        <v>0</v>
      </c>
      <c r="AB11" s="96">
        <f>COUNTIF(BS$8:BS11,"x")</f>
        <v>0</v>
      </c>
      <c r="AC11" s="96">
        <f>COUNTIF(BT$8:BT11,"x")</f>
        <v>0</v>
      </c>
      <c r="AD11" s="96">
        <f>COUNTIF(BU$8:BU11,"x")</f>
        <v>0</v>
      </c>
      <c r="AE11" s="96">
        <f>COUNTIF(BV$8:BV11,"x")</f>
        <v>0</v>
      </c>
      <c r="AF11" s="96">
        <f>COUNTIF(BW$8:BW11,"x")</f>
        <v>0</v>
      </c>
      <c r="AG11" s="96">
        <f>COUNTIF(BX$8:BX11,"x")</f>
        <v>0</v>
      </c>
      <c r="AH11" s="96">
        <f>COUNTIF(BY$8:BY11,"x")</f>
        <v>0</v>
      </c>
      <c r="AI11" s="96">
        <f>COUNTIF(BZ$8:BZ11,"x")</f>
        <v>0</v>
      </c>
      <c r="AJ11" s="96">
        <f>COUNTIF(CA$8:CA11,"x")</f>
        <v>0</v>
      </c>
      <c r="AK11" s="96">
        <f>COUNTIF(CB$8:CB11,"x")</f>
        <v>0</v>
      </c>
      <c r="AL11" s="96">
        <f>COUNTIF(CC$8:CC11,"x")</f>
        <v>0</v>
      </c>
      <c r="AM11" s="96">
        <f>COUNTIF(CD$8:CD11,"x")</f>
        <v>0</v>
      </c>
      <c r="AN11" s="96">
        <f>COUNTIF(CE$8:CE11,"x")</f>
        <v>0</v>
      </c>
      <c r="AO11" s="96">
        <f>COUNTIF(CF$8:CF11,"x")</f>
        <v>0</v>
      </c>
      <c r="AP11" s="96">
        <f>COUNTIF(CG$8:CG11,"x")</f>
        <v>0</v>
      </c>
      <c r="AQ11" s="96">
        <f>COUNTIF(CH$8:CH11,"x")</f>
        <v>4</v>
      </c>
      <c r="AR11" s="96">
        <f>COUNTIF(CI$8:CI11,"x")</f>
        <v>0</v>
      </c>
      <c r="AS11" s="96">
        <f>COUNTIF(CJ$8:CJ11,"x")</f>
        <v>0</v>
      </c>
      <c r="AT11" s="21" t="s">
        <v>135</v>
      </c>
      <c r="AU11" s="24">
        <v>5</v>
      </c>
      <c r="AV11" s="5" t="s">
        <v>130</v>
      </c>
      <c r="AW11" s="5" t="s">
        <v>130</v>
      </c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 t="s">
        <v>130</v>
      </c>
      <c r="CI11" s="5"/>
      <c r="CJ11" s="5"/>
      <c r="CK11" s="14">
        <f t="shared" si="1"/>
        <v>38</v>
      </c>
    </row>
    <row r="12" spans="1:92" x14ac:dyDescent="0.25">
      <c r="B12" s="16">
        <v>5</v>
      </c>
      <c r="C12" s="176"/>
      <c r="D12" s="20" t="s">
        <v>76</v>
      </c>
      <c r="E12" s="96">
        <f>COUNTIF(AV$8:AV12,"x")</f>
        <v>2</v>
      </c>
      <c r="F12" s="96">
        <f>COUNTIF(AW$8:AW12,"x")</f>
        <v>3</v>
      </c>
      <c r="G12" s="96">
        <f>COUNTIF(AX$8:AX12,"x")</f>
        <v>0</v>
      </c>
      <c r="H12" s="96">
        <f>COUNTIF(AY$8:AY12,"x")</f>
        <v>0</v>
      </c>
      <c r="I12" s="96">
        <f>COUNTIF(AZ$8:AZ12,"x")</f>
        <v>0</v>
      </c>
      <c r="J12" s="96">
        <f>COUNTIF(BA$8:BA12,"x")</f>
        <v>0</v>
      </c>
      <c r="K12" s="96">
        <f>COUNTIF(BB$8:BB12,"x")</f>
        <v>0</v>
      </c>
      <c r="L12" s="96">
        <f>COUNTIF(BC$8:BC12,"x")</f>
        <v>0</v>
      </c>
      <c r="M12" s="96">
        <f>COUNTIF(BD$8:BD12,"x")</f>
        <v>0</v>
      </c>
      <c r="N12" s="96">
        <f>COUNTIF(BE$8:BE12,"x")</f>
        <v>0</v>
      </c>
      <c r="O12" s="96">
        <f>COUNTIF(BF$8:BF12,"x")</f>
        <v>1</v>
      </c>
      <c r="P12" s="96">
        <f>COUNTIF(BG$8:BG12,"x")</f>
        <v>0</v>
      </c>
      <c r="Q12" s="96">
        <f>COUNTIF(BH$8:BH12,"x")</f>
        <v>0</v>
      </c>
      <c r="R12" s="96">
        <f>COUNTIF(BI$8:BI12,"x")</f>
        <v>0</v>
      </c>
      <c r="S12" s="96">
        <f>COUNTIF(BJ$8:BJ12,"x")</f>
        <v>0</v>
      </c>
      <c r="T12" s="96">
        <f>COUNTIF(BK$8:BK12,"x")</f>
        <v>0</v>
      </c>
      <c r="U12" s="96">
        <f>COUNTIF(BL$8:BL12,"x")</f>
        <v>0</v>
      </c>
      <c r="V12" s="96">
        <f>COUNTIF(BM$8:BM12,"x")</f>
        <v>0</v>
      </c>
      <c r="W12" s="96">
        <f>COUNTIF(BN$8:BN12,"x")</f>
        <v>2</v>
      </c>
      <c r="X12" s="96">
        <f>COUNTIF(BO$8:BO12,"x")</f>
        <v>0</v>
      </c>
      <c r="Y12" s="96">
        <f>COUNTIF(BP$8:BP12,"x")</f>
        <v>0</v>
      </c>
      <c r="Z12" s="96">
        <f>COUNTIF(BQ$8:BQ12,"x")</f>
        <v>0</v>
      </c>
      <c r="AA12" s="96">
        <f>COUNTIF(BR$8:BR12,"x")</f>
        <v>0</v>
      </c>
      <c r="AB12" s="96">
        <f>COUNTIF(BS$8:BS12,"x")</f>
        <v>0</v>
      </c>
      <c r="AC12" s="96">
        <f>COUNTIF(BT$8:BT12,"x")</f>
        <v>0</v>
      </c>
      <c r="AD12" s="96">
        <f>COUNTIF(BU$8:BU12,"x")</f>
        <v>0</v>
      </c>
      <c r="AE12" s="96">
        <f>COUNTIF(BV$8:BV12,"x")</f>
        <v>0</v>
      </c>
      <c r="AF12" s="96">
        <f>COUNTIF(BW$8:BW12,"x")</f>
        <v>0</v>
      </c>
      <c r="AG12" s="96">
        <f>COUNTIF(BX$8:BX12,"x")</f>
        <v>0</v>
      </c>
      <c r="AH12" s="96">
        <f>COUNTIF(BY$8:BY12,"x")</f>
        <v>0</v>
      </c>
      <c r="AI12" s="96">
        <f>COUNTIF(BZ$8:BZ12,"x")</f>
        <v>0</v>
      </c>
      <c r="AJ12" s="96">
        <f>COUNTIF(CA$8:CA12,"x")</f>
        <v>0</v>
      </c>
      <c r="AK12" s="96">
        <f>COUNTIF(CB$8:CB12,"x")</f>
        <v>0</v>
      </c>
      <c r="AL12" s="96">
        <f>COUNTIF(CC$8:CC12,"x")</f>
        <v>0</v>
      </c>
      <c r="AM12" s="96">
        <f>COUNTIF(CD$8:CD12,"x")</f>
        <v>0</v>
      </c>
      <c r="AN12" s="96">
        <f>COUNTIF(CE$8:CE12,"x")</f>
        <v>0</v>
      </c>
      <c r="AO12" s="96">
        <f>COUNTIF(CF$8:CF12,"x")</f>
        <v>0</v>
      </c>
      <c r="AP12" s="96">
        <f>COUNTIF(CG$8:CG12,"x")</f>
        <v>0</v>
      </c>
      <c r="AQ12" s="96">
        <f>COUNTIF(CH$8:CH12,"x")</f>
        <v>4</v>
      </c>
      <c r="AR12" s="96">
        <f>COUNTIF(CI$8:CI12,"x")</f>
        <v>0</v>
      </c>
      <c r="AS12" s="96">
        <f>COUNTIF(CJ$8:CJ12,"x")</f>
        <v>0</v>
      </c>
      <c r="AT12" s="21" t="s">
        <v>136</v>
      </c>
      <c r="AU12" s="24">
        <v>4</v>
      </c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14">
        <f t="shared" si="1"/>
        <v>41</v>
      </c>
    </row>
    <row r="13" spans="1:92" x14ac:dyDescent="0.25">
      <c r="B13" s="16">
        <v>6</v>
      </c>
      <c r="C13" s="176"/>
      <c r="D13" s="20" t="s">
        <v>79</v>
      </c>
      <c r="E13" s="96">
        <f>COUNTIF(AV$8:AV13,"x")</f>
        <v>2</v>
      </c>
      <c r="F13" s="96">
        <f>COUNTIF(AW$8:AW13,"x")</f>
        <v>4</v>
      </c>
      <c r="G13" s="96">
        <f>COUNTIF(AX$8:AX13,"x")</f>
        <v>0</v>
      </c>
      <c r="H13" s="96">
        <f>COUNTIF(AY$8:AY13,"x")</f>
        <v>0</v>
      </c>
      <c r="I13" s="96">
        <f>COUNTIF(AZ$8:AZ13,"x")</f>
        <v>0</v>
      </c>
      <c r="J13" s="96">
        <f>COUNTIF(BA$8:BA13,"x")</f>
        <v>0</v>
      </c>
      <c r="K13" s="96">
        <f>COUNTIF(BB$8:BB13,"x")</f>
        <v>0</v>
      </c>
      <c r="L13" s="96">
        <f>COUNTIF(BC$8:BC13,"x")</f>
        <v>0</v>
      </c>
      <c r="M13" s="96">
        <f>COUNTIF(BD$8:BD13,"x")</f>
        <v>0</v>
      </c>
      <c r="N13" s="96">
        <f>COUNTIF(BE$8:BE13,"x")</f>
        <v>0</v>
      </c>
      <c r="O13" s="96">
        <f>COUNTIF(BF$8:BF13,"x")</f>
        <v>1</v>
      </c>
      <c r="P13" s="96">
        <f>COUNTIF(BG$8:BG13,"x")</f>
        <v>0</v>
      </c>
      <c r="Q13" s="96">
        <f>COUNTIF(BH$8:BH13,"x")</f>
        <v>0</v>
      </c>
      <c r="R13" s="96">
        <f>COUNTIF(BI$8:BI13,"x")</f>
        <v>0</v>
      </c>
      <c r="S13" s="96">
        <f>COUNTIF(BJ$8:BJ13,"x")</f>
        <v>0</v>
      </c>
      <c r="T13" s="96">
        <f>COUNTIF(BK$8:BK13,"x")</f>
        <v>0</v>
      </c>
      <c r="U13" s="96">
        <f>COUNTIF(BL$8:BL13,"x")</f>
        <v>0</v>
      </c>
      <c r="V13" s="96">
        <f>COUNTIF(BM$8:BM13,"x")</f>
        <v>0</v>
      </c>
      <c r="W13" s="96">
        <f>COUNTIF(BN$8:BN13,"x")</f>
        <v>2</v>
      </c>
      <c r="X13" s="96">
        <f>COUNTIF(BO$8:BO13,"x")</f>
        <v>0</v>
      </c>
      <c r="Y13" s="96">
        <f>COUNTIF(BP$8:BP13,"x")</f>
        <v>0</v>
      </c>
      <c r="Z13" s="96">
        <f>COUNTIF(BQ$8:BQ13,"x")</f>
        <v>0</v>
      </c>
      <c r="AA13" s="96">
        <f>COUNTIF(BR$8:BR13,"x")</f>
        <v>0</v>
      </c>
      <c r="AB13" s="96">
        <f>COUNTIF(BS$8:BS13,"x")</f>
        <v>0</v>
      </c>
      <c r="AC13" s="96">
        <f>COUNTIF(BT$8:BT13,"x")</f>
        <v>0</v>
      </c>
      <c r="AD13" s="96">
        <f>COUNTIF(BU$8:BU13,"x")</f>
        <v>0</v>
      </c>
      <c r="AE13" s="96">
        <f>COUNTIF(BV$8:BV13,"x")</f>
        <v>0</v>
      </c>
      <c r="AF13" s="96">
        <f>COUNTIF(BW$8:BW13,"x")</f>
        <v>0</v>
      </c>
      <c r="AG13" s="96">
        <f>COUNTIF(BX$8:BX13,"x")</f>
        <v>0</v>
      </c>
      <c r="AH13" s="96">
        <f>COUNTIF(BY$8:BY13,"x")</f>
        <v>0</v>
      </c>
      <c r="AI13" s="96">
        <f>COUNTIF(BZ$8:BZ13,"x")</f>
        <v>0</v>
      </c>
      <c r="AJ13" s="96">
        <f>COUNTIF(CA$8:CA13,"x")</f>
        <v>0</v>
      </c>
      <c r="AK13" s="96">
        <f>COUNTIF(CB$8:CB13,"x")</f>
        <v>0</v>
      </c>
      <c r="AL13" s="96">
        <f>COUNTIF(CC$8:CC13,"x")</f>
        <v>0</v>
      </c>
      <c r="AM13" s="96">
        <f>COUNTIF(CD$8:CD13,"x")</f>
        <v>0</v>
      </c>
      <c r="AN13" s="96">
        <f>COUNTIF(CE$8:CE13,"x")</f>
        <v>0</v>
      </c>
      <c r="AO13" s="96">
        <f>COUNTIF(CF$8:CF13,"x")</f>
        <v>0</v>
      </c>
      <c r="AP13" s="96">
        <f>COUNTIF(CG$8:CG13,"x")</f>
        <v>0</v>
      </c>
      <c r="AQ13" s="96">
        <f>COUNTIF(CH$8:CH13,"x")</f>
        <v>4</v>
      </c>
      <c r="AR13" s="96">
        <f>COUNTIF(CI$8:CI13,"x")</f>
        <v>0</v>
      </c>
      <c r="AS13" s="96">
        <f>COUNTIF(CJ$8:CJ13,"x")</f>
        <v>0</v>
      </c>
      <c r="AT13" s="21" t="s">
        <v>137</v>
      </c>
      <c r="AU13" s="24">
        <v>5</v>
      </c>
      <c r="AV13" s="5"/>
      <c r="AW13" s="5" t="s">
        <v>211</v>
      </c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14">
        <f t="shared" si="1"/>
        <v>40</v>
      </c>
    </row>
    <row r="14" spans="1:92" x14ac:dyDescent="0.25">
      <c r="B14" s="16">
        <v>7</v>
      </c>
      <c r="C14" s="176"/>
      <c r="D14" s="20" t="s">
        <v>117</v>
      </c>
      <c r="E14" s="96">
        <f>COUNTIF(AV$8:AV14,"x")</f>
        <v>3</v>
      </c>
      <c r="F14" s="96">
        <f>COUNTIF(AW$8:AW14,"x")</f>
        <v>4</v>
      </c>
      <c r="G14" s="96">
        <f>COUNTIF(AX$8:AX14,"x")</f>
        <v>0</v>
      </c>
      <c r="H14" s="96">
        <f>COUNTIF(AY$8:AY14,"x")</f>
        <v>0</v>
      </c>
      <c r="I14" s="96">
        <f>COUNTIF(AZ$8:AZ14,"x")</f>
        <v>0</v>
      </c>
      <c r="J14" s="96">
        <f>COUNTIF(BA$8:BA14,"x")</f>
        <v>0</v>
      </c>
      <c r="K14" s="96">
        <f>COUNTIF(BB$8:BB14,"x")</f>
        <v>0</v>
      </c>
      <c r="L14" s="96">
        <f>COUNTIF(BC$8:BC14,"x")</f>
        <v>0</v>
      </c>
      <c r="M14" s="96">
        <f>COUNTIF(BD$8:BD14,"x")</f>
        <v>0</v>
      </c>
      <c r="N14" s="96">
        <f>COUNTIF(BE$8:BE14,"x")</f>
        <v>0</v>
      </c>
      <c r="O14" s="96">
        <f>COUNTIF(BF$8:BF14,"x")</f>
        <v>1</v>
      </c>
      <c r="P14" s="96">
        <f>COUNTIF(BG$8:BG14,"x")</f>
        <v>0</v>
      </c>
      <c r="Q14" s="96">
        <f>COUNTIF(BH$8:BH14,"x")</f>
        <v>0</v>
      </c>
      <c r="R14" s="96">
        <f>COUNTIF(BI$8:BI14,"x")</f>
        <v>0</v>
      </c>
      <c r="S14" s="96">
        <f>COUNTIF(BJ$8:BJ14,"x")</f>
        <v>0</v>
      </c>
      <c r="T14" s="96">
        <f>COUNTIF(BK$8:BK14,"x")</f>
        <v>0</v>
      </c>
      <c r="U14" s="96">
        <f>COUNTIF(BL$8:BL14,"x")</f>
        <v>0</v>
      </c>
      <c r="V14" s="96">
        <f>COUNTIF(BM$8:BM14,"x")</f>
        <v>0</v>
      </c>
      <c r="W14" s="96">
        <f>COUNTIF(BN$8:BN14,"x")</f>
        <v>2</v>
      </c>
      <c r="X14" s="96">
        <f>COUNTIF(BO$8:BO14,"x")</f>
        <v>0</v>
      </c>
      <c r="Y14" s="96">
        <f>COUNTIF(BP$8:BP14,"x")</f>
        <v>0</v>
      </c>
      <c r="Z14" s="96">
        <f>COUNTIF(BQ$8:BQ14,"x")</f>
        <v>0</v>
      </c>
      <c r="AA14" s="96">
        <f>COUNTIF(BR$8:BR14,"x")</f>
        <v>0</v>
      </c>
      <c r="AB14" s="96">
        <f>COUNTIF(BS$8:BS14,"x")</f>
        <v>0</v>
      </c>
      <c r="AC14" s="96">
        <f>COUNTIF(BT$8:BT14,"x")</f>
        <v>0</v>
      </c>
      <c r="AD14" s="96">
        <f>COUNTIF(BU$8:BU14,"x")</f>
        <v>0</v>
      </c>
      <c r="AE14" s="96">
        <f>COUNTIF(BV$8:BV14,"x")</f>
        <v>0</v>
      </c>
      <c r="AF14" s="96">
        <f>COUNTIF(BW$8:BW14,"x")</f>
        <v>0</v>
      </c>
      <c r="AG14" s="96">
        <f>COUNTIF(BX$8:BX14,"x")</f>
        <v>0</v>
      </c>
      <c r="AH14" s="96">
        <f>COUNTIF(BY$8:BY14,"x")</f>
        <v>0</v>
      </c>
      <c r="AI14" s="96">
        <f>COUNTIF(BZ$8:BZ14,"x")</f>
        <v>0</v>
      </c>
      <c r="AJ14" s="96">
        <f>COUNTIF(CA$8:CA14,"x")</f>
        <v>0</v>
      </c>
      <c r="AK14" s="96">
        <f>COUNTIF(CB$8:CB14,"x")</f>
        <v>0</v>
      </c>
      <c r="AL14" s="96">
        <f>COUNTIF(CC$8:CC14,"x")</f>
        <v>0</v>
      </c>
      <c r="AM14" s="96">
        <f>COUNTIF(CD$8:CD14,"x")</f>
        <v>0</v>
      </c>
      <c r="AN14" s="96">
        <f>COUNTIF(CE$8:CE14,"x")</f>
        <v>0</v>
      </c>
      <c r="AO14" s="96">
        <f>COUNTIF(CF$8:CF14,"x")</f>
        <v>0</v>
      </c>
      <c r="AP14" s="96">
        <f>COUNTIF(CG$8:CG14,"x")</f>
        <v>0</v>
      </c>
      <c r="AQ14" s="96">
        <f>COUNTIF(CH$8:CH14,"x")</f>
        <v>4</v>
      </c>
      <c r="AR14" s="96">
        <f>COUNTIF(CI$8:CI14,"x")</f>
        <v>0</v>
      </c>
      <c r="AS14" s="96">
        <f>COUNTIF(CJ$8:CJ14,"x")</f>
        <v>0</v>
      </c>
      <c r="AT14" s="21" t="s">
        <v>138</v>
      </c>
      <c r="AU14" s="24">
        <v>4</v>
      </c>
      <c r="AV14" s="5" t="s">
        <v>130</v>
      </c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14">
        <f t="shared" si="1"/>
        <v>40</v>
      </c>
    </row>
    <row r="15" spans="1:92" x14ac:dyDescent="0.25">
      <c r="B15" s="16">
        <v>8</v>
      </c>
      <c r="C15" s="176"/>
      <c r="D15" s="20" t="s">
        <v>118</v>
      </c>
      <c r="E15" s="96">
        <f>COUNTIF(AV$8:AV15,"x")</f>
        <v>3</v>
      </c>
      <c r="F15" s="96">
        <f>COUNTIF(AW$8:AW15,"x")</f>
        <v>4</v>
      </c>
      <c r="G15" s="96">
        <f>COUNTIF(AX$8:AX15,"x")</f>
        <v>0</v>
      </c>
      <c r="H15" s="96">
        <f>COUNTIF(AY$8:AY15,"x")</f>
        <v>0</v>
      </c>
      <c r="I15" s="96">
        <f>COUNTIF(AZ$8:AZ15,"x")</f>
        <v>0</v>
      </c>
      <c r="J15" s="96">
        <f>COUNTIF(BA$8:BA15,"x")</f>
        <v>0</v>
      </c>
      <c r="K15" s="96">
        <f>COUNTIF(BB$8:BB15,"x")</f>
        <v>0</v>
      </c>
      <c r="L15" s="96">
        <f>COUNTIF(BC$8:BC15,"x")</f>
        <v>0</v>
      </c>
      <c r="M15" s="96">
        <f>COUNTIF(BD$8:BD15,"x")</f>
        <v>0</v>
      </c>
      <c r="N15" s="96">
        <f>COUNTIF(BE$8:BE15,"x")</f>
        <v>0</v>
      </c>
      <c r="O15" s="96">
        <f>COUNTIF(BF$8:BF15,"x")</f>
        <v>1</v>
      </c>
      <c r="P15" s="96">
        <f>COUNTIF(BG$8:BG15,"x")</f>
        <v>0</v>
      </c>
      <c r="Q15" s="96">
        <f>COUNTIF(BH$8:BH15,"x")</f>
        <v>0</v>
      </c>
      <c r="R15" s="96">
        <f>COUNTIF(BI$8:BI15,"x")</f>
        <v>0</v>
      </c>
      <c r="S15" s="96">
        <f>COUNTIF(BJ$8:BJ15,"x")</f>
        <v>0</v>
      </c>
      <c r="T15" s="96">
        <f>COUNTIF(BK$8:BK15,"x")</f>
        <v>0</v>
      </c>
      <c r="U15" s="96">
        <f>COUNTIF(BL$8:BL15,"x")</f>
        <v>0</v>
      </c>
      <c r="V15" s="96">
        <f>COUNTIF(BM$8:BM15,"x")</f>
        <v>0</v>
      </c>
      <c r="W15" s="96">
        <f>COUNTIF(BN$8:BN15,"x")</f>
        <v>2</v>
      </c>
      <c r="X15" s="96">
        <f>COUNTIF(BO$8:BO15,"x")</f>
        <v>0</v>
      </c>
      <c r="Y15" s="96">
        <f>COUNTIF(BP$8:BP15,"x")</f>
        <v>0</v>
      </c>
      <c r="Z15" s="96">
        <f>COUNTIF(BQ$8:BQ15,"x")</f>
        <v>0</v>
      </c>
      <c r="AA15" s="96">
        <f>COUNTIF(BR$8:BR15,"x")</f>
        <v>0</v>
      </c>
      <c r="AB15" s="96">
        <f>COUNTIF(BS$8:BS15,"x")</f>
        <v>0</v>
      </c>
      <c r="AC15" s="96">
        <f>COUNTIF(BT$8:BT15,"x")</f>
        <v>0</v>
      </c>
      <c r="AD15" s="96">
        <f>COUNTIF(BU$8:BU15,"x")</f>
        <v>0</v>
      </c>
      <c r="AE15" s="96">
        <f>COUNTIF(BV$8:BV15,"x")</f>
        <v>0</v>
      </c>
      <c r="AF15" s="96">
        <f>COUNTIF(BW$8:BW15,"x")</f>
        <v>0</v>
      </c>
      <c r="AG15" s="96">
        <f>COUNTIF(BX$8:BX15,"x")</f>
        <v>0</v>
      </c>
      <c r="AH15" s="96">
        <f>COUNTIF(BY$8:BY15,"x")</f>
        <v>0</v>
      </c>
      <c r="AI15" s="96">
        <f>COUNTIF(BZ$8:BZ15,"x")</f>
        <v>0</v>
      </c>
      <c r="AJ15" s="96">
        <f>COUNTIF(CA$8:CA15,"x")</f>
        <v>0</v>
      </c>
      <c r="AK15" s="96">
        <f>COUNTIF(CB$8:CB15,"x")</f>
        <v>0</v>
      </c>
      <c r="AL15" s="96">
        <f>COUNTIF(CC$8:CC15,"x")</f>
        <v>0</v>
      </c>
      <c r="AM15" s="96">
        <f>COUNTIF(CD$8:CD15,"x")</f>
        <v>0</v>
      </c>
      <c r="AN15" s="96">
        <f>COUNTIF(CE$8:CE15,"x")</f>
        <v>0</v>
      </c>
      <c r="AO15" s="96">
        <f>COUNTIF(CF$8:CF15,"x")</f>
        <v>0</v>
      </c>
      <c r="AP15" s="96">
        <f>COUNTIF(CG$8:CG15,"x")</f>
        <v>0</v>
      </c>
      <c r="AQ15" s="96">
        <f>COUNTIF(CH$8:CH15,"x")</f>
        <v>4</v>
      </c>
      <c r="AR15" s="96">
        <f>COUNTIF(CI$8:CI15,"x")</f>
        <v>0</v>
      </c>
      <c r="AS15" s="96">
        <f>COUNTIF(CJ$8:CJ15,"x")</f>
        <v>0</v>
      </c>
      <c r="AT15" s="21" t="s">
        <v>139</v>
      </c>
      <c r="AU15" s="24">
        <v>5</v>
      </c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14">
        <f t="shared" si="1"/>
        <v>41</v>
      </c>
    </row>
    <row r="16" spans="1:92" x14ac:dyDescent="0.25">
      <c r="B16" s="16">
        <v>9</v>
      </c>
      <c r="C16" s="176"/>
      <c r="D16" s="20" t="s">
        <v>119</v>
      </c>
      <c r="E16" s="96">
        <f>COUNTIF(AV$8:AV16,"x")</f>
        <v>3</v>
      </c>
      <c r="F16" s="96">
        <f>COUNTIF(AW$8:AW16,"x")</f>
        <v>4</v>
      </c>
      <c r="G16" s="96">
        <f>COUNTIF(AX$8:AX16,"x")</f>
        <v>0</v>
      </c>
      <c r="H16" s="96">
        <f>COUNTIF(AY$8:AY16,"x")</f>
        <v>0</v>
      </c>
      <c r="I16" s="96">
        <f>COUNTIF(AZ$8:AZ16,"x")</f>
        <v>0</v>
      </c>
      <c r="J16" s="96">
        <f>COUNTIF(BA$8:BA16,"x")</f>
        <v>0</v>
      </c>
      <c r="K16" s="96">
        <f>COUNTIF(BB$8:BB16,"x")</f>
        <v>0</v>
      </c>
      <c r="L16" s="96">
        <f>COUNTIF(BC$8:BC16,"x")</f>
        <v>0</v>
      </c>
      <c r="M16" s="96">
        <f>COUNTIF(BD$8:BD16,"x")</f>
        <v>0</v>
      </c>
      <c r="N16" s="96">
        <f>COUNTIF(BE$8:BE16,"x")</f>
        <v>0</v>
      </c>
      <c r="O16" s="96">
        <f>COUNTIF(BF$8:BF16,"x")</f>
        <v>1</v>
      </c>
      <c r="P16" s="96">
        <f>COUNTIF(BG$8:BG16,"x")</f>
        <v>0</v>
      </c>
      <c r="Q16" s="96">
        <f>COUNTIF(BH$8:BH16,"x")</f>
        <v>0</v>
      </c>
      <c r="R16" s="96">
        <f>COUNTIF(BI$8:BI16,"x")</f>
        <v>0</v>
      </c>
      <c r="S16" s="96">
        <f>COUNTIF(BJ$8:BJ16,"x")</f>
        <v>0</v>
      </c>
      <c r="T16" s="96">
        <f>COUNTIF(BK$8:BK16,"x")</f>
        <v>0</v>
      </c>
      <c r="U16" s="96">
        <f>COUNTIF(BL$8:BL16,"x")</f>
        <v>0</v>
      </c>
      <c r="V16" s="96">
        <f>COUNTIF(BM$8:BM16,"x")</f>
        <v>0</v>
      </c>
      <c r="W16" s="96">
        <f>COUNTIF(BN$8:BN16,"x")</f>
        <v>2</v>
      </c>
      <c r="X16" s="96">
        <f>COUNTIF(BO$8:BO16,"x")</f>
        <v>0</v>
      </c>
      <c r="Y16" s="96">
        <f>COUNTIF(BP$8:BP16,"x")</f>
        <v>0</v>
      </c>
      <c r="Z16" s="96">
        <f>COUNTIF(BQ$8:BQ16,"x")</f>
        <v>0</v>
      </c>
      <c r="AA16" s="96">
        <f>COUNTIF(BR$8:BR16,"x")</f>
        <v>0</v>
      </c>
      <c r="AB16" s="96">
        <f>COUNTIF(BS$8:BS16,"x")</f>
        <v>0</v>
      </c>
      <c r="AC16" s="96">
        <f>COUNTIF(BT$8:BT16,"x")</f>
        <v>0</v>
      </c>
      <c r="AD16" s="96">
        <f>COUNTIF(BU$8:BU16,"x")</f>
        <v>0</v>
      </c>
      <c r="AE16" s="96">
        <f>COUNTIF(BV$8:BV16,"x")</f>
        <v>0</v>
      </c>
      <c r="AF16" s="96">
        <f>COUNTIF(BW$8:BW16,"x")</f>
        <v>0</v>
      </c>
      <c r="AG16" s="96">
        <f>COUNTIF(BX$8:BX16,"x")</f>
        <v>0</v>
      </c>
      <c r="AH16" s="96">
        <f>COUNTIF(BY$8:BY16,"x")</f>
        <v>0</v>
      </c>
      <c r="AI16" s="96">
        <f>COUNTIF(BZ$8:BZ16,"x")</f>
        <v>0</v>
      </c>
      <c r="AJ16" s="96">
        <f>COUNTIF(CA$8:CA16,"x")</f>
        <v>0</v>
      </c>
      <c r="AK16" s="96">
        <f>COUNTIF(CB$8:CB16,"x")</f>
        <v>0</v>
      </c>
      <c r="AL16" s="96">
        <f>COUNTIF(CC$8:CC16,"x")</f>
        <v>0</v>
      </c>
      <c r="AM16" s="96">
        <f>COUNTIF(CD$8:CD16,"x")</f>
        <v>0</v>
      </c>
      <c r="AN16" s="96">
        <f>COUNTIF(CE$8:CE16,"x")</f>
        <v>0</v>
      </c>
      <c r="AO16" s="96">
        <f>COUNTIF(CF$8:CF16,"x")</f>
        <v>0</v>
      </c>
      <c r="AP16" s="96">
        <f>COUNTIF(CG$8:CG16,"x")</f>
        <v>0</v>
      </c>
      <c r="AQ16" s="96">
        <f>COUNTIF(CH$8:CH16,"x")</f>
        <v>4</v>
      </c>
      <c r="AR16" s="96">
        <f>COUNTIF(CI$8:CI16,"x")</f>
        <v>0</v>
      </c>
      <c r="AS16" s="96">
        <f>COUNTIF(CJ$8:CJ16,"x")</f>
        <v>0</v>
      </c>
      <c r="AT16" s="21" t="s">
        <v>140</v>
      </c>
      <c r="AU16" s="24">
        <v>4</v>
      </c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14">
        <f t="shared" si="1"/>
        <v>41</v>
      </c>
    </row>
    <row r="17" spans="2:89" x14ac:dyDescent="0.25">
      <c r="B17" s="16">
        <v>10</v>
      </c>
      <c r="C17" s="176"/>
      <c r="D17" s="20" t="s">
        <v>120</v>
      </c>
      <c r="E17" s="96">
        <f>COUNTIF(AV$8:AV17,"x")</f>
        <v>3</v>
      </c>
      <c r="F17" s="96">
        <f>COUNTIF(AW$8:AW17,"x")</f>
        <v>4</v>
      </c>
      <c r="G17" s="96">
        <f>COUNTIF(AX$8:AX17,"x")</f>
        <v>0</v>
      </c>
      <c r="H17" s="96">
        <f>COUNTIF(AY$8:AY17,"x")</f>
        <v>0</v>
      </c>
      <c r="I17" s="96">
        <f>COUNTIF(AZ$8:AZ17,"x")</f>
        <v>0</v>
      </c>
      <c r="J17" s="96">
        <f>COUNTIF(BA$8:BA17,"x")</f>
        <v>0</v>
      </c>
      <c r="K17" s="96">
        <f>COUNTIF(BB$8:BB17,"x")</f>
        <v>0</v>
      </c>
      <c r="L17" s="96">
        <f>COUNTIF(BC$8:BC17,"x")</f>
        <v>0</v>
      </c>
      <c r="M17" s="96">
        <f>COUNTIF(BD$8:BD17,"x")</f>
        <v>0</v>
      </c>
      <c r="N17" s="96">
        <f>COUNTIF(BE$8:BE17,"x")</f>
        <v>0</v>
      </c>
      <c r="O17" s="96">
        <f>COUNTIF(BF$8:BF17,"x")</f>
        <v>1</v>
      </c>
      <c r="P17" s="96">
        <f>COUNTIF(BG$8:BG17,"x")</f>
        <v>0</v>
      </c>
      <c r="Q17" s="96">
        <f>COUNTIF(BH$8:BH17,"x")</f>
        <v>0</v>
      </c>
      <c r="R17" s="96">
        <f>COUNTIF(BI$8:BI17,"x")</f>
        <v>0</v>
      </c>
      <c r="S17" s="96">
        <f>COUNTIF(BJ$8:BJ17,"x")</f>
        <v>0</v>
      </c>
      <c r="T17" s="96">
        <f>COUNTIF(BK$8:BK17,"x")</f>
        <v>0</v>
      </c>
      <c r="U17" s="96">
        <f>COUNTIF(BL$8:BL17,"x")</f>
        <v>0</v>
      </c>
      <c r="V17" s="96">
        <f>COUNTIF(BM$8:BM17,"x")</f>
        <v>0</v>
      </c>
      <c r="W17" s="96">
        <f>COUNTIF(BN$8:BN17,"x")</f>
        <v>2</v>
      </c>
      <c r="X17" s="96">
        <f>COUNTIF(BO$8:BO17,"x")</f>
        <v>0</v>
      </c>
      <c r="Y17" s="96">
        <f>COUNTIF(BP$8:BP17,"x")</f>
        <v>0</v>
      </c>
      <c r="Z17" s="96">
        <f>COUNTIF(BQ$8:BQ17,"x")</f>
        <v>0</v>
      </c>
      <c r="AA17" s="96">
        <f>COUNTIF(BR$8:BR17,"x")</f>
        <v>0</v>
      </c>
      <c r="AB17" s="96">
        <f>COUNTIF(BS$8:BS17,"x")</f>
        <v>0</v>
      </c>
      <c r="AC17" s="96">
        <f>COUNTIF(BT$8:BT17,"x")</f>
        <v>0</v>
      </c>
      <c r="AD17" s="96">
        <f>COUNTIF(BU$8:BU17,"x")</f>
        <v>0</v>
      </c>
      <c r="AE17" s="96">
        <f>COUNTIF(BV$8:BV17,"x")</f>
        <v>0</v>
      </c>
      <c r="AF17" s="96">
        <f>COUNTIF(BW$8:BW17,"x")</f>
        <v>0</v>
      </c>
      <c r="AG17" s="96">
        <f>COUNTIF(BX$8:BX17,"x")</f>
        <v>0</v>
      </c>
      <c r="AH17" s="96">
        <f>COUNTIF(BY$8:BY17,"x")</f>
        <v>0</v>
      </c>
      <c r="AI17" s="96">
        <f>COUNTIF(BZ$8:BZ17,"x")</f>
        <v>0</v>
      </c>
      <c r="AJ17" s="96">
        <f>COUNTIF(CA$8:CA17,"x")</f>
        <v>0</v>
      </c>
      <c r="AK17" s="96">
        <f>COUNTIF(CB$8:CB17,"x")</f>
        <v>0</v>
      </c>
      <c r="AL17" s="96">
        <f>COUNTIF(CC$8:CC17,"x")</f>
        <v>0</v>
      </c>
      <c r="AM17" s="96">
        <f>COUNTIF(CD$8:CD17,"x")</f>
        <v>0</v>
      </c>
      <c r="AN17" s="96">
        <f>COUNTIF(CE$8:CE17,"x")</f>
        <v>0</v>
      </c>
      <c r="AO17" s="96">
        <f>COUNTIF(CF$8:CF17,"x")</f>
        <v>0</v>
      </c>
      <c r="AP17" s="96">
        <f>COUNTIF(CG$8:CG17,"x")</f>
        <v>0</v>
      </c>
      <c r="AQ17" s="96">
        <f>COUNTIF(CH$8:CH17,"x")</f>
        <v>4</v>
      </c>
      <c r="AR17" s="96">
        <f>COUNTIF(CI$8:CI17,"x")</f>
        <v>0</v>
      </c>
      <c r="AS17" s="96">
        <f>COUNTIF(CJ$8:CJ17,"x")</f>
        <v>0</v>
      </c>
      <c r="AT17" s="21" t="s">
        <v>141</v>
      </c>
      <c r="AU17" s="24">
        <v>5</v>
      </c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14">
        <f t="shared" si="1"/>
        <v>41</v>
      </c>
    </row>
    <row r="18" spans="2:89" x14ac:dyDescent="0.25">
      <c r="B18" s="16">
        <v>11</v>
      </c>
      <c r="C18" s="176"/>
      <c r="D18" s="20" t="s">
        <v>121</v>
      </c>
      <c r="E18" s="96">
        <f>COUNTIF(AV$8:AV18,"x")</f>
        <v>3</v>
      </c>
      <c r="F18" s="96">
        <f>COUNTIF(AW$8:AW18,"x")</f>
        <v>4</v>
      </c>
      <c r="G18" s="96">
        <f>COUNTIF(AX$8:AX18,"x")</f>
        <v>0</v>
      </c>
      <c r="H18" s="96">
        <f>COUNTIF(AY$8:AY18,"x")</f>
        <v>0</v>
      </c>
      <c r="I18" s="96">
        <f>COUNTIF(AZ$8:AZ18,"x")</f>
        <v>0</v>
      </c>
      <c r="J18" s="96">
        <f>COUNTIF(BA$8:BA18,"x")</f>
        <v>0</v>
      </c>
      <c r="K18" s="96">
        <f>COUNTIF(BB$8:BB18,"x")</f>
        <v>0</v>
      </c>
      <c r="L18" s="96">
        <f>COUNTIF(BC$8:BC18,"x")</f>
        <v>0</v>
      </c>
      <c r="M18" s="96">
        <f>COUNTIF(BD$8:BD18,"x")</f>
        <v>0</v>
      </c>
      <c r="N18" s="96">
        <f>COUNTIF(BE$8:BE18,"x")</f>
        <v>0</v>
      </c>
      <c r="O18" s="96">
        <f>COUNTIF(BF$8:BF18,"x")</f>
        <v>1</v>
      </c>
      <c r="P18" s="96">
        <f>COUNTIF(BG$8:BG18,"x")</f>
        <v>0</v>
      </c>
      <c r="Q18" s="96">
        <f>COUNTIF(BH$8:BH18,"x")</f>
        <v>0</v>
      </c>
      <c r="R18" s="96">
        <f>COUNTIF(BI$8:BI18,"x")</f>
        <v>0</v>
      </c>
      <c r="S18" s="96">
        <f>COUNTIF(BJ$8:BJ18,"x")</f>
        <v>0</v>
      </c>
      <c r="T18" s="96">
        <f>COUNTIF(BK$8:BK18,"x")</f>
        <v>0</v>
      </c>
      <c r="U18" s="96">
        <f>COUNTIF(BL$8:BL18,"x")</f>
        <v>0</v>
      </c>
      <c r="V18" s="96">
        <f>COUNTIF(BM$8:BM18,"x")</f>
        <v>0</v>
      </c>
      <c r="W18" s="96">
        <f>COUNTIF(BN$8:BN18,"x")</f>
        <v>2</v>
      </c>
      <c r="X18" s="96">
        <f>COUNTIF(BO$8:BO18,"x")</f>
        <v>0</v>
      </c>
      <c r="Y18" s="96">
        <f>COUNTIF(BP$8:BP18,"x")</f>
        <v>0</v>
      </c>
      <c r="Z18" s="96">
        <f>COUNTIF(BQ$8:BQ18,"x")</f>
        <v>0</v>
      </c>
      <c r="AA18" s="96">
        <f>COUNTIF(BR$8:BR18,"x")</f>
        <v>0</v>
      </c>
      <c r="AB18" s="96">
        <f>COUNTIF(BS$8:BS18,"x")</f>
        <v>0</v>
      </c>
      <c r="AC18" s="96">
        <f>COUNTIF(BT$8:BT18,"x")</f>
        <v>0</v>
      </c>
      <c r="AD18" s="96">
        <f>COUNTIF(BU$8:BU18,"x")</f>
        <v>0</v>
      </c>
      <c r="AE18" s="96">
        <f>COUNTIF(BV$8:BV18,"x")</f>
        <v>0</v>
      </c>
      <c r="AF18" s="96">
        <f>COUNTIF(BW$8:BW18,"x")</f>
        <v>0</v>
      </c>
      <c r="AG18" s="96">
        <f>COUNTIF(BX$8:BX18,"x")</f>
        <v>0</v>
      </c>
      <c r="AH18" s="96">
        <f>COUNTIF(BY$8:BY18,"x")</f>
        <v>0</v>
      </c>
      <c r="AI18" s="96">
        <f>COUNTIF(BZ$8:BZ18,"x")</f>
        <v>0</v>
      </c>
      <c r="AJ18" s="96">
        <f>COUNTIF(CA$8:CA18,"x")</f>
        <v>0</v>
      </c>
      <c r="AK18" s="96">
        <f>COUNTIF(CB$8:CB18,"x")</f>
        <v>0</v>
      </c>
      <c r="AL18" s="96">
        <f>COUNTIF(CC$8:CC18,"x")</f>
        <v>0</v>
      </c>
      <c r="AM18" s="96">
        <f>COUNTIF(CD$8:CD18,"x")</f>
        <v>0</v>
      </c>
      <c r="AN18" s="96">
        <f>COUNTIF(CE$8:CE18,"x")</f>
        <v>0</v>
      </c>
      <c r="AO18" s="96">
        <f>COUNTIF(CF$8:CF18,"x")</f>
        <v>0</v>
      </c>
      <c r="AP18" s="96">
        <f>COUNTIF(CG$8:CG18,"x")</f>
        <v>0</v>
      </c>
      <c r="AQ18" s="96">
        <f>COUNTIF(CH$8:CH18,"x")</f>
        <v>4</v>
      </c>
      <c r="AR18" s="96">
        <f>COUNTIF(CI$8:CI18,"x")</f>
        <v>0</v>
      </c>
      <c r="AS18" s="96">
        <f>COUNTIF(CJ$8:CJ18,"x")</f>
        <v>0</v>
      </c>
      <c r="AT18" s="21" t="s">
        <v>142</v>
      </c>
      <c r="AU18" s="24">
        <v>4</v>
      </c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14">
        <f t="shared" si="1"/>
        <v>41</v>
      </c>
    </row>
    <row r="19" spans="2:89" x14ac:dyDescent="0.25">
      <c r="B19" s="16">
        <v>12</v>
      </c>
      <c r="C19" s="176" t="s">
        <v>77</v>
      </c>
      <c r="D19" s="20" t="s">
        <v>74</v>
      </c>
      <c r="E19" s="96">
        <f>COUNTIF(AV$8:AV19,"x")</f>
        <v>3</v>
      </c>
      <c r="F19" s="96">
        <f>COUNTIF(AW$8:AW19,"x")</f>
        <v>4</v>
      </c>
      <c r="G19" s="96">
        <f>COUNTIF(AX$8:AX19,"x")</f>
        <v>0</v>
      </c>
      <c r="H19" s="96">
        <f>COUNTIF(AY$8:AY19,"x")</f>
        <v>0</v>
      </c>
      <c r="I19" s="96">
        <f>COUNTIF(AZ$8:AZ19,"x")</f>
        <v>0</v>
      </c>
      <c r="J19" s="96">
        <f>COUNTIF(BA$8:BA19,"x")</f>
        <v>0</v>
      </c>
      <c r="K19" s="96">
        <f>COUNTIF(BB$8:BB19,"x")</f>
        <v>0</v>
      </c>
      <c r="L19" s="96">
        <f>COUNTIF(BC$8:BC19,"x")</f>
        <v>0</v>
      </c>
      <c r="M19" s="96">
        <f>COUNTIF(BD$8:BD19,"x")</f>
        <v>0</v>
      </c>
      <c r="N19" s="96">
        <f>COUNTIF(BE$8:BE19,"x")</f>
        <v>0</v>
      </c>
      <c r="O19" s="96">
        <f>COUNTIF(BF$8:BF19,"x")</f>
        <v>1</v>
      </c>
      <c r="P19" s="96">
        <f>COUNTIF(BG$8:BG19,"x")</f>
        <v>0</v>
      </c>
      <c r="Q19" s="96">
        <f>COUNTIF(BH$8:BH19,"x")</f>
        <v>0</v>
      </c>
      <c r="R19" s="96">
        <f>COUNTIF(BI$8:BI19,"x")</f>
        <v>0</v>
      </c>
      <c r="S19" s="96">
        <f>COUNTIF(BJ$8:BJ19,"x")</f>
        <v>0</v>
      </c>
      <c r="T19" s="96">
        <f>COUNTIF(BK$8:BK19,"x")</f>
        <v>0</v>
      </c>
      <c r="U19" s="96">
        <f>COUNTIF(BL$8:BL19,"x")</f>
        <v>0</v>
      </c>
      <c r="V19" s="96">
        <f>COUNTIF(BM$8:BM19,"x")</f>
        <v>0</v>
      </c>
      <c r="W19" s="96">
        <f>COUNTIF(BN$8:BN19,"x")</f>
        <v>2</v>
      </c>
      <c r="X19" s="96">
        <f>COUNTIF(BO$8:BO19,"x")</f>
        <v>0</v>
      </c>
      <c r="Y19" s="96">
        <f>COUNTIF(BP$8:BP19,"x")</f>
        <v>0</v>
      </c>
      <c r="Z19" s="96">
        <f>COUNTIF(BQ$8:BQ19,"x")</f>
        <v>0</v>
      </c>
      <c r="AA19" s="96">
        <f>COUNTIF(BR$8:BR19,"x")</f>
        <v>0</v>
      </c>
      <c r="AB19" s="96">
        <f>COUNTIF(BS$8:BS19,"x")</f>
        <v>0</v>
      </c>
      <c r="AC19" s="96">
        <f>COUNTIF(BT$8:BT19,"x")</f>
        <v>0</v>
      </c>
      <c r="AD19" s="96">
        <f>COUNTIF(BU$8:BU19,"x")</f>
        <v>0</v>
      </c>
      <c r="AE19" s="96">
        <f>COUNTIF(BV$8:BV19,"x")</f>
        <v>0</v>
      </c>
      <c r="AF19" s="96">
        <f>COUNTIF(BW$8:BW19,"x")</f>
        <v>0</v>
      </c>
      <c r="AG19" s="96">
        <f>COUNTIF(BX$8:BX19,"x")</f>
        <v>0</v>
      </c>
      <c r="AH19" s="96">
        <f>COUNTIF(BY$8:BY19,"x")</f>
        <v>0</v>
      </c>
      <c r="AI19" s="96">
        <f>COUNTIF(BZ$8:BZ19,"x")</f>
        <v>0</v>
      </c>
      <c r="AJ19" s="96">
        <f>COUNTIF(CA$8:CA19,"x")</f>
        <v>0</v>
      </c>
      <c r="AK19" s="96">
        <f>COUNTIF(CB$8:CB19,"x")</f>
        <v>0</v>
      </c>
      <c r="AL19" s="96">
        <f>COUNTIF(CC$8:CC19,"x")</f>
        <v>0</v>
      </c>
      <c r="AM19" s="96">
        <f>COUNTIF(CD$8:CD19,"x")</f>
        <v>0</v>
      </c>
      <c r="AN19" s="96">
        <f>COUNTIF(CE$8:CE19,"x")</f>
        <v>0</v>
      </c>
      <c r="AO19" s="96">
        <f>COUNTIF(CF$8:CF19,"x")</f>
        <v>0</v>
      </c>
      <c r="AP19" s="96">
        <f>COUNTIF(CG$8:CG19,"x")</f>
        <v>0</v>
      </c>
      <c r="AQ19" s="96">
        <f>COUNTIF(CH$8:CH19,"x")</f>
        <v>4</v>
      </c>
      <c r="AR19" s="96">
        <f>COUNTIF(CI$8:CI19,"x")</f>
        <v>0</v>
      </c>
      <c r="AS19" s="96">
        <f>COUNTIF(CJ$8:CJ19,"x")</f>
        <v>0</v>
      </c>
      <c r="AT19" s="21" t="s">
        <v>143</v>
      </c>
      <c r="AU19" s="24">
        <v>20</v>
      </c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14">
        <f t="shared" si="1"/>
        <v>41</v>
      </c>
    </row>
    <row r="20" spans="2:89" x14ac:dyDescent="0.25">
      <c r="B20" s="16">
        <v>13</v>
      </c>
      <c r="C20" s="176"/>
      <c r="D20" s="20" t="s">
        <v>78</v>
      </c>
      <c r="E20" s="96">
        <f>COUNTIF(AV$8:AV20,"x")</f>
        <v>3</v>
      </c>
      <c r="F20" s="96">
        <f>COUNTIF(AW$8:AW20,"x")</f>
        <v>4</v>
      </c>
      <c r="G20" s="96">
        <f>COUNTIF(AX$8:AX20,"x")</f>
        <v>0</v>
      </c>
      <c r="H20" s="96">
        <f>COUNTIF(AY$8:AY20,"x")</f>
        <v>0</v>
      </c>
      <c r="I20" s="96">
        <f>COUNTIF(AZ$8:AZ20,"x")</f>
        <v>0</v>
      </c>
      <c r="J20" s="96">
        <f>COUNTIF(BA$8:BA20,"x")</f>
        <v>0</v>
      </c>
      <c r="K20" s="96">
        <f>COUNTIF(BB$8:BB20,"x")</f>
        <v>0</v>
      </c>
      <c r="L20" s="96">
        <f>COUNTIF(BC$8:BC20,"x")</f>
        <v>0</v>
      </c>
      <c r="M20" s="96">
        <f>COUNTIF(BD$8:BD20,"x")</f>
        <v>0</v>
      </c>
      <c r="N20" s="96">
        <f>COUNTIF(BE$8:BE20,"x")</f>
        <v>0</v>
      </c>
      <c r="O20" s="96">
        <f>COUNTIF(BF$8:BF20,"x")</f>
        <v>1</v>
      </c>
      <c r="P20" s="96">
        <f>COUNTIF(BG$8:BG20,"x")</f>
        <v>0</v>
      </c>
      <c r="Q20" s="96">
        <f>COUNTIF(BH$8:BH20,"x")</f>
        <v>0</v>
      </c>
      <c r="R20" s="96">
        <f>COUNTIF(BI$8:BI20,"x")</f>
        <v>0</v>
      </c>
      <c r="S20" s="96">
        <f>COUNTIF(BJ$8:BJ20,"x")</f>
        <v>0</v>
      </c>
      <c r="T20" s="96">
        <f>COUNTIF(BK$8:BK20,"x")</f>
        <v>0</v>
      </c>
      <c r="U20" s="96">
        <f>COUNTIF(BL$8:BL20,"x")</f>
        <v>0</v>
      </c>
      <c r="V20" s="96">
        <f>COUNTIF(BM$8:BM20,"x")</f>
        <v>0</v>
      </c>
      <c r="W20" s="96">
        <f>COUNTIF(BN$8:BN20,"x")</f>
        <v>2</v>
      </c>
      <c r="X20" s="96">
        <f>COUNTIF(BO$8:BO20,"x")</f>
        <v>0</v>
      </c>
      <c r="Y20" s="96">
        <f>COUNTIF(BP$8:BP20,"x")</f>
        <v>0</v>
      </c>
      <c r="Z20" s="96">
        <f>COUNTIF(BQ$8:BQ20,"x")</f>
        <v>0</v>
      </c>
      <c r="AA20" s="96">
        <f>COUNTIF(BR$8:BR20,"x")</f>
        <v>0</v>
      </c>
      <c r="AB20" s="96">
        <f>COUNTIF(BS$8:BS20,"x")</f>
        <v>0</v>
      </c>
      <c r="AC20" s="96">
        <f>COUNTIF(BT$8:BT20,"x")</f>
        <v>0</v>
      </c>
      <c r="AD20" s="96">
        <f>COUNTIF(BU$8:BU20,"x")</f>
        <v>0</v>
      </c>
      <c r="AE20" s="96">
        <f>COUNTIF(BV$8:BV20,"x")</f>
        <v>0</v>
      </c>
      <c r="AF20" s="96">
        <f>COUNTIF(BW$8:BW20,"x")</f>
        <v>0</v>
      </c>
      <c r="AG20" s="96">
        <f>COUNTIF(BX$8:BX20,"x")</f>
        <v>0</v>
      </c>
      <c r="AH20" s="96">
        <f>COUNTIF(BY$8:BY20,"x")</f>
        <v>0</v>
      </c>
      <c r="AI20" s="96">
        <f>COUNTIF(BZ$8:BZ20,"x")</f>
        <v>0</v>
      </c>
      <c r="AJ20" s="96">
        <f>COUNTIF(CA$8:CA20,"x")</f>
        <v>0</v>
      </c>
      <c r="AK20" s="96">
        <f>COUNTIF(CB$8:CB20,"x")</f>
        <v>0</v>
      </c>
      <c r="AL20" s="96">
        <f>COUNTIF(CC$8:CC20,"x")</f>
        <v>0</v>
      </c>
      <c r="AM20" s="96">
        <f>COUNTIF(CD$8:CD20,"x")</f>
        <v>0</v>
      </c>
      <c r="AN20" s="96">
        <f>COUNTIF(CE$8:CE20,"x")</f>
        <v>0</v>
      </c>
      <c r="AO20" s="96">
        <f>COUNTIF(CF$8:CF20,"x")</f>
        <v>0</v>
      </c>
      <c r="AP20" s="96">
        <f>COUNTIF(CG$8:CG20,"x")</f>
        <v>0</v>
      </c>
      <c r="AQ20" s="96">
        <f>COUNTIF(CH$8:CH20,"x")</f>
        <v>4</v>
      </c>
      <c r="AR20" s="96">
        <f>COUNTIF(CI$8:CI20,"x")</f>
        <v>0</v>
      </c>
      <c r="AS20" s="96">
        <f>COUNTIF(CJ$8:CJ20,"x")</f>
        <v>0</v>
      </c>
      <c r="AT20" s="21" t="s">
        <v>144</v>
      </c>
      <c r="AU20" s="24">
        <v>5</v>
      </c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14">
        <f t="shared" si="1"/>
        <v>41</v>
      </c>
    </row>
    <row r="21" spans="2:89" x14ac:dyDescent="0.25">
      <c r="B21" s="16">
        <v>14</v>
      </c>
      <c r="C21" s="176"/>
      <c r="D21" s="20" t="s">
        <v>75</v>
      </c>
      <c r="E21" s="96">
        <f>COUNTIF(AV$8:AV21,"x")</f>
        <v>3</v>
      </c>
      <c r="F21" s="96">
        <f>COUNTIF(AW$8:AW21,"x")</f>
        <v>4</v>
      </c>
      <c r="G21" s="96">
        <f>COUNTIF(AX$8:AX21,"x")</f>
        <v>0</v>
      </c>
      <c r="H21" s="96">
        <f>COUNTIF(AY$8:AY21,"x")</f>
        <v>0</v>
      </c>
      <c r="I21" s="96">
        <f>COUNTIF(AZ$8:AZ21,"x")</f>
        <v>1</v>
      </c>
      <c r="J21" s="96">
        <f>COUNTIF(BA$8:BA21,"x")</f>
        <v>0</v>
      </c>
      <c r="K21" s="96">
        <f>COUNTIF(BB$8:BB21,"x")</f>
        <v>0</v>
      </c>
      <c r="L21" s="96">
        <f>COUNTIF(BC$8:BC21,"x")</f>
        <v>0</v>
      </c>
      <c r="M21" s="96">
        <f>COUNTIF(BD$8:BD21,"x")</f>
        <v>0</v>
      </c>
      <c r="N21" s="96">
        <f>COUNTIF(BE$8:BE21,"x")</f>
        <v>0</v>
      </c>
      <c r="O21" s="96">
        <f>COUNTIF(BF$8:BF21,"x")</f>
        <v>1</v>
      </c>
      <c r="P21" s="96">
        <f>COUNTIF(BG$8:BG21,"x")</f>
        <v>0</v>
      </c>
      <c r="Q21" s="96">
        <f>COUNTIF(BH$8:BH21,"x")</f>
        <v>0</v>
      </c>
      <c r="R21" s="96">
        <f>COUNTIF(BI$8:BI21,"x")</f>
        <v>0</v>
      </c>
      <c r="S21" s="96">
        <f>COUNTIF(BJ$8:BJ21,"x")</f>
        <v>0</v>
      </c>
      <c r="T21" s="96">
        <f>COUNTIF(BK$8:BK21,"x")</f>
        <v>0</v>
      </c>
      <c r="U21" s="96">
        <f>COUNTIF(BL$8:BL21,"x")</f>
        <v>0</v>
      </c>
      <c r="V21" s="96">
        <f>COUNTIF(BM$8:BM21,"x")</f>
        <v>0</v>
      </c>
      <c r="W21" s="96">
        <f>COUNTIF(BN$8:BN21,"x")</f>
        <v>2</v>
      </c>
      <c r="X21" s="96">
        <f>COUNTIF(BO$8:BO21,"x")</f>
        <v>0</v>
      </c>
      <c r="Y21" s="96">
        <f>COUNTIF(BP$8:BP21,"x")</f>
        <v>0</v>
      </c>
      <c r="Z21" s="96">
        <f>COUNTIF(BQ$8:BQ21,"x")</f>
        <v>0</v>
      </c>
      <c r="AA21" s="96">
        <f>COUNTIF(BR$8:BR21,"x")</f>
        <v>0</v>
      </c>
      <c r="AB21" s="96">
        <f>COUNTIF(BS$8:BS21,"x")</f>
        <v>0</v>
      </c>
      <c r="AC21" s="96">
        <f>COUNTIF(BT$8:BT21,"x")</f>
        <v>0</v>
      </c>
      <c r="AD21" s="96">
        <f>COUNTIF(BU$8:BU21,"x")</f>
        <v>0</v>
      </c>
      <c r="AE21" s="96">
        <f>COUNTIF(BV$8:BV21,"x")</f>
        <v>0</v>
      </c>
      <c r="AF21" s="96">
        <f>COUNTIF(BW$8:BW21,"x")</f>
        <v>0</v>
      </c>
      <c r="AG21" s="96">
        <f>COUNTIF(BX$8:BX21,"x")</f>
        <v>0</v>
      </c>
      <c r="AH21" s="96">
        <f>COUNTIF(BY$8:BY21,"x")</f>
        <v>0</v>
      </c>
      <c r="AI21" s="96">
        <f>COUNTIF(BZ$8:BZ21,"x")</f>
        <v>0</v>
      </c>
      <c r="AJ21" s="96">
        <f>COUNTIF(CA$8:CA21,"x")</f>
        <v>0</v>
      </c>
      <c r="AK21" s="96">
        <f>COUNTIF(CB$8:CB21,"x")</f>
        <v>0</v>
      </c>
      <c r="AL21" s="96">
        <f>COUNTIF(CC$8:CC21,"x")</f>
        <v>0</v>
      </c>
      <c r="AM21" s="96">
        <f>COUNTIF(CD$8:CD21,"x")</f>
        <v>0</v>
      </c>
      <c r="AN21" s="96">
        <f>COUNTIF(CE$8:CE21,"x")</f>
        <v>0</v>
      </c>
      <c r="AO21" s="96">
        <f>COUNTIF(CF$8:CF21,"x")</f>
        <v>0</v>
      </c>
      <c r="AP21" s="96">
        <f>COUNTIF(CG$8:CG21,"x")</f>
        <v>0</v>
      </c>
      <c r="AQ21" s="96">
        <f>COUNTIF(CH$8:CH21,"x")</f>
        <v>4</v>
      </c>
      <c r="AR21" s="96">
        <f>COUNTIF(CI$8:CI21,"x")</f>
        <v>0</v>
      </c>
      <c r="AS21" s="96">
        <f>COUNTIF(CJ$8:CJ21,"x")</f>
        <v>0</v>
      </c>
      <c r="AT21" s="21" t="s">
        <v>145</v>
      </c>
      <c r="AU21" s="24">
        <v>4</v>
      </c>
      <c r="AV21" s="5"/>
      <c r="AW21" s="5"/>
      <c r="AX21" s="5"/>
      <c r="AY21" s="5"/>
      <c r="AZ21" s="5" t="s">
        <v>130</v>
      </c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14">
        <f t="shared" si="1"/>
        <v>40</v>
      </c>
    </row>
    <row r="22" spans="2:89" x14ac:dyDescent="0.25">
      <c r="B22" s="16">
        <v>15</v>
      </c>
      <c r="C22" s="176"/>
      <c r="D22" s="20" t="s">
        <v>116</v>
      </c>
      <c r="E22" s="96">
        <f>COUNTIF(AV$8:AV22,"x")</f>
        <v>3</v>
      </c>
      <c r="F22" s="96">
        <f>COUNTIF(AW$8:AW22,"x")</f>
        <v>4</v>
      </c>
      <c r="G22" s="96">
        <f>COUNTIF(AX$8:AX22,"x")</f>
        <v>0</v>
      </c>
      <c r="H22" s="96">
        <f>COUNTIF(AY$8:AY22,"x")</f>
        <v>0</v>
      </c>
      <c r="I22" s="96">
        <f>COUNTIF(AZ$8:AZ22,"x")</f>
        <v>1</v>
      </c>
      <c r="J22" s="96">
        <f>COUNTIF(BA$8:BA22,"x")</f>
        <v>0</v>
      </c>
      <c r="K22" s="96">
        <f>COUNTIF(BB$8:BB22,"x")</f>
        <v>0</v>
      </c>
      <c r="L22" s="96">
        <f>COUNTIF(BC$8:BC22,"x")</f>
        <v>0</v>
      </c>
      <c r="M22" s="96">
        <f>COUNTIF(BD$8:BD22,"x")</f>
        <v>0</v>
      </c>
      <c r="N22" s="96">
        <f>COUNTIF(BE$8:BE22,"x")</f>
        <v>0</v>
      </c>
      <c r="O22" s="96">
        <f>COUNTIF(BF$8:BF22,"x")</f>
        <v>1</v>
      </c>
      <c r="P22" s="96">
        <f>COUNTIF(BG$8:BG22,"x")</f>
        <v>0</v>
      </c>
      <c r="Q22" s="96">
        <f>COUNTIF(BH$8:BH22,"x")</f>
        <v>0</v>
      </c>
      <c r="R22" s="96">
        <f>COUNTIF(BI$8:BI22,"x")</f>
        <v>0</v>
      </c>
      <c r="S22" s="96">
        <f>COUNTIF(BJ$8:BJ22,"x")</f>
        <v>0</v>
      </c>
      <c r="T22" s="96">
        <f>COUNTIF(BK$8:BK22,"x")</f>
        <v>0</v>
      </c>
      <c r="U22" s="96">
        <f>COUNTIF(BL$8:BL22,"x")</f>
        <v>0</v>
      </c>
      <c r="V22" s="96">
        <f>COUNTIF(BM$8:BM22,"x")</f>
        <v>0</v>
      </c>
      <c r="W22" s="96">
        <f>COUNTIF(BN$8:BN22,"x")</f>
        <v>2</v>
      </c>
      <c r="X22" s="96">
        <f>COUNTIF(BO$8:BO22,"x")</f>
        <v>0</v>
      </c>
      <c r="Y22" s="96">
        <f>COUNTIF(BP$8:BP22,"x")</f>
        <v>0</v>
      </c>
      <c r="Z22" s="96">
        <f>COUNTIF(BQ$8:BQ22,"x")</f>
        <v>0</v>
      </c>
      <c r="AA22" s="96">
        <f>COUNTIF(BR$8:BR22,"x")</f>
        <v>0</v>
      </c>
      <c r="AB22" s="96">
        <f>COUNTIF(BS$8:BS22,"x")</f>
        <v>0</v>
      </c>
      <c r="AC22" s="96">
        <f>COUNTIF(BT$8:BT22,"x")</f>
        <v>0</v>
      </c>
      <c r="AD22" s="96">
        <f>COUNTIF(BU$8:BU22,"x")</f>
        <v>0</v>
      </c>
      <c r="AE22" s="96">
        <f>COUNTIF(BV$8:BV22,"x")</f>
        <v>0</v>
      </c>
      <c r="AF22" s="96">
        <f>COUNTIF(BW$8:BW22,"x")</f>
        <v>0</v>
      </c>
      <c r="AG22" s="96">
        <f>COUNTIF(BX$8:BX22,"x")</f>
        <v>0</v>
      </c>
      <c r="AH22" s="96">
        <f>COUNTIF(BY$8:BY22,"x")</f>
        <v>0</v>
      </c>
      <c r="AI22" s="96">
        <f>COUNTIF(BZ$8:BZ22,"x")</f>
        <v>0</v>
      </c>
      <c r="AJ22" s="96">
        <f>COUNTIF(CA$8:CA22,"x")</f>
        <v>0</v>
      </c>
      <c r="AK22" s="96">
        <f>COUNTIF(CB$8:CB22,"x")</f>
        <v>0</v>
      </c>
      <c r="AL22" s="96">
        <f>COUNTIF(CC$8:CC22,"x")</f>
        <v>0</v>
      </c>
      <c r="AM22" s="96">
        <f>COUNTIF(CD$8:CD22,"x")</f>
        <v>0</v>
      </c>
      <c r="AN22" s="96">
        <f>COUNTIF(CE$8:CE22,"x")</f>
        <v>0</v>
      </c>
      <c r="AO22" s="96">
        <f>COUNTIF(CF$8:CF22,"x")</f>
        <v>0</v>
      </c>
      <c r="AP22" s="96">
        <f>COUNTIF(CG$8:CG22,"x")</f>
        <v>0</v>
      </c>
      <c r="AQ22" s="96">
        <f>COUNTIF(CH$8:CH22,"x")</f>
        <v>4</v>
      </c>
      <c r="AR22" s="96">
        <f>COUNTIF(CI$8:CI22,"x")</f>
        <v>0</v>
      </c>
      <c r="AS22" s="96">
        <f>COUNTIF(CJ$8:CJ22,"x")</f>
        <v>0</v>
      </c>
      <c r="AT22" s="21" t="s">
        <v>146</v>
      </c>
      <c r="AU22" s="24">
        <v>5</v>
      </c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14">
        <f t="shared" si="1"/>
        <v>41</v>
      </c>
    </row>
    <row r="23" spans="2:89" x14ac:dyDescent="0.25">
      <c r="B23" s="16">
        <v>16</v>
      </c>
      <c r="C23" s="176"/>
      <c r="D23" s="20" t="s">
        <v>76</v>
      </c>
      <c r="E23" s="96">
        <f>COUNTIF(AV$8:AV23,"x")</f>
        <v>3</v>
      </c>
      <c r="F23" s="96">
        <f>COUNTIF(AW$8:AW23,"x")</f>
        <v>4</v>
      </c>
      <c r="G23" s="96">
        <f>COUNTIF(AX$8:AX23,"x")</f>
        <v>0</v>
      </c>
      <c r="H23" s="96">
        <f>COUNTIF(AY$8:AY23,"x")</f>
        <v>0</v>
      </c>
      <c r="I23" s="96">
        <f>COUNTIF(AZ$8:AZ23,"x")</f>
        <v>1</v>
      </c>
      <c r="J23" s="96">
        <f>COUNTIF(BA$8:BA23,"x")</f>
        <v>0</v>
      </c>
      <c r="K23" s="96">
        <f>COUNTIF(BB$8:BB23,"x")</f>
        <v>0</v>
      </c>
      <c r="L23" s="96">
        <f>COUNTIF(BC$8:BC23,"x")</f>
        <v>0</v>
      </c>
      <c r="M23" s="96">
        <f>COUNTIF(BD$8:BD23,"x")</f>
        <v>0</v>
      </c>
      <c r="N23" s="96">
        <f>COUNTIF(BE$8:BE23,"x")</f>
        <v>0</v>
      </c>
      <c r="O23" s="96">
        <f>COUNTIF(BF$8:BF23,"x")</f>
        <v>1</v>
      </c>
      <c r="P23" s="96">
        <f>COUNTIF(BG$8:BG23,"x")</f>
        <v>0</v>
      </c>
      <c r="Q23" s="96">
        <f>COUNTIF(BH$8:BH23,"x")</f>
        <v>0</v>
      </c>
      <c r="R23" s="96">
        <f>COUNTIF(BI$8:BI23,"x")</f>
        <v>0</v>
      </c>
      <c r="S23" s="96">
        <f>COUNTIF(BJ$8:BJ23,"x")</f>
        <v>0</v>
      </c>
      <c r="T23" s="96">
        <f>COUNTIF(BK$8:BK23,"x")</f>
        <v>0</v>
      </c>
      <c r="U23" s="96">
        <f>COUNTIF(BL$8:BL23,"x")</f>
        <v>0</v>
      </c>
      <c r="V23" s="96">
        <f>COUNTIF(BM$8:BM23,"x")</f>
        <v>0</v>
      </c>
      <c r="W23" s="96">
        <f>COUNTIF(BN$8:BN23,"x")</f>
        <v>2</v>
      </c>
      <c r="X23" s="96">
        <f>COUNTIF(BO$8:BO23,"x")</f>
        <v>0</v>
      </c>
      <c r="Y23" s="96">
        <f>COUNTIF(BP$8:BP23,"x")</f>
        <v>0</v>
      </c>
      <c r="Z23" s="96">
        <f>COUNTIF(BQ$8:BQ23,"x")</f>
        <v>0</v>
      </c>
      <c r="AA23" s="96">
        <f>COUNTIF(BR$8:BR23,"x")</f>
        <v>0</v>
      </c>
      <c r="AB23" s="96">
        <f>COUNTIF(BS$8:BS23,"x")</f>
        <v>0</v>
      </c>
      <c r="AC23" s="96">
        <f>COUNTIF(BT$8:BT23,"x")</f>
        <v>0</v>
      </c>
      <c r="AD23" s="96">
        <f>COUNTIF(BU$8:BU23,"x")</f>
        <v>0</v>
      </c>
      <c r="AE23" s="96">
        <f>COUNTIF(BV$8:BV23,"x")</f>
        <v>0</v>
      </c>
      <c r="AF23" s="96">
        <f>COUNTIF(BW$8:BW23,"x")</f>
        <v>0</v>
      </c>
      <c r="AG23" s="96">
        <f>COUNTIF(BX$8:BX23,"x")</f>
        <v>0</v>
      </c>
      <c r="AH23" s="96">
        <f>COUNTIF(BY$8:BY23,"x")</f>
        <v>0</v>
      </c>
      <c r="AI23" s="96">
        <f>COUNTIF(BZ$8:BZ23,"x")</f>
        <v>0</v>
      </c>
      <c r="AJ23" s="96">
        <f>COUNTIF(CA$8:CA23,"x")</f>
        <v>0</v>
      </c>
      <c r="AK23" s="96">
        <f>COUNTIF(CB$8:CB23,"x")</f>
        <v>0</v>
      </c>
      <c r="AL23" s="96">
        <f>COUNTIF(CC$8:CC23,"x")</f>
        <v>0</v>
      </c>
      <c r="AM23" s="96">
        <f>COUNTIF(CD$8:CD23,"x")</f>
        <v>0</v>
      </c>
      <c r="AN23" s="96">
        <f>COUNTIF(CE$8:CE23,"x")</f>
        <v>0</v>
      </c>
      <c r="AO23" s="96">
        <f>COUNTIF(CF$8:CF23,"x")</f>
        <v>0</v>
      </c>
      <c r="AP23" s="96">
        <f>COUNTIF(CG$8:CG23,"x")</f>
        <v>0</v>
      </c>
      <c r="AQ23" s="96">
        <f>COUNTIF(CH$8:CH23,"x")</f>
        <v>4</v>
      </c>
      <c r="AR23" s="96">
        <f>COUNTIF(CI$8:CI23,"x")</f>
        <v>0</v>
      </c>
      <c r="AS23" s="96">
        <f>COUNTIF(CJ$8:CJ23,"x")</f>
        <v>0</v>
      </c>
      <c r="AT23" s="21" t="s">
        <v>147</v>
      </c>
      <c r="AU23" s="24">
        <v>4</v>
      </c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14">
        <f t="shared" si="1"/>
        <v>41</v>
      </c>
    </row>
    <row r="24" spans="2:89" x14ac:dyDescent="0.25">
      <c r="B24" s="16">
        <v>17</v>
      </c>
      <c r="C24" s="176"/>
      <c r="D24" s="20" t="s">
        <v>79</v>
      </c>
      <c r="E24" s="96">
        <f>COUNTIF(AV$8:AV24,"x")</f>
        <v>3</v>
      </c>
      <c r="F24" s="96">
        <f>COUNTIF(AW$8:AW24,"x")</f>
        <v>4</v>
      </c>
      <c r="G24" s="96">
        <f>COUNTIF(AX$8:AX24,"x")</f>
        <v>0</v>
      </c>
      <c r="H24" s="96">
        <f>COUNTIF(AY$8:AY24,"x")</f>
        <v>0</v>
      </c>
      <c r="I24" s="96">
        <f>COUNTIF(AZ$8:AZ24,"x")</f>
        <v>2</v>
      </c>
      <c r="J24" s="96">
        <f>COUNTIF(BA$8:BA24,"x")</f>
        <v>0</v>
      </c>
      <c r="K24" s="96">
        <f>COUNTIF(BB$8:BB24,"x")</f>
        <v>0</v>
      </c>
      <c r="L24" s="96">
        <f>COUNTIF(BC$8:BC24,"x")</f>
        <v>0</v>
      </c>
      <c r="M24" s="96">
        <f>COUNTIF(BD$8:BD24,"x")</f>
        <v>0</v>
      </c>
      <c r="N24" s="96">
        <f>COUNTIF(BE$8:BE24,"x")</f>
        <v>0</v>
      </c>
      <c r="O24" s="96">
        <f>COUNTIF(BF$8:BF24,"x")</f>
        <v>1</v>
      </c>
      <c r="P24" s="96">
        <f>COUNTIF(BG$8:BG24,"x")</f>
        <v>0</v>
      </c>
      <c r="Q24" s="96">
        <f>COUNTIF(BH$8:BH24,"x")</f>
        <v>0</v>
      </c>
      <c r="R24" s="96">
        <f>COUNTIF(BI$8:BI24,"x")</f>
        <v>0</v>
      </c>
      <c r="S24" s="96">
        <f>COUNTIF(BJ$8:BJ24,"x")</f>
        <v>0</v>
      </c>
      <c r="T24" s="96">
        <f>COUNTIF(BK$8:BK24,"x")</f>
        <v>0</v>
      </c>
      <c r="U24" s="96">
        <f>COUNTIF(BL$8:BL24,"x")</f>
        <v>0</v>
      </c>
      <c r="V24" s="96">
        <f>COUNTIF(BM$8:BM24,"x")</f>
        <v>0</v>
      </c>
      <c r="W24" s="96">
        <f>COUNTIF(BN$8:BN24,"x")</f>
        <v>2</v>
      </c>
      <c r="X24" s="96">
        <f>COUNTIF(BO$8:BO24,"x")</f>
        <v>0</v>
      </c>
      <c r="Y24" s="96">
        <f>COUNTIF(BP$8:BP24,"x")</f>
        <v>0</v>
      </c>
      <c r="Z24" s="96">
        <f>COUNTIF(BQ$8:BQ24,"x")</f>
        <v>0</v>
      </c>
      <c r="AA24" s="96">
        <f>COUNTIF(BR$8:BR24,"x")</f>
        <v>0</v>
      </c>
      <c r="AB24" s="96">
        <f>COUNTIF(BS$8:BS24,"x")</f>
        <v>0</v>
      </c>
      <c r="AC24" s="96">
        <f>COUNTIF(BT$8:BT24,"x")</f>
        <v>0</v>
      </c>
      <c r="AD24" s="96">
        <f>COUNTIF(BU$8:BU24,"x")</f>
        <v>0</v>
      </c>
      <c r="AE24" s="96">
        <f>COUNTIF(BV$8:BV24,"x")</f>
        <v>0</v>
      </c>
      <c r="AF24" s="96">
        <f>COUNTIF(BW$8:BW24,"x")</f>
        <v>0</v>
      </c>
      <c r="AG24" s="96">
        <f>COUNTIF(BX$8:BX24,"x")</f>
        <v>0</v>
      </c>
      <c r="AH24" s="96">
        <f>COUNTIF(BY$8:BY24,"x")</f>
        <v>0</v>
      </c>
      <c r="AI24" s="96">
        <f>COUNTIF(BZ$8:BZ24,"x")</f>
        <v>0</v>
      </c>
      <c r="AJ24" s="96">
        <f>COUNTIF(CA$8:CA24,"x")</f>
        <v>0</v>
      </c>
      <c r="AK24" s="96">
        <f>COUNTIF(CB$8:CB24,"x")</f>
        <v>0</v>
      </c>
      <c r="AL24" s="96">
        <f>COUNTIF(CC$8:CC24,"x")</f>
        <v>0</v>
      </c>
      <c r="AM24" s="96">
        <f>COUNTIF(CD$8:CD24,"x")</f>
        <v>0</v>
      </c>
      <c r="AN24" s="96">
        <f>COUNTIF(CE$8:CE24,"x")</f>
        <v>0</v>
      </c>
      <c r="AO24" s="96">
        <f>COUNTIF(CF$8:CF24,"x")</f>
        <v>0</v>
      </c>
      <c r="AP24" s="96">
        <f>COUNTIF(CG$8:CG24,"x")</f>
        <v>0</v>
      </c>
      <c r="AQ24" s="96">
        <f>COUNTIF(CH$8:CH24,"x")</f>
        <v>4</v>
      </c>
      <c r="AR24" s="96">
        <f>COUNTIF(CI$8:CI24,"x")</f>
        <v>0</v>
      </c>
      <c r="AS24" s="96">
        <f>COUNTIF(CJ$8:CJ24,"x")</f>
        <v>0</v>
      </c>
      <c r="AT24" s="21" t="s">
        <v>148</v>
      </c>
      <c r="AU24" s="24">
        <v>5</v>
      </c>
      <c r="AV24" s="5"/>
      <c r="AW24" s="5"/>
      <c r="AX24" s="5"/>
      <c r="AY24" s="5"/>
      <c r="AZ24" s="5" t="s">
        <v>130</v>
      </c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14">
        <f t="shared" si="1"/>
        <v>40</v>
      </c>
    </row>
    <row r="25" spans="2:89" x14ac:dyDescent="0.25">
      <c r="B25" s="16">
        <v>18</v>
      </c>
      <c r="C25" s="176"/>
      <c r="D25" s="20" t="s">
        <v>117</v>
      </c>
      <c r="E25" s="96">
        <f>COUNTIF(AV$8:AV25,"x")</f>
        <v>3</v>
      </c>
      <c r="F25" s="96">
        <f>COUNTIF(AW$8:AW25,"x")</f>
        <v>4</v>
      </c>
      <c r="G25" s="96">
        <f>COUNTIF(AX$8:AX25,"x")</f>
        <v>0</v>
      </c>
      <c r="H25" s="96">
        <f>COUNTIF(AY$8:AY25,"x")</f>
        <v>0</v>
      </c>
      <c r="I25" s="96">
        <f>COUNTIF(AZ$8:AZ25,"x")</f>
        <v>2</v>
      </c>
      <c r="J25" s="96">
        <f>COUNTIF(BA$8:BA25,"x")</f>
        <v>0</v>
      </c>
      <c r="K25" s="96">
        <f>COUNTIF(BB$8:BB25,"x")</f>
        <v>0</v>
      </c>
      <c r="L25" s="96">
        <f>COUNTIF(BC$8:BC25,"x")</f>
        <v>0</v>
      </c>
      <c r="M25" s="96">
        <f>COUNTIF(BD$8:BD25,"x")</f>
        <v>0</v>
      </c>
      <c r="N25" s="96">
        <f>COUNTIF(BE$8:BE25,"x")</f>
        <v>0</v>
      </c>
      <c r="O25" s="96">
        <f>COUNTIF(BF$8:BF25,"x")</f>
        <v>1</v>
      </c>
      <c r="P25" s="96">
        <f>COUNTIF(BG$8:BG25,"x")</f>
        <v>0</v>
      </c>
      <c r="Q25" s="96">
        <f>COUNTIF(BH$8:BH25,"x")</f>
        <v>0</v>
      </c>
      <c r="R25" s="96">
        <f>COUNTIF(BI$8:BI25,"x")</f>
        <v>0</v>
      </c>
      <c r="S25" s="96">
        <f>COUNTIF(BJ$8:BJ25,"x")</f>
        <v>0</v>
      </c>
      <c r="T25" s="96">
        <f>COUNTIF(BK$8:BK25,"x")</f>
        <v>0</v>
      </c>
      <c r="U25" s="96">
        <f>COUNTIF(BL$8:BL25,"x")</f>
        <v>0</v>
      </c>
      <c r="V25" s="96">
        <f>COUNTIF(BM$8:BM25,"x")</f>
        <v>0</v>
      </c>
      <c r="W25" s="96">
        <f>COUNTIF(BN$8:BN25,"x")</f>
        <v>2</v>
      </c>
      <c r="X25" s="96">
        <f>COUNTIF(BO$8:BO25,"x")</f>
        <v>0</v>
      </c>
      <c r="Y25" s="96">
        <f>COUNTIF(BP$8:BP25,"x")</f>
        <v>0</v>
      </c>
      <c r="Z25" s="96">
        <f>COUNTIF(BQ$8:BQ25,"x")</f>
        <v>0</v>
      </c>
      <c r="AA25" s="96">
        <f>COUNTIF(BR$8:BR25,"x")</f>
        <v>0</v>
      </c>
      <c r="AB25" s="96">
        <f>COUNTIF(BS$8:BS25,"x")</f>
        <v>0</v>
      </c>
      <c r="AC25" s="96">
        <f>COUNTIF(BT$8:BT25,"x")</f>
        <v>0</v>
      </c>
      <c r="AD25" s="96">
        <f>COUNTIF(BU$8:BU25,"x")</f>
        <v>0</v>
      </c>
      <c r="AE25" s="96">
        <f>COUNTIF(BV$8:BV25,"x")</f>
        <v>0</v>
      </c>
      <c r="AF25" s="96">
        <f>COUNTIF(BW$8:BW25,"x")</f>
        <v>0</v>
      </c>
      <c r="AG25" s="96">
        <f>COUNTIF(BX$8:BX25,"x")</f>
        <v>0</v>
      </c>
      <c r="AH25" s="96">
        <f>COUNTIF(BY$8:BY25,"x")</f>
        <v>0</v>
      </c>
      <c r="AI25" s="96">
        <f>COUNTIF(BZ$8:BZ25,"x")</f>
        <v>0</v>
      </c>
      <c r="AJ25" s="96">
        <f>COUNTIF(CA$8:CA25,"x")</f>
        <v>0</v>
      </c>
      <c r="AK25" s="96">
        <f>COUNTIF(CB$8:CB25,"x")</f>
        <v>0</v>
      </c>
      <c r="AL25" s="96">
        <f>COUNTIF(CC$8:CC25,"x")</f>
        <v>0</v>
      </c>
      <c r="AM25" s="96">
        <f>COUNTIF(CD$8:CD25,"x")</f>
        <v>0</v>
      </c>
      <c r="AN25" s="96">
        <f>COUNTIF(CE$8:CE25,"x")</f>
        <v>0</v>
      </c>
      <c r="AO25" s="96">
        <f>COUNTIF(CF$8:CF25,"x")</f>
        <v>0</v>
      </c>
      <c r="AP25" s="96">
        <f>COUNTIF(CG$8:CG25,"x")</f>
        <v>0</v>
      </c>
      <c r="AQ25" s="96">
        <f>COUNTIF(CH$8:CH25,"x")</f>
        <v>4</v>
      </c>
      <c r="AR25" s="96">
        <f>COUNTIF(CI$8:CI25,"x")</f>
        <v>0</v>
      </c>
      <c r="AS25" s="96">
        <f>COUNTIF(CJ$8:CJ25,"x")</f>
        <v>0</v>
      </c>
      <c r="AT25" s="21" t="s">
        <v>149</v>
      </c>
      <c r="AU25" s="24">
        <v>6</v>
      </c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14">
        <f t="shared" si="1"/>
        <v>41</v>
      </c>
    </row>
    <row r="26" spans="2:89" x14ac:dyDescent="0.25">
      <c r="B26" s="16">
        <v>19</v>
      </c>
      <c r="C26" s="176"/>
      <c r="D26" s="20" t="s">
        <v>118</v>
      </c>
      <c r="E26" s="96">
        <f>COUNTIF(AV$8:AV26,"x")</f>
        <v>3</v>
      </c>
      <c r="F26" s="96">
        <f>COUNTIF(AW$8:AW26,"x")</f>
        <v>4</v>
      </c>
      <c r="G26" s="96">
        <f>COUNTIF(AX$8:AX26,"x")</f>
        <v>0</v>
      </c>
      <c r="H26" s="96">
        <f>COUNTIF(AY$8:AY26,"x")</f>
        <v>0</v>
      </c>
      <c r="I26" s="96">
        <f>COUNTIF(AZ$8:AZ26,"x")</f>
        <v>2</v>
      </c>
      <c r="J26" s="96">
        <f>COUNTIF(BA$8:BA26,"x")</f>
        <v>0</v>
      </c>
      <c r="K26" s="96">
        <f>COUNTIF(BB$8:BB26,"x")</f>
        <v>0</v>
      </c>
      <c r="L26" s="96">
        <f>COUNTIF(BC$8:BC26,"x")</f>
        <v>0</v>
      </c>
      <c r="M26" s="96">
        <f>COUNTIF(BD$8:BD26,"x")</f>
        <v>0</v>
      </c>
      <c r="N26" s="96">
        <f>COUNTIF(BE$8:BE26,"x")</f>
        <v>0</v>
      </c>
      <c r="O26" s="96">
        <f>COUNTIF(BF$8:BF26,"x")</f>
        <v>1</v>
      </c>
      <c r="P26" s="96">
        <f>COUNTIF(BG$8:BG26,"x")</f>
        <v>0</v>
      </c>
      <c r="Q26" s="96">
        <f>COUNTIF(BH$8:BH26,"x")</f>
        <v>0</v>
      </c>
      <c r="R26" s="96">
        <f>COUNTIF(BI$8:BI26,"x")</f>
        <v>0</v>
      </c>
      <c r="S26" s="96">
        <f>COUNTIF(BJ$8:BJ26,"x")</f>
        <v>0</v>
      </c>
      <c r="T26" s="96">
        <f>COUNTIF(BK$8:BK26,"x")</f>
        <v>0</v>
      </c>
      <c r="U26" s="96">
        <f>COUNTIF(BL$8:BL26,"x")</f>
        <v>0</v>
      </c>
      <c r="V26" s="96">
        <f>COUNTIF(BM$8:BM26,"x")</f>
        <v>0</v>
      </c>
      <c r="W26" s="96">
        <f>COUNTIF(BN$8:BN26,"x")</f>
        <v>2</v>
      </c>
      <c r="X26" s="96">
        <f>COUNTIF(BO$8:BO26,"x")</f>
        <v>0</v>
      </c>
      <c r="Y26" s="96">
        <f>COUNTIF(BP$8:BP26,"x")</f>
        <v>0</v>
      </c>
      <c r="Z26" s="96">
        <f>COUNTIF(BQ$8:BQ26,"x")</f>
        <v>0</v>
      </c>
      <c r="AA26" s="96">
        <f>COUNTIF(BR$8:BR26,"x")</f>
        <v>0</v>
      </c>
      <c r="AB26" s="96">
        <f>COUNTIF(BS$8:BS26,"x")</f>
        <v>0</v>
      </c>
      <c r="AC26" s="96">
        <f>COUNTIF(BT$8:BT26,"x")</f>
        <v>0</v>
      </c>
      <c r="AD26" s="96">
        <f>COUNTIF(BU$8:BU26,"x")</f>
        <v>0</v>
      </c>
      <c r="AE26" s="96">
        <f>COUNTIF(BV$8:BV26,"x")</f>
        <v>0</v>
      </c>
      <c r="AF26" s="96">
        <f>COUNTIF(BW$8:BW26,"x")</f>
        <v>0</v>
      </c>
      <c r="AG26" s="96">
        <f>COUNTIF(BX$8:BX26,"x")</f>
        <v>0</v>
      </c>
      <c r="AH26" s="96">
        <f>COUNTIF(BY$8:BY26,"x")</f>
        <v>0</v>
      </c>
      <c r="AI26" s="96">
        <f>COUNTIF(BZ$8:BZ26,"x")</f>
        <v>0</v>
      </c>
      <c r="AJ26" s="96">
        <f>COUNTIF(CA$8:CA26,"x")</f>
        <v>0</v>
      </c>
      <c r="AK26" s="96">
        <f>COUNTIF(CB$8:CB26,"x")</f>
        <v>0</v>
      </c>
      <c r="AL26" s="96">
        <f>COUNTIF(CC$8:CC26,"x")</f>
        <v>0</v>
      </c>
      <c r="AM26" s="96">
        <f>COUNTIF(CD$8:CD26,"x")</f>
        <v>0</v>
      </c>
      <c r="AN26" s="96">
        <f>COUNTIF(CE$8:CE26,"x")</f>
        <v>0</v>
      </c>
      <c r="AO26" s="96">
        <f>COUNTIF(CF$8:CF26,"x")</f>
        <v>0</v>
      </c>
      <c r="AP26" s="96">
        <f>COUNTIF(CG$8:CG26,"x")</f>
        <v>0</v>
      </c>
      <c r="AQ26" s="96">
        <f>COUNTIF(CH$8:CH26,"x")</f>
        <v>4</v>
      </c>
      <c r="AR26" s="96">
        <f>COUNTIF(CI$8:CI26,"x")</f>
        <v>0</v>
      </c>
      <c r="AS26" s="96">
        <f>COUNTIF(CJ$8:CJ26,"x")</f>
        <v>0</v>
      </c>
      <c r="AT26" s="21" t="s">
        <v>150</v>
      </c>
      <c r="AU26" s="24">
        <v>5</v>
      </c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14">
        <f t="shared" si="1"/>
        <v>41</v>
      </c>
    </row>
    <row r="27" spans="2:89" x14ac:dyDescent="0.25">
      <c r="B27" s="16">
        <v>20</v>
      </c>
      <c r="C27" s="176"/>
      <c r="D27" s="20" t="s">
        <v>119</v>
      </c>
      <c r="E27" s="96">
        <f>COUNTIF(AV$8:AV27,"x")</f>
        <v>3</v>
      </c>
      <c r="F27" s="96">
        <f>COUNTIF(AW$8:AW27,"x")</f>
        <v>4</v>
      </c>
      <c r="G27" s="96">
        <f>COUNTIF(AX$8:AX27,"x")</f>
        <v>0</v>
      </c>
      <c r="H27" s="96">
        <f>COUNTIF(AY$8:AY27,"x")</f>
        <v>0</v>
      </c>
      <c r="I27" s="96">
        <f>COUNTIF(AZ$8:AZ27,"x")</f>
        <v>2</v>
      </c>
      <c r="J27" s="96">
        <f>COUNTIF(BA$8:BA27,"x")</f>
        <v>0</v>
      </c>
      <c r="K27" s="96">
        <f>COUNTIF(BB$8:BB27,"x")</f>
        <v>0</v>
      </c>
      <c r="L27" s="96">
        <f>COUNTIF(BC$8:BC27,"x")</f>
        <v>0</v>
      </c>
      <c r="M27" s="96">
        <f>COUNTIF(BD$8:BD27,"x")</f>
        <v>0</v>
      </c>
      <c r="N27" s="96">
        <f>COUNTIF(BE$8:BE27,"x")</f>
        <v>0</v>
      </c>
      <c r="O27" s="96">
        <f>COUNTIF(BF$8:BF27,"x")</f>
        <v>1</v>
      </c>
      <c r="P27" s="96">
        <f>COUNTIF(BG$8:BG27,"x")</f>
        <v>0</v>
      </c>
      <c r="Q27" s="96">
        <f>COUNTIF(BH$8:BH27,"x")</f>
        <v>0</v>
      </c>
      <c r="R27" s="96">
        <f>COUNTIF(BI$8:BI27,"x")</f>
        <v>0</v>
      </c>
      <c r="S27" s="96">
        <f>COUNTIF(BJ$8:BJ27,"x")</f>
        <v>0</v>
      </c>
      <c r="T27" s="96">
        <f>COUNTIF(BK$8:BK27,"x")</f>
        <v>0</v>
      </c>
      <c r="U27" s="96">
        <f>COUNTIF(BL$8:BL27,"x")</f>
        <v>0</v>
      </c>
      <c r="V27" s="96">
        <f>COUNTIF(BM$8:BM27,"x")</f>
        <v>0</v>
      </c>
      <c r="W27" s="96">
        <f>COUNTIF(BN$8:BN27,"x")</f>
        <v>2</v>
      </c>
      <c r="X27" s="96">
        <f>COUNTIF(BO$8:BO27,"x")</f>
        <v>0</v>
      </c>
      <c r="Y27" s="96">
        <f>COUNTIF(BP$8:BP27,"x")</f>
        <v>0</v>
      </c>
      <c r="Z27" s="96">
        <f>COUNTIF(BQ$8:BQ27,"x")</f>
        <v>0</v>
      </c>
      <c r="AA27" s="96">
        <f>COUNTIF(BR$8:BR27,"x")</f>
        <v>0</v>
      </c>
      <c r="AB27" s="96">
        <f>COUNTIF(BS$8:BS27,"x")</f>
        <v>0</v>
      </c>
      <c r="AC27" s="96">
        <f>COUNTIF(BT$8:BT27,"x")</f>
        <v>0</v>
      </c>
      <c r="AD27" s="96">
        <f>COUNTIF(BU$8:BU27,"x")</f>
        <v>0</v>
      </c>
      <c r="AE27" s="96">
        <f>COUNTIF(BV$8:BV27,"x")</f>
        <v>0</v>
      </c>
      <c r="AF27" s="96">
        <f>COUNTIF(BW$8:BW27,"x")</f>
        <v>0</v>
      </c>
      <c r="AG27" s="96">
        <f>COUNTIF(BX$8:BX27,"x")</f>
        <v>0</v>
      </c>
      <c r="AH27" s="96">
        <f>COUNTIF(BY$8:BY27,"x")</f>
        <v>0</v>
      </c>
      <c r="AI27" s="96">
        <f>COUNTIF(BZ$8:BZ27,"x")</f>
        <v>0</v>
      </c>
      <c r="AJ27" s="96">
        <f>COUNTIF(CA$8:CA27,"x")</f>
        <v>0</v>
      </c>
      <c r="AK27" s="96">
        <f>COUNTIF(CB$8:CB27,"x")</f>
        <v>0</v>
      </c>
      <c r="AL27" s="96">
        <f>COUNTIF(CC$8:CC27,"x")</f>
        <v>0</v>
      </c>
      <c r="AM27" s="96">
        <f>COUNTIF(CD$8:CD27,"x")</f>
        <v>0</v>
      </c>
      <c r="AN27" s="96">
        <f>COUNTIF(CE$8:CE27,"x")</f>
        <v>0</v>
      </c>
      <c r="AO27" s="96">
        <f>COUNTIF(CF$8:CF27,"x")</f>
        <v>0</v>
      </c>
      <c r="AP27" s="96">
        <f>COUNTIF(CG$8:CG27,"x")</f>
        <v>0</v>
      </c>
      <c r="AQ27" s="96">
        <f>COUNTIF(CH$8:CH27,"x")</f>
        <v>4</v>
      </c>
      <c r="AR27" s="96">
        <f>COUNTIF(CI$8:CI27,"x")</f>
        <v>0</v>
      </c>
      <c r="AS27" s="96">
        <f>COUNTIF(CJ$8:CJ27,"x")</f>
        <v>0</v>
      </c>
      <c r="AT27" s="21" t="s">
        <v>151</v>
      </c>
      <c r="AU27" s="24">
        <v>4</v>
      </c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14">
        <f t="shared" si="1"/>
        <v>41</v>
      </c>
    </row>
    <row r="28" spans="2:89" x14ac:dyDescent="0.25">
      <c r="B28" s="16">
        <v>21</v>
      </c>
      <c r="C28" s="176"/>
      <c r="D28" s="20" t="s">
        <v>120</v>
      </c>
      <c r="E28" s="96">
        <f>COUNTIF(AV$8:AV28,"x")</f>
        <v>3</v>
      </c>
      <c r="F28" s="96">
        <f>COUNTIF(AW$8:AW28,"x")</f>
        <v>4</v>
      </c>
      <c r="G28" s="96">
        <f>COUNTIF(AX$8:AX28,"x")</f>
        <v>0</v>
      </c>
      <c r="H28" s="96">
        <f>COUNTIF(AY$8:AY28,"x")</f>
        <v>0</v>
      </c>
      <c r="I28" s="96">
        <f>COUNTIF(AZ$8:AZ28,"x")</f>
        <v>2</v>
      </c>
      <c r="J28" s="96">
        <f>COUNTIF(BA$8:BA28,"x")</f>
        <v>0</v>
      </c>
      <c r="K28" s="96">
        <f>COUNTIF(BB$8:BB28,"x")</f>
        <v>0</v>
      </c>
      <c r="L28" s="96">
        <f>COUNTIF(BC$8:BC28,"x")</f>
        <v>0</v>
      </c>
      <c r="M28" s="96">
        <f>COUNTIF(BD$8:BD28,"x")</f>
        <v>0</v>
      </c>
      <c r="N28" s="96">
        <f>COUNTIF(BE$8:BE28,"x")</f>
        <v>0</v>
      </c>
      <c r="O28" s="96">
        <f>COUNTIF(BF$8:BF28,"x")</f>
        <v>1</v>
      </c>
      <c r="P28" s="96">
        <f>COUNTIF(BG$8:BG28,"x")</f>
        <v>0</v>
      </c>
      <c r="Q28" s="96">
        <f>COUNTIF(BH$8:BH28,"x")</f>
        <v>0</v>
      </c>
      <c r="R28" s="96">
        <f>COUNTIF(BI$8:BI28,"x")</f>
        <v>0</v>
      </c>
      <c r="S28" s="96">
        <f>COUNTIF(BJ$8:BJ28,"x")</f>
        <v>0</v>
      </c>
      <c r="T28" s="96">
        <f>COUNTIF(BK$8:BK28,"x")</f>
        <v>0</v>
      </c>
      <c r="U28" s="96">
        <f>COUNTIF(BL$8:BL28,"x")</f>
        <v>0</v>
      </c>
      <c r="V28" s="96">
        <f>COUNTIF(BM$8:BM28,"x")</f>
        <v>0</v>
      </c>
      <c r="W28" s="96">
        <f>COUNTIF(BN$8:BN28,"x")</f>
        <v>2</v>
      </c>
      <c r="X28" s="96">
        <f>COUNTIF(BO$8:BO28,"x")</f>
        <v>0</v>
      </c>
      <c r="Y28" s="96">
        <f>COUNTIF(BP$8:BP28,"x")</f>
        <v>0</v>
      </c>
      <c r="Z28" s="96">
        <f>COUNTIF(BQ$8:BQ28,"x")</f>
        <v>0</v>
      </c>
      <c r="AA28" s="96">
        <f>COUNTIF(BR$8:BR28,"x")</f>
        <v>0</v>
      </c>
      <c r="AB28" s="96">
        <f>COUNTIF(BS$8:BS28,"x")</f>
        <v>0</v>
      </c>
      <c r="AC28" s="96">
        <f>COUNTIF(BT$8:BT28,"x")</f>
        <v>0</v>
      </c>
      <c r="AD28" s="96">
        <f>COUNTIF(BU$8:BU28,"x")</f>
        <v>0</v>
      </c>
      <c r="AE28" s="96">
        <f>COUNTIF(BV$8:BV28,"x")</f>
        <v>0</v>
      </c>
      <c r="AF28" s="96">
        <f>COUNTIF(BW$8:BW28,"x")</f>
        <v>0</v>
      </c>
      <c r="AG28" s="96">
        <f>COUNTIF(BX$8:BX28,"x")</f>
        <v>0</v>
      </c>
      <c r="AH28" s="96">
        <f>COUNTIF(BY$8:BY28,"x")</f>
        <v>0</v>
      </c>
      <c r="AI28" s="96">
        <f>COUNTIF(BZ$8:BZ28,"x")</f>
        <v>0</v>
      </c>
      <c r="AJ28" s="96">
        <f>COUNTIF(CA$8:CA28,"x")</f>
        <v>0</v>
      </c>
      <c r="AK28" s="96">
        <f>COUNTIF(CB$8:CB28,"x")</f>
        <v>0</v>
      </c>
      <c r="AL28" s="96">
        <f>COUNTIF(CC$8:CC28,"x")</f>
        <v>0</v>
      </c>
      <c r="AM28" s="96">
        <f>COUNTIF(CD$8:CD28,"x")</f>
        <v>0</v>
      </c>
      <c r="AN28" s="96">
        <f>COUNTIF(CE$8:CE28,"x")</f>
        <v>0</v>
      </c>
      <c r="AO28" s="96">
        <f>COUNTIF(CF$8:CF28,"x")</f>
        <v>0</v>
      </c>
      <c r="AP28" s="96">
        <f>COUNTIF(CG$8:CG28,"x")</f>
        <v>0</v>
      </c>
      <c r="AQ28" s="96">
        <f>COUNTIF(CH$8:CH28,"x")</f>
        <v>4</v>
      </c>
      <c r="AR28" s="96">
        <f>COUNTIF(CI$8:CI28,"x")</f>
        <v>0</v>
      </c>
      <c r="AS28" s="96">
        <f>COUNTIF(CJ$8:CJ28,"x")</f>
        <v>0</v>
      </c>
      <c r="AT28" s="21" t="s">
        <v>152</v>
      </c>
      <c r="AU28" s="24">
        <v>5</v>
      </c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14">
        <f t="shared" si="1"/>
        <v>41</v>
      </c>
    </row>
    <row r="29" spans="2:89" x14ac:dyDescent="0.25">
      <c r="B29" s="16">
        <v>22</v>
      </c>
      <c r="C29" s="176"/>
      <c r="D29" s="20" t="s">
        <v>121</v>
      </c>
      <c r="E29" s="96">
        <f>COUNTIF(AV$8:AV29,"x")</f>
        <v>3</v>
      </c>
      <c r="F29" s="96">
        <f>COUNTIF(AW$8:AW29,"x")</f>
        <v>4</v>
      </c>
      <c r="G29" s="96">
        <f>COUNTIF(AX$8:AX29,"x")</f>
        <v>0</v>
      </c>
      <c r="H29" s="96">
        <f>COUNTIF(AY$8:AY29,"x")</f>
        <v>0</v>
      </c>
      <c r="I29" s="96">
        <f>COUNTIF(AZ$8:AZ29,"x")</f>
        <v>2</v>
      </c>
      <c r="J29" s="96">
        <f>COUNTIF(BA$8:BA29,"x")</f>
        <v>0</v>
      </c>
      <c r="K29" s="96">
        <f>COUNTIF(BB$8:BB29,"x")</f>
        <v>0</v>
      </c>
      <c r="L29" s="96">
        <f>COUNTIF(BC$8:BC29,"x")</f>
        <v>0</v>
      </c>
      <c r="M29" s="96">
        <f>COUNTIF(BD$8:BD29,"x")</f>
        <v>0</v>
      </c>
      <c r="N29" s="96">
        <f>COUNTIF(BE$8:BE29,"x")</f>
        <v>0</v>
      </c>
      <c r="O29" s="96">
        <f>COUNTIF(BF$8:BF29,"x")</f>
        <v>1</v>
      </c>
      <c r="P29" s="96">
        <f>COUNTIF(BG$8:BG29,"x")</f>
        <v>0</v>
      </c>
      <c r="Q29" s="96">
        <f>COUNTIF(BH$8:BH29,"x")</f>
        <v>0</v>
      </c>
      <c r="R29" s="96">
        <f>COUNTIF(BI$8:BI29,"x")</f>
        <v>0</v>
      </c>
      <c r="S29" s="96">
        <f>COUNTIF(BJ$8:BJ29,"x")</f>
        <v>0</v>
      </c>
      <c r="T29" s="96">
        <f>COUNTIF(BK$8:BK29,"x")</f>
        <v>0</v>
      </c>
      <c r="U29" s="96">
        <f>COUNTIF(BL$8:BL29,"x")</f>
        <v>0</v>
      </c>
      <c r="V29" s="96">
        <f>COUNTIF(BM$8:BM29,"x")</f>
        <v>0</v>
      </c>
      <c r="W29" s="96">
        <f>COUNTIF(BN$8:BN29,"x")</f>
        <v>2</v>
      </c>
      <c r="X29" s="96">
        <f>COUNTIF(BO$8:BO29,"x")</f>
        <v>0</v>
      </c>
      <c r="Y29" s="96">
        <f>COUNTIF(BP$8:BP29,"x")</f>
        <v>0</v>
      </c>
      <c r="Z29" s="96">
        <f>COUNTIF(BQ$8:BQ29,"x")</f>
        <v>0</v>
      </c>
      <c r="AA29" s="96">
        <f>COUNTIF(BR$8:BR29,"x")</f>
        <v>0</v>
      </c>
      <c r="AB29" s="96">
        <f>COUNTIF(BS$8:BS29,"x")</f>
        <v>0</v>
      </c>
      <c r="AC29" s="96">
        <f>COUNTIF(BT$8:BT29,"x")</f>
        <v>0</v>
      </c>
      <c r="AD29" s="96">
        <f>COUNTIF(BU$8:BU29,"x")</f>
        <v>0</v>
      </c>
      <c r="AE29" s="96">
        <f>COUNTIF(BV$8:BV29,"x")</f>
        <v>0</v>
      </c>
      <c r="AF29" s="96">
        <f>COUNTIF(BW$8:BW29,"x")</f>
        <v>0</v>
      </c>
      <c r="AG29" s="96">
        <f>COUNTIF(BX$8:BX29,"x")</f>
        <v>0</v>
      </c>
      <c r="AH29" s="96">
        <f>COUNTIF(BY$8:BY29,"x")</f>
        <v>0</v>
      </c>
      <c r="AI29" s="96">
        <f>COUNTIF(BZ$8:BZ29,"x")</f>
        <v>0</v>
      </c>
      <c r="AJ29" s="96">
        <f>COUNTIF(CA$8:CA29,"x")</f>
        <v>0</v>
      </c>
      <c r="AK29" s="96">
        <f>COUNTIF(CB$8:CB29,"x")</f>
        <v>0</v>
      </c>
      <c r="AL29" s="96">
        <f>COUNTIF(CC$8:CC29,"x")</f>
        <v>0</v>
      </c>
      <c r="AM29" s="96">
        <f>COUNTIF(CD$8:CD29,"x")</f>
        <v>0</v>
      </c>
      <c r="AN29" s="96">
        <f>COUNTIF(CE$8:CE29,"x")</f>
        <v>0</v>
      </c>
      <c r="AO29" s="96">
        <f>COUNTIF(CF$8:CF29,"x")</f>
        <v>0</v>
      </c>
      <c r="AP29" s="96">
        <f>COUNTIF(CG$8:CG29,"x")</f>
        <v>0</v>
      </c>
      <c r="AQ29" s="96">
        <f>COUNTIF(CH$8:CH29,"x")</f>
        <v>4</v>
      </c>
      <c r="AR29" s="96">
        <f>COUNTIF(CI$8:CI29,"x")</f>
        <v>0</v>
      </c>
      <c r="AS29" s="96">
        <f>COUNTIF(CJ$8:CJ29,"x")</f>
        <v>0</v>
      </c>
      <c r="AT29" s="21" t="s">
        <v>153</v>
      </c>
      <c r="AU29" s="24">
        <v>4</v>
      </c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14">
        <f t="shared" si="1"/>
        <v>41</v>
      </c>
    </row>
    <row r="30" spans="2:89" ht="27" x14ac:dyDescent="0.25">
      <c r="B30" s="16">
        <v>23</v>
      </c>
      <c r="C30" s="21" t="s">
        <v>80</v>
      </c>
      <c r="D30" s="20" t="s">
        <v>81</v>
      </c>
      <c r="E30" s="96">
        <f>COUNTIF(AV$8:AV30,"x")</f>
        <v>3</v>
      </c>
      <c r="F30" s="96">
        <f>COUNTIF(AW$8:AW30,"x")</f>
        <v>4</v>
      </c>
      <c r="G30" s="96">
        <f>COUNTIF(AX$8:AX30,"x")</f>
        <v>0</v>
      </c>
      <c r="H30" s="96">
        <f>COUNTIF(AY$8:AY30,"x")</f>
        <v>0</v>
      </c>
      <c r="I30" s="96">
        <f>COUNTIF(AZ$8:AZ30,"x")</f>
        <v>3</v>
      </c>
      <c r="J30" s="96">
        <f>COUNTIF(BA$8:BA30,"x")</f>
        <v>1</v>
      </c>
      <c r="K30" s="96">
        <f>COUNTIF(BB$8:BB30,"x")</f>
        <v>0</v>
      </c>
      <c r="L30" s="96">
        <f>COUNTIF(BC$8:BC30,"x")</f>
        <v>0</v>
      </c>
      <c r="M30" s="96">
        <f>COUNTIF(BD$8:BD30,"x")</f>
        <v>0</v>
      </c>
      <c r="N30" s="96">
        <f>COUNTIF(BE$8:BE30,"x")</f>
        <v>0</v>
      </c>
      <c r="O30" s="96">
        <f>COUNTIF(BF$8:BF30,"x")</f>
        <v>1</v>
      </c>
      <c r="P30" s="96">
        <f>COUNTIF(BG$8:BG30,"x")</f>
        <v>0</v>
      </c>
      <c r="Q30" s="96">
        <f>COUNTIF(BH$8:BH30,"x")</f>
        <v>0</v>
      </c>
      <c r="R30" s="96">
        <f>COUNTIF(BI$8:BI30,"x")</f>
        <v>0</v>
      </c>
      <c r="S30" s="96">
        <f>COUNTIF(BJ$8:BJ30,"x")</f>
        <v>0</v>
      </c>
      <c r="T30" s="96">
        <f>COUNTIF(BK$8:BK30,"x")</f>
        <v>0</v>
      </c>
      <c r="U30" s="96">
        <f>COUNTIF(BL$8:BL30,"x")</f>
        <v>0</v>
      </c>
      <c r="V30" s="96">
        <f>COUNTIF(BM$8:BM30,"x")</f>
        <v>0</v>
      </c>
      <c r="W30" s="96">
        <f>COUNTIF(BN$8:BN30,"x")</f>
        <v>2</v>
      </c>
      <c r="X30" s="96">
        <f>COUNTIF(BO$8:BO30,"x")</f>
        <v>0</v>
      </c>
      <c r="Y30" s="96">
        <f>COUNTIF(BP$8:BP30,"x")</f>
        <v>0</v>
      </c>
      <c r="Z30" s="96">
        <f>COUNTIF(BQ$8:BQ30,"x")</f>
        <v>0</v>
      </c>
      <c r="AA30" s="96">
        <f>COUNTIF(BR$8:BR30,"x")</f>
        <v>0</v>
      </c>
      <c r="AB30" s="96">
        <f>COUNTIF(BS$8:BS30,"x")</f>
        <v>0</v>
      </c>
      <c r="AC30" s="96">
        <f>COUNTIF(BT$8:BT30,"x")</f>
        <v>0</v>
      </c>
      <c r="AD30" s="96">
        <f>COUNTIF(BU$8:BU30,"x")</f>
        <v>0</v>
      </c>
      <c r="AE30" s="96">
        <f>COUNTIF(BV$8:BV30,"x")</f>
        <v>0</v>
      </c>
      <c r="AF30" s="96">
        <f>COUNTIF(BW$8:BW30,"x")</f>
        <v>0</v>
      </c>
      <c r="AG30" s="96">
        <f>COUNTIF(BX$8:BX30,"x")</f>
        <v>0</v>
      </c>
      <c r="AH30" s="96">
        <f>COUNTIF(BY$8:BY30,"x")</f>
        <v>0</v>
      </c>
      <c r="AI30" s="96">
        <f>COUNTIF(BZ$8:BZ30,"x")</f>
        <v>0</v>
      </c>
      <c r="AJ30" s="96">
        <f>COUNTIF(CA$8:CA30,"x")</f>
        <v>0</v>
      </c>
      <c r="AK30" s="96">
        <f>COUNTIF(CB$8:CB30,"x")</f>
        <v>0</v>
      </c>
      <c r="AL30" s="96">
        <f>COUNTIF(CC$8:CC30,"x")</f>
        <v>0</v>
      </c>
      <c r="AM30" s="96">
        <f>COUNTIF(CD$8:CD30,"x")</f>
        <v>0</v>
      </c>
      <c r="AN30" s="96">
        <f>COUNTIF(CE$8:CE30,"x")</f>
        <v>0</v>
      </c>
      <c r="AO30" s="96">
        <f>COUNTIF(CF$8:CF30,"x")</f>
        <v>0</v>
      </c>
      <c r="AP30" s="96">
        <f>COUNTIF(CG$8:CG30,"x")</f>
        <v>0</v>
      </c>
      <c r="AQ30" s="96">
        <f>COUNTIF(CH$8:CH30,"x")</f>
        <v>4</v>
      </c>
      <c r="AR30" s="96">
        <f>COUNTIF(CI$8:CI30,"x")</f>
        <v>0</v>
      </c>
      <c r="AS30" s="96">
        <f>COUNTIF(CJ$8:CJ30,"x")</f>
        <v>0</v>
      </c>
      <c r="AT30" s="21" t="s">
        <v>154</v>
      </c>
      <c r="AU30" s="24">
        <v>20</v>
      </c>
      <c r="AV30" s="5"/>
      <c r="AW30" s="5"/>
      <c r="AX30" s="5"/>
      <c r="AY30" s="5"/>
      <c r="AZ30" s="5" t="s">
        <v>130</v>
      </c>
      <c r="BA30" s="5" t="s">
        <v>130</v>
      </c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14">
        <f t="shared" si="1"/>
        <v>39</v>
      </c>
    </row>
    <row r="31" spans="2:89" ht="27" x14ac:dyDescent="0.25">
      <c r="B31" s="16">
        <v>24</v>
      </c>
      <c r="C31" s="21" t="s">
        <v>82</v>
      </c>
      <c r="D31" s="20" t="s">
        <v>81</v>
      </c>
      <c r="E31" s="96">
        <f>COUNTIF(AV$8:AV31,"x")</f>
        <v>3</v>
      </c>
      <c r="F31" s="96">
        <f>COUNTIF(AW$8:AW31,"x")</f>
        <v>4</v>
      </c>
      <c r="G31" s="96">
        <f>COUNTIF(AX$8:AX31,"x")</f>
        <v>0</v>
      </c>
      <c r="H31" s="96">
        <f>COUNTIF(AY$8:AY31,"x")</f>
        <v>0</v>
      </c>
      <c r="I31" s="96">
        <f>COUNTIF(AZ$8:AZ31,"x")</f>
        <v>3</v>
      </c>
      <c r="J31" s="96">
        <f>COUNTIF(BA$8:BA31,"x")</f>
        <v>2</v>
      </c>
      <c r="K31" s="96">
        <f>COUNTIF(BB$8:BB31,"x")</f>
        <v>0</v>
      </c>
      <c r="L31" s="96">
        <f>COUNTIF(BC$8:BC31,"x")</f>
        <v>0</v>
      </c>
      <c r="M31" s="96">
        <f>COUNTIF(BD$8:BD31,"x")</f>
        <v>0</v>
      </c>
      <c r="N31" s="96">
        <f>COUNTIF(BE$8:BE31,"x")</f>
        <v>0</v>
      </c>
      <c r="O31" s="96">
        <f>COUNTIF(BF$8:BF31,"x")</f>
        <v>1</v>
      </c>
      <c r="P31" s="96">
        <f>COUNTIF(BG$8:BG31,"x")</f>
        <v>0</v>
      </c>
      <c r="Q31" s="96">
        <f>COUNTIF(BH$8:BH31,"x")</f>
        <v>0</v>
      </c>
      <c r="R31" s="96">
        <f>COUNTIF(BI$8:BI31,"x")</f>
        <v>0</v>
      </c>
      <c r="S31" s="96">
        <f>COUNTIF(BJ$8:BJ31,"x")</f>
        <v>0</v>
      </c>
      <c r="T31" s="96">
        <f>COUNTIF(BK$8:BK31,"x")</f>
        <v>0</v>
      </c>
      <c r="U31" s="96">
        <f>COUNTIF(BL$8:BL31,"x")</f>
        <v>0</v>
      </c>
      <c r="V31" s="96">
        <f>COUNTIF(BM$8:BM31,"x")</f>
        <v>0</v>
      </c>
      <c r="W31" s="96">
        <f>COUNTIF(BN$8:BN31,"x")</f>
        <v>2</v>
      </c>
      <c r="X31" s="96">
        <f>COUNTIF(BO$8:BO31,"x")</f>
        <v>0</v>
      </c>
      <c r="Y31" s="96">
        <f>COUNTIF(BP$8:BP31,"x")</f>
        <v>0</v>
      </c>
      <c r="Z31" s="96">
        <f>COUNTIF(BQ$8:BQ31,"x")</f>
        <v>0</v>
      </c>
      <c r="AA31" s="96">
        <f>COUNTIF(BR$8:BR31,"x")</f>
        <v>0</v>
      </c>
      <c r="AB31" s="96">
        <f>COUNTIF(BS$8:BS31,"x")</f>
        <v>0</v>
      </c>
      <c r="AC31" s="96">
        <f>COUNTIF(BT$8:BT31,"x")</f>
        <v>0</v>
      </c>
      <c r="AD31" s="96">
        <f>COUNTIF(BU$8:BU31,"x")</f>
        <v>0</v>
      </c>
      <c r="AE31" s="96">
        <f>COUNTIF(BV$8:BV31,"x")</f>
        <v>0</v>
      </c>
      <c r="AF31" s="96">
        <f>COUNTIF(BW$8:BW31,"x")</f>
        <v>0</v>
      </c>
      <c r="AG31" s="96">
        <f>COUNTIF(BX$8:BX31,"x")</f>
        <v>0</v>
      </c>
      <c r="AH31" s="96">
        <f>COUNTIF(BY$8:BY31,"x")</f>
        <v>0</v>
      </c>
      <c r="AI31" s="96">
        <f>COUNTIF(BZ$8:BZ31,"x")</f>
        <v>0</v>
      </c>
      <c r="AJ31" s="96">
        <f>COUNTIF(CA$8:CA31,"x")</f>
        <v>0</v>
      </c>
      <c r="AK31" s="96">
        <f>COUNTIF(CB$8:CB31,"x")</f>
        <v>0</v>
      </c>
      <c r="AL31" s="96">
        <f>COUNTIF(CC$8:CC31,"x")</f>
        <v>0</v>
      </c>
      <c r="AM31" s="96">
        <f>COUNTIF(CD$8:CD31,"x")</f>
        <v>0</v>
      </c>
      <c r="AN31" s="96">
        <f>COUNTIF(CE$8:CE31,"x")</f>
        <v>0</v>
      </c>
      <c r="AO31" s="96">
        <f>COUNTIF(CF$8:CF31,"x")</f>
        <v>0</v>
      </c>
      <c r="AP31" s="96">
        <f>COUNTIF(CG$8:CG31,"x")</f>
        <v>0</v>
      </c>
      <c r="AQ31" s="96">
        <f>COUNTIF(CH$8:CH31,"x")</f>
        <v>4</v>
      </c>
      <c r="AR31" s="96">
        <f>COUNTIF(CI$8:CI31,"x")</f>
        <v>0</v>
      </c>
      <c r="AS31" s="96">
        <f>COUNTIF(CJ$8:CJ31,"x")</f>
        <v>0</v>
      </c>
      <c r="AT31" s="21" t="s">
        <v>155</v>
      </c>
      <c r="AU31" s="24">
        <v>20</v>
      </c>
      <c r="AV31" s="5"/>
      <c r="AW31" s="5"/>
      <c r="AX31" s="5"/>
      <c r="AY31" s="5"/>
      <c r="AZ31" s="5"/>
      <c r="BA31" s="5" t="s">
        <v>130</v>
      </c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14">
        <f t="shared" si="1"/>
        <v>40</v>
      </c>
    </row>
    <row r="32" spans="2:89" ht="27" x14ac:dyDescent="0.25">
      <c r="B32" s="16">
        <v>25</v>
      </c>
      <c r="C32" s="21" t="s">
        <v>83</v>
      </c>
      <c r="D32" s="20" t="s">
        <v>81</v>
      </c>
      <c r="E32" s="96">
        <f>COUNTIF(AV$8:AV32,"x")</f>
        <v>3</v>
      </c>
      <c r="F32" s="96">
        <f>COUNTIF(AW$8:AW32,"x")</f>
        <v>4</v>
      </c>
      <c r="G32" s="96">
        <f>COUNTIF(AX$8:AX32,"x")</f>
        <v>0</v>
      </c>
      <c r="H32" s="96">
        <f>COUNTIF(AY$8:AY32,"x")</f>
        <v>0</v>
      </c>
      <c r="I32" s="96">
        <f>COUNTIF(AZ$8:AZ32,"x")</f>
        <v>3</v>
      </c>
      <c r="J32" s="96">
        <f>COUNTIF(BA$8:BA32,"x")</f>
        <v>3</v>
      </c>
      <c r="K32" s="96">
        <f>COUNTIF(BB$8:BB32,"x")</f>
        <v>0</v>
      </c>
      <c r="L32" s="96">
        <f>COUNTIF(BC$8:BC32,"x")</f>
        <v>0</v>
      </c>
      <c r="M32" s="96">
        <f>COUNTIF(BD$8:BD32,"x")</f>
        <v>0</v>
      </c>
      <c r="N32" s="96">
        <f>COUNTIF(BE$8:BE32,"x")</f>
        <v>0</v>
      </c>
      <c r="O32" s="96">
        <f>COUNTIF(BF$8:BF32,"x")</f>
        <v>1</v>
      </c>
      <c r="P32" s="96">
        <f>COUNTIF(BG$8:BG32,"x")</f>
        <v>0</v>
      </c>
      <c r="Q32" s="96">
        <f>COUNTIF(BH$8:BH32,"x")</f>
        <v>0</v>
      </c>
      <c r="R32" s="96">
        <f>COUNTIF(BI$8:BI32,"x")</f>
        <v>0</v>
      </c>
      <c r="S32" s="96">
        <f>COUNTIF(BJ$8:BJ32,"x")</f>
        <v>0</v>
      </c>
      <c r="T32" s="96">
        <f>COUNTIF(BK$8:BK32,"x")</f>
        <v>0</v>
      </c>
      <c r="U32" s="96">
        <f>COUNTIF(BL$8:BL32,"x")</f>
        <v>0</v>
      </c>
      <c r="V32" s="96">
        <f>COUNTIF(BM$8:BM32,"x")</f>
        <v>0</v>
      </c>
      <c r="W32" s="96">
        <f>COUNTIF(BN$8:BN32,"x")</f>
        <v>2</v>
      </c>
      <c r="X32" s="96">
        <f>COUNTIF(BO$8:BO32,"x")</f>
        <v>0</v>
      </c>
      <c r="Y32" s="96">
        <f>COUNTIF(BP$8:BP32,"x")</f>
        <v>0</v>
      </c>
      <c r="Z32" s="96">
        <f>COUNTIF(BQ$8:BQ32,"x")</f>
        <v>0</v>
      </c>
      <c r="AA32" s="96">
        <f>COUNTIF(BR$8:BR32,"x")</f>
        <v>0</v>
      </c>
      <c r="AB32" s="96">
        <f>COUNTIF(BS$8:BS32,"x")</f>
        <v>0</v>
      </c>
      <c r="AC32" s="96">
        <f>COUNTIF(BT$8:BT32,"x")</f>
        <v>0</v>
      </c>
      <c r="AD32" s="96">
        <f>COUNTIF(BU$8:BU32,"x")</f>
        <v>0</v>
      </c>
      <c r="AE32" s="96">
        <f>COUNTIF(BV$8:BV32,"x")</f>
        <v>0</v>
      </c>
      <c r="AF32" s="96">
        <f>COUNTIF(BW$8:BW32,"x")</f>
        <v>0</v>
      </c>
      <c r="AG32" s="96">
        <f>COUNTIF(BX$8:BX32,"x")</f>
        <v>0</v>
      </c>
      <c r="AH32" s="96">
        <f>COUNTIF(BY$8:BY32,"x")</f>
        <v>0</v>
      </c>
      <c r="AI32" s="96">
        <f>COUNTIF(BZ$8:BZ32,"x")</f>
        <v>0</v>
      </c>
      <c r="AJ32" s="96">
        <f>COUNTIF(CA$8:CA32,"x")</f>
        <v>0</v>
      </c>
      <c r="AK32" s="96">
        <f>COUNTIF(CB$8:CB32,"x")</f>
        <v>0</v>
      </c>
      <c r="AL32" s="96">
        <f>COUNTIF(CC$8:CC32,"x")</f>
        <v>0</v>
      </c>
      <c r="AM32" s="96">
        <f>COUNTIF(CD$8:CD32,"x")</f>
        <v>0</v>
      </c>
      <c r="AN32" s="96">
        <f>COUNTIF(CE$8:CE32,"x")</f>
        <v>0</v>
      </c>
      <c r="AO32" s="96">
        <f>COUNTIF(CF$8:CF32,"x")</f>
        <v>0</v>
      </c>
      <c r="AP32" s="96">
        <f>COUNTIF(CG$8:CG32,"x")</f>
        <v>0</v>
      </c>
      <c r="AQ32" s="96">
        <f>COUNTIF(CH$8:CH32,"x")</f>
        <v>4</v>
      </c>
      <c r="AR32" s="96">
        <f>COUNTIF(CI$8:CI32,"x")</f>
        <v>0</v>
      </c>
      <c r="AS32" s="96">
        <f>COUNTIF(CJ$8:CJ32,"x")</f>
        <v>0</v>
      </c>
      <c r="AT32" s="21" t="s">
        <v>156</v>
      </c>
      <c r="AU32" s="24">
        <v>20</v>
      </c>
      <c r="AV32" s="5"/>
      <c r="AW32" s="5"/>
      <c r="AX32" s="5"/>
      <c r="AY32" s="5"/>
      <c r="AZ32" s="5"/>
      <c r="BA32" s="5" t="s">
        <v>130</v>
      </c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14">
        <f t="shared" si="1"/>
        <v>40</v>
      </c>
    </row>
    <row r="33" spans="2:89" ht="27" x14ac:dyDescent="0.25">
      <c r="B33" s="16">
        <v>26</v>
      </c>
      <c r="C33" s="21" t="s">
        <v>231</v>
      </c>
      <c r="D33" s="20" t="s">
        <v>81</v>
      </c>
      <c r="E33" s="96">
        <f>COUNTIF(AV$8:AV33,"x")</f>
        <v>3</v>
      </c>
      <c r="F33" s="96">
        <f>COUNTIF(AW$8:AW33,"x")</f>
        <v>4</v>
      </c>
      <c r="G33" s="96">
        <f>COUNTIF(AX$8:AX33,"x")</f>
        <v>0</v>
      </c>
      <c r="H33" s="96">
        <f>COUNTIF(AY$8:AY33,"x")</f>
        <v>0</v>
      </c>
      <c r="I33" s="96">
        <f>COUNTIF(AZ$8:AZ33,"x")</f>
        <v>3</v>
      </c>
      <c r="J33" s="96">
        <f>COUNTIF(BA$8:BA33,"x")</f>
        <v>4</v>
      </c>
      <c r="K33" s="96">
        <f>COUNTIF(BB$8:BB33,"x")</f>
        <v>0</v>
      </c>
      <c r="L33" s="96">
        <f>COUNTIF(BC$8:BC33,"x")</f>
        <v>0</v>
      </c>
      <c r="M33" s="96">
        <f>COUNTIF(BD$8:BD33,"x")</f>
        <v>0</v>
      </c>
      <c r="N33" s="96">
        <f>COUNTIF(BE$8:BE33,"x")</f>
        <v>0</v>
      </c>
      <c r="O33" s="96">
        <f>COUNTIF(BF$8:BF33,"x")</f>
        <v>1</v>
      </c>
      <c r="P33" s="96">
        <f>COUNTIF(BG$8:BG33,"x")</f>
        <v>0</v>
      </c>
      <c r="Q33" s="96">
        <f>COUNTIF(BH$8:BH33,"x")</f>
        <v>0</v>
      </c>
      <c r="R33" s="96">
        <f>COUNTIF(BI$8:BI33,"x")</f>
        <v>0</v>
      </c>
      <c r="S33" s="96">
        <f>COUNTIF(BJ$8:BJ33,"x")</f>
        <v>0</v>
      </c>
      <c r="T33" s="96">
        <f>COUNTIF(BK$8:BK33,"x")</f>
        <v>0</v>
      </c>
      <c r="U33" s="96">
        <f>COUNTIF(BL$8:BL33,"x")</f>
        <v>0</v>
      </c>
      <c r="V33" s="96">
        <f>COUNTIF(BM$8:BM33,"x")</f>
        <v>0</v>
      </c>
      <c r="W33" s="96">
        <f>COUNTIF(BN$8:BN33,"x")</f>
        <v>2</v>
      </c>
      <c r="X33" s="96">
        <f>COUNTIF(BO$8:BO33,"x")</f>
        <v>0</v>
      </c>
      <c r="Y33" s="96">
        <f>COUNTIF(BP$8:BP33,"x")</f>
        <v>0</v>
      </c>
      <c r="Z33" s="96">
        <f>COUNTIF(BQ$8:BQ33,"x")</f>
        <v>0</v>
      </c>
      <c r="AA33" s="96">
        <f>COUNTIF(BR$8:BR33,"x")</f>
        <v>0</v>
      </c>
      <c r="AB33" s="96">
        <f>COUNTIF(BS$8:BS33,"x")</f>
        <v>0</v>
      </c>
      <c r="AC33" s="96">
        <f>COUNTIF(BT$8:BT33,"x")</f>
        <v>0</v>
      </c>
      <c r="AD33" s="96">
        <f>COUNTIF(BU$8:BU33,"x")</f>
        <v>0</v>
      </c>
      <c r="AE33" s="96">
        <f>COUNTIF(BV$8:BV33,"x")</f>
        <v>0</v>
      </c>
      <c r="AF33" s="96">
        <f>COUNTIF(BW$8:BW33,"x")</f>
        <v>0</v>
      </c>
      <c r="AG33" s="96">
        <f>COUNTIF(BX$8:BX33,"x")</f>
        <v>0</v>
      </c>
      <c r="AH33" s="96">
        <f>COUNTIF(BY$8:BY33,"x")</f>
        <v>0</v>
      </c>
      <c r="AI33" s="96">
        <f>COUNTIF(BZ$8:BZ33,"x")</f>
        <v>0</v>
      </c>
      <c r="AJ33" s="96">
        <f>COUNTIF(CA$8:CA33,"x")</f>
        <v>0</v>
      </c>
      <c r="AK33" s="96">
        <f>COUNTIF(CB$8:CB33,"x")</f>
        <v>0</v>
      </c>
      <c r="AL33" s="96">
        <f>COUNTIF(CC$8:CC33,"x")</f>
        <v>0</v>
      </c>
      <c r="AM33" s="96">
        <f>COUNTIF(CD$8:CD33,"x")</f>
        <v>0</v>
      </c>
      <c r="AN33" s="96">
        <f>COUNTIF(CE$8:CE33,"x")</f>
        <v>0</v>
      </c>
      <c r="AO33" s="96">
        <f>COUNTIF(CF$8:CF33,"x")</f>
        <v>0</v>
      </c>
      <c r="AP33" s="96">
        <f>COUNTIF(CG$8:CG33,"x")</f>
        <v>0</v>
      </c>
      <c r="AQ33" s="96">
        <f>COUNTIF(CH$8:CH33,"x")</f>
        <v>4</v>
      </c>
      <c r="AR33" s="96">
        <f>COUNTIF(CI$8:CI33,"x")</f>
        <v>0</v>
      </c>
      <c r="AS33" s="96">
        <f>COUNTIF(CJ$8:CJ33,"x")</f>
        <v>0</v>
      </c>
      <c r="AT33" s="21" t="s">
        <v>232</v>
      </c>
      <c r="AU33" s="24">
        <v>20</v>
      </c>
      <c r="AV33" s="5"/>
      <c r="AW33" s="5"/>
      <c r="AX33" s="5"/>
      <c r="AY33" s="5"/>
      <c r="AZ33" s="5"/>
      <c r="BA33" s="5" t="s">
        <v>130</v>
      </c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14">
        <f t="shared" si="1"/>
        <v>40</v>
      </c>
    </row>
    <row r="34" spans="2:89" ht="27" x14ac:dyDescent="0.25">
      <c r="B34" s="16">
        <v>27</v>
      </c>
      <c r="C34" s="21" t="s">
        <v>259</v>
      </c>
      <c r="D34" s="20" t="s">
        <v>81</v>
      </c>
      <c r="E34" s="96">
        <f>COUNTIF(AV$8:AV34,"x")</f>
        <v>3</v>
      </c>
      <c r="F34" s="96">
        <f>COUNTIF(AW$8:AW34,"x")</f>
        <v>4</v>
      </c>
      <c r="G34" s="96">
        <f>COUNTIF(AX$8:AX34,"x")</f>
        <v>0</v>
      </c>
      <c r="H34" s="96">
        <f>COUNTIF(AY$8:AY34,"x")</f>
        <v>0</v>
      </c>
      <c r="I34" s="96">
        <f>COUNTIF(AZ$8:AZ34,"x")</f>
        <v>3</v>
      </c>
      <c r="J34" s="96">
        <f>COUNTIF(BA$8:BA34,"x")</f>
        <v>4</v>
      </c>
      <c r="K34" s="96">
        <f>COUNTIF(BB$8:BB34,"x")</f>
        <v>0</v>
      </c>
      <c r="L34" s="96">
        <f>COUNTIF(BC$8:BC34,"x")</f>
        <v>0</v>
      </c>
      <c r="M34" s="96">
        <f>COUNTIF(BD$8:BD34,"x")</f>
        <v>0</v>
      </c>
      <c r="N34" s="96">
        <f>COUNTIF(BE$8:BE34,"x")</f>
        <v>0</v>
      </c>
      <c r="O34" s="96">
        <f>COUNTIF(BF$8:BF34,"x")</f>
        <v>1</v>
      </c>
      <c r="P34" s="96">
        <f>COUNTIF(BG$8:BG34,"x")</f>
        <v>0</v>
      </c>
      <c r="Q34" s="96">
        <f>COUNTIF(BH$8:BH34,"x")</f>
        <v>0</v>
      </c>
      <c r="R34" s="96">
        <f>COUNTIF(BI$8:BI34,"x")</f>
        <v>0</v>
      </c>
      <c r="S34" s="96">
        <f>COUNTIF(BJ$8:BJ34,"x")</f>
        <v>0</v>
      </c>
      <c r="T34" s="96">
        <f>COUNTIF(BK$8:BK34,"x")</f>
        <v>0</v>
      </c>
      <c r="U34" s="96">
        <f>COUNTIF(BL$8:BL34,"x")</f>
        <v>0</v>
      </c>
      <c r="V34" s="96">
        <f>COUNTIF(BM$8:BM34,"x")</f>
        <v>0</v>
      </c>
      <c r="W34" s="96">
        <f>COUNTIF(BN$8:BN34,"x")</f>
        <v>2</v>
      </c>
      <c r="X34" s="96">
        <f>COUNTIF(BO$8:BO34,"x")</f>
        <v>0</v>
      </c>
      <c r="Y34" s="96">
        <f>COUNTIF(BP$8:BP34,"x")</f>
        <v>0</v>
      </c>
      <c r="Z34" s="96">
        <f>COUNTIF(BQ$8:BQ34,"x")</f>
        <v>0</v>
      </c>
      <c r="AA34" s="96">
        <f>COUNTIF(BR$8:BR34,"x")</f>
        <v>0</v>
      </c>
      <c r="AB34" s="96">
        <f>COUNTIF(BS$8:BS34,"x")</f>
        <v>0</v>
      </c>
      <c r="AC34" s="96">
        <f>COUNTIF(BT$8:BT34,"x")</f>
        <v>0</v>
      </c>
      <c r="AD34" s="96">
        <f>COUNTIF(BU$8:BU34,"x")</f>
        <v>0</v>
      </c>
      <c r="AE34" s="96">
        <f>COUNTIF(BV$8:BV34,"x")</f>
        <v>0</v>
      </c>
      <c r="AF34" s="96">
        <f>COUNTIF(BW$8:BW34,"x")</f>
        <v>0</v>
      </c>
      <c r="AG34" s="96">
        <f>COUNTIF(BX$8:BX34,"x")</f>
        <v>0</v>
      </c>
      <c r="AH34" s="96">
        <f>COUNTIF(BY$8:BY34,"x")</f>
        <v>0</v>
      </c>
      <c r="AI34" s="96">
        <f>COUNTIF(BZ$8:BZ34,"x")</f>
        <v>0</v>
      </c>
      <c r="AJ34" s="96">
        <f>COUNTIF(CA$8:CA34,"x")</f>
        <v>0</v>
      </c>
      <c r="AK34" s="96">
        <f>COUNTIF(CB$8:CB34,"x")</f>
        <v>0</v>
      </c>
      <c r="AL34" s="96">
        <f>COUNTIF(CC$8:CC34,"x")</f>
        <v>0</v>
      </c>
      <c r="AM34" s="96">
        <f>COUNTIF(CD$8:CD34,"x")</f>
        <v>0</v>
      </c>
      <c r="AN34" s="96">
        <f>COUNTIF(CE$8:CE34,"x")</f>
        <v>0</v>
      </c>
      <c r="AO34" s="96">
        <f>COUNTIF(CF$8:CF34,"x")</f>
        <v>0</v>
      </c>
      <c r="AP34" s="96">
        <f>COUNTIF(CG$8:CG34,"x")</f>
        <v>0</v>
      </c>
      <c r="AQ34" s="96">
        <f>COUNTIF(CH$8:CH34,"x")</f>
        <v>4</v>
      </c>
      <c r="AR34" s="96">
        <f>COUNTIF(CI$8:CI34,"x")</f>
        <v>0</v>
      </c>
      <c r="AS34" s="96">
        <f>COUNTIF(CJ$8:CJ34,"x")</f>
        <v>0</v>
      </c>
      <c r="AT34" s="21" t="s">
        <v>265</v>
      </c>
      <c r="AU34" s="24">
        <v>20</v>
      </c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14">
        <f t="shared" si="1"/>
        <v>41</v>
      </c>
    </row>
    <row r="35" spans="2:89" ht="27" x14ac:dyDescent="0.25">
      <c r="B35" s="16">
        <v>28</v>
      </c>
      <c r="C35" s="21" t="s">
        <v>260</v>
      </c>
      <c r="D35" s="20" t="s">
        <v>81</v>
      </c>
      <c r="E35" s="96">
        <f>COUNTIF(AV$8:AV35,"x")</f>
        <v>3</v>
      </c>
      <c r="F35" s="96">
        <f>COUNTIF(AW$8:AW35,"x")</f>
        <v>4</v>
      </c>
      <c r="G35" s="96">
        <f>COUNTIF(AX$8:AX35,"x")</f>
        <v>0</v>
      </c>
      <c r="H35" s="96">
        <f>COUNTIF(AY$8:AY35,"x")</f>
        <v>0</v>
      </c>
      <c r="I35" s="96">
        <f>COUNTIF(AZ$8:AZ35,"x")</f>
        <v>3</v>
      </c>
      <c r="J35" s="96">
        <f>COUNTIF(BA$8:BA35,"x")</f>
        <v>4</v>
      </c>
      <c r="K35" s="96">
        <f>COUNTIF(BB$8:BB35,"x")</f>
        <v>0</v>
      </c>
      <c r="L35" s="96">
        <f>COUNTIF(BC$8:BC35,"x")</f>
        <v>0</v>
      </c>
      <c r="M35" s="96">
        <f>COUNTIF(BD$8:BD35,"x")</f>
        <v>0</v>
      </c>
      <c r="N35" s="96">
        <f>COUNTIF(BE$8:BE35,"x")</f>
        <v>0</v>
      </c>
      <c r="O35" s="96">
        <f>COUNTIF(BF$8:BF35,"x")</f>
        <v>1</v>
      </c>
      <c r="P35" s="96">
        <f>COUNTIF(BG$8:BG35,"x")</f>
        <v>0</v>
      </c>
      <c r="Q35" s="96">
        <f>COUNTIF(BH$8:BH35,"x")</f>
        <v>0</v>
      </c>
      <c r="R35" s="96">
        <f>COUNTIF(BI$8:BI35,"x")</f>
        <v>0</v>
      </c>
      <c r="S35" s="96">
        <f>COUNTIF(BJ$8:BJ35,"x")</f>
        <v>0</v>
      </c>
      <c r="T35" s="96">
        <f>COUNTIF(BK$8:BK35,"x")</f>
        <v>0</v>
      </c>
      <c r="U35" s="96">
        <f>COUNTIF(BL$8:BL35,"x")</f>
        <v>0</v>
      </c>
      <c r="V35" s="96">
        <f>COUNTIF(BM$8:BM35,"x")</f>
        <v>0</v>
      </c>
      <c r="W35" s="96">
        <f>COUNTIF(BN$8:BN35,"x")</f>
        <v>2</v>
      </c>
      <c r="X35" s="96">
        <f>COUNTIF(BO$8:BO35,"x")</f>
        <v>0</v>
      </c>
      <c r="Y35" s="96">
        <f>COUNTIF(BP$8:BP35,"x")</f>
        <v>0</v>
      </c>
      <c r="Z35" s="96">
        <f>COUNTIF(BQ$8:BQ35,"x")</f>
        <v>0</v>
      </c>
      <c r="AA35" s="96">
        <f>COUNTIF(BR$8:BR35,"x")</f>
        <v>0</v>
      </c>
      <c r="AB35" s="96">
        <f>COUNTIF(BS$8:BS35,"x")</f>
        <v>0</v>
      </c>
      <c r="AC35" s="96">
        <f>COUNTIF(BT$8:BT35,"x")</f>
        <v>0</v>
      </c>
      <c r="AD35" s="96">
        <f>COUNTIF(BU$8:BU35,"x")</f>
        <v>0</v>
      </c>
      <c r="AE35" s="96">
        <f>COUNTIF(BV$8:BV35,"x")</f>
        <v>0</v>
      </c>
      <c r="AF35" s="96">
        <f>COUNTIF(BW$8:BW35,"x")</f>
        <v>0</v>
      </c>
      <c r="AG35" s="96">
        <f>COUNTIF(BX$8:BX35,"x")</f>
        <v>0</v>
      </c>
      <c r="AH35" s="96">
        <f>COUNTIF(BY$8:BY35,"x")</f>
        <v>0</v>
      </c>
      <c r="AI35" s="96">
        <f>COUNTIF(BZ$8:BZ35,"x")</f>
        <v>0</v>
      </c>
      <c r="AJ35" s="96">
        <f>COUNTIF(CA$8:CA35,"x")</f>
        <v>0</v>
      </c>
      <c r="AK35" s="96">
        <f>COUNTIF(CB$8:CB35,"x")</f>
        <v>0</v>
      </c>
      <c r="AL35" s="96">
        <f>COUNTIF(CC$8:CC35,"x")</f>
        <v>0</v>
      </c>
      <c r="AM35" s="96">
        <f>COUNTIF(CD$8:CD35,"x")</f>
        <v>0</v>
      </c>
      <c r="AN35" s="96">
        <f>COUNTIF(CE$8:CE35,"x")</f>
        <v>0</v>
      </c>
      <c r="AO35" s="96">
        <f>COUNTIF(CF$8:CF35,"x")</f>
        <v>0</v>
      </c>
      <c r="AP35" s="96">
        <f>COUNTIF(CG$8:CG35,"x")</f>
        <v>0</v>
      </c>
      <c r="AQ35" s="96">
        <f>COUNTIF(CH$8:CH35,"x")</f>
        <v>4</v>
      </c>
      <c r="AR35" s="96">
        <f>COUNTIF(CI$8:CI35,"x")</f>
        <v>0</v>
      </c>
      <c r="AS35" s="96">
        <f>COUNTIF(CJ$8:CJ35,"x")</f>
        <v>0</v>
      </c>
      <c r="AT35" s="21" t="s">
        <v>266</v>
      </c>
      <c r="AU35" s="24">
        <v>20</v>
      </c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14">
        <f t="shared" si="1"/>
        <v>41</v>
      </c>
    </row>
    <row r="36" spans="2:89" ht="27" x14ac:dyDescent="0.25">
      <c r="B36" s="16">
        <v>29</v>
      </c>
      <c r="C36" s="21" t="s">
        <v>261</v>
      </c>
      <c r="D36" s="20" t="s">
        <v>81</v>
      </c>
      <c r="E36" s="96">
        <f>COUNTIF(AV$8:AV36,"x")</f>
        <v>3</v>
      </c>
      <c r="F36" s="96">
        <f>COUNTIF(AW$8:AW36,"x")</f>
        <v>4</v>
      </c>
      <c r="G36" s="96">
        <f>COUNTIF(AX$8:AX36,"x")</f>
        <v>0</v>
      </c>
      <c r="H36" s="96">
        <f>COUNTIF(AY$8:AY36,"x")</f>
        <v>0</v>
      </c>
      <c r="I36" s="96">
        <f>COUNTIF(AZ$8:AZ36,"x")</f>
        <v>3</v>
      </c>
      <c r="J36" s="96">
        <f>COUNTIF(BA$8:BA36,"x")</f>
        <v>4</v>
      </c>
      <c r="K36" s="96">
        <f>COUNTIF(BB$8:BB36,"x")</f>
        <v>0</v>
      </c>
      <c r="L36" s="96">
        <f>COUNTIF(BC$8:BC36,"x")</f>
        <v>0</v>
      </c>
      <c r="M36" s="96">
        <f>COUNTIF(BD$8:BD36,"x")</f>
        <v>0</v>
      </c>
      <c r="N36" s="96">
        <f>COUNTIF(BE$8:BE36,"x")</f>
        <v>0</v>
      </c>
      <c r="O36" s="96">
        <f>COUNTIF(BF$8:BF36,"x")</f>
        <v>1</v>
      </c>
      <c r="P36" s="96">
        <f>COUNTIF(BG$8:BG36,"x")</f>
        <v>0</v>
      </c>
      <c r="Q36" s="96">
        <f>COUNTIF(BH$8:BH36,"x")</f>
        <v>0</v>
      </c>
      <c r="R36" s="96">
        <f>COUNTIF(BI$8:BI36,"x")</f>
        <v>0</v>
      </c>
      <c r="S36" s="96">
        <f>COUNTIF(BJ$8:BJ36,"x")</f>
        <v>0</v>
      </c>
      <c r="T36" s="96">
        <f>COUNTIF(BK$8:BK36,"x")</f>
        <v>0</v>
      </c>
      <c r="U36" s="96">
        <f>COUNTIF(BL$8:BL36,"x")</f>
        <v>0</v>
      </c>
      <c r="V36" s="96">
        <f>COUNTIF(BM$8:BM36,"x")</f>
        <v>0</v>
      </c>
      <c r="W36" s="96">
        <f>COUNTIF(BN$8:BN36,"x")</f>
        <v>2</v>
      </c>
      <c r="X36" s="96">
        <f>COUNTIF(BO$8:BO36,"x")</f>
        <v>0</v>
      </c>
      <c r="Y36" s="96">
        <f>COUNTIF(BP$8:BP36,"x")</f>
        <v>0</v>
      </c>
      <c r="Z36" s="96">
        <f>COUNTIF(BQ$8:BQ36,"x")</f>
        <v>0</v>
      </c>
      <c r="AA36" s="96">
        <f>COUNTIF(BR$8:BR36,"x")</f>
        <v>0</v>
      </c>
      <c r="AB36" s="96">
        <f>COUNTIF(BS$8:BS36,"x")</f>
        <v>0</v>
      </c>
      <c r="AC36" s="96">
        <f>COUNTIF(BT$8:BT36,"x")</f>
        <v>0</v>
      </c>
      <c r="AD36" s="96">
        <f>COUNTIF(BU$8:BU36,"x")</f>
        <v>0</v>
      </c>
      <c r="AE36" s="96">
        <f>COUNTIF(BV$8:BV36,"x")</f>
        <v>0</v>
      </c>
      <c r="AF36" s="96">
        <f>COUNTIF(BW$8:BW36,"x")</f>
        <v>0</v>
      </c>
      <c r="AG36" s="96">
        <f>COUNTIF(BX$8:BX36,"x")</f>
        <v>0</v>
      </c>
      <c r="AH36" s="96">
        <f>COUNTIF(BY$8:BY36,"x")</f>
        <v>0</v>
      </c>
      <c r="AI36" s="96">
        <f>COUNTIF(BZ$8:BZ36,"x")</f>
        <v>0</v>
      </c>
      <c r="AJ36" s="96">
        <f>COUNTIF(CA$8:CA36,"x")</f>
        <v>0</v>
      </c>
      <c r="AK36" s="96">
        <f>COUNTIF(CB$8:CB36,"x")</f>
        <v>0</v>
      </c>
      <c r="AL36" s="96">
        <f>COUNTIF(CC$8:CC36,"x")</f>
        <v>0</v>
      </c>
      <c r="AM36" s="96">
        <f>COUNTIF(CD$8:CD36,"x")</f>
        <v>0</v>
      </c>
      <c r="AN36" s="96">
        <f>COUNTIF(CE$8:CE36,"x")</f>
        <v>0</v>
      </c>
      <c r="AO36" s="96">
        <f>COUNTIF(CF$8:CF36,"x")</f>
        <v>0</v>
      </c>
      <c r="AP36" s="96">
        <f>COUNTIF(CG$8:CG36,"x")</f>
        <v>0</v>
      </c>
      <c r="AQ36" s="96">
        <f>COUNTIF(CH$8:CH36,"x")</f>
        <v>4</v>
      </c>
      <c r="AR36" s="96">
        <f>COUNTIF(CI$8:CI36,"x")</f>
        <v>0</v>
      </c>
      <c r="AS36" s="96">
        <f>COUNTIF(CJ$8:CJ36,"x")</f>
        <v>0</v>
      </c>
      <c r="AT36" s="21" t="s">
        <v>267</v>
      </c>
      <c r="AU36" s="24">
        <v>20</v>
      </c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14">
        <f t="shared" si="1"/>
        <v>41</v>
      </c>
    </row>
    <row r="37" spans="2:89" ht="27" x14ac:dyDescent="0.25">
      <c r="B37" s="16">
        <v>30</v>
      </c>
      <c r="C37" s="21" t="s">
        <v>262</v>
      </c>
      <c r="D37" s="20" t="s">
        <v>81</v>
      </c>
      <c r="E37" s="96">
        <f>COUNTIF(AV$8:AV37,"x")</f>
        <v>3</v>
      </c>
      <c r="F37" s="96">
        <f>COUNTIF(AW$8:AW37,"x")</f>
        <v>4</v>
      </c>
      <c r="G37" s="96">
        <f>COUNTIF(AX$8:AX37,"x")</f>
        <v>0</v>
      </c>
      <c r="H37" s="96">
        <f>COUNTIF(AY$8:AY37,"x")</f>
        <v>0</v>
      </c>
      <c r="I37" s="96">
        <f>COUNTIF(AZ$8:AZ37,"x")</f>
        <v>3</v>
      </c>
      <c r="J37" s="96">
        <f>COUNTIF(BA$8:BA37,"x")</f>
        <v>4</v>
      </c>
      <c r="K37" s="96">
        <f>COUNTIF(BB$8:BB37,"x")</f>
        <v>0</v>
      </c>
      <c r="L37" s="96">
        <f>COUNTIF(BC$8:BC37,"x")</f>
        <v>0</v>
      </c>
      <c r="M37" s="96">
        <f>COUNTIF(BD$8:BD37,"x")</f>
        <v>0</v>
      </c>
      <c r="N37" s="96">
        <f>COUNTIF(BE$8:BE37,"x")</f>
        <v>0</v>
      </c>
      <c r="O37" s="96">
        <f>COUNTIF(BF$8:BF37,"x")</f>
        <v>1</v>
      </c>
      <c r="P37" s="96">
        <f>COUNTIF(BG$8:BG37,"x")</f>
        <v>0</v>
      </c>
      <c r="Q37" s="96">
        <f>COUNTIF(BH$8:BH37,"x")</f>
        <v>0</v>
      </c>
      <c r="R37" s="96">
        <f>COUNTIF(BI$8:BI37,"x")</f>
        <v>0</v>
      </c>
      <c r="S37" s="96">
        <f>COUNTIF(BJ$8:BJ37,"x")</f>
        <v>0</v>
      </c>
      <c r="T37" s="96">
        <f>COUNTIF(BK$8:BK37,"x")</f>
        <v>0</v>
      </c>
      <c r="U37" s="96">
        <f>COUNTIF(BL$8:BL37,"x")</f>
        <v>0</v>
      </c>
      <c r="V37" s="96">
        <f>COUNTIF(BM$8:BM37,"x")</f>
        <v>0</v>
      </c>
      <c r="W37" s="96">
        <f>COUNTIF(BN$8:BN37,"x")</f>
        <v>2</v>
      </c>
      <c r="X37" s="96">
        <f>COUNTIF(BO$8:BO37,"x")</f>
        <v>0</v>
      </c>
      <c r="Y37" s="96">
        <f>COUNTIF(BP$8:BP37,"x")</f>
        <v>0</v>
      </c>
      <c r="Z37" s="96">
        <f>COUNTIF(BQ$8:BQ37,"x")</f>
        <v>0</v>
      </c>
      <c r="AA37" s="96">
        <f>COUNTIF(BR$8:BR37,"x")</f>
        <v>0</v>
      </c>
      <c r="AB37" s="96">
        <f>COUNTIF(BS$8:BS37,"x")</f>
        <v>0</v>
      </c>
      <c r="AC37" s="96">
        <f>COUNTIF(BT$8:BT37,"x")</f>
        <v>0</v>
      </c>
      <c r="AD37" s="96">
        <f>COUNTIF(BU$8:BU37,"x")</f>
        <v>0</v>
      </c>
      <c r="AE37" s="96">
        <f>COUNTIF(BV$8:BV37,"x")</f>
        <v>0</v>
      </c>
      <c r="AF37" s="96">
        <f>COUNTIF(BW$8:BW37,"x")</f>
        <v>0</v>
      </c>
      <c r="AG37" s="96">
        <f>COUNTIF(BX$8:BX37,"x")</f>
        <v>0</v>
      </c>
      <c r="AH37" s="96">
        <f>COUNTIF(BY$8:BY37,"x")</f>
        <v>0</v>
      </c>
      <c r="AI37" s="96">
        <f>COUNTIF(BZ$8:BZ37,"x")</f>
        <v>0</v>
      </c>
      <c r="AJ37" s="96">
        <f>COUNTIF(CA$8:CA37,"x")</f>
        <v>0</v>
      </c>
      <c r="AK37" s="96">
        <f>COUNTIF(CB$8:CB37,"x")</f>
        <v>0</v>
      </c>
      <c r="AL37" s="96">
        <f>COUNTIF(CC$8:CC37,"x")</f>
        <v>0</v>
      </c>
      <c r="AM37" s="96">
        <f>COUNTIF(CD$8:CD37,"x")</f>
        <v>0</v>
      </c>
      <c r="AN37" s="96">
        <f>COUNTIF(CE$8:CE37,"x")</f>
        <v>0</v>
      </c>
      <c r="AO37" s="96">
        <f>COUNTIF(CF$8:CF37,"x")</f>
        <v>0</v>
      </c>
      <c r="AP37" s="96">
        <f>COUNTIF(CG$8:CG37,"x")</f>
        <v>0</v>
      </c>
      <c r="AQ37" s="96">
        <f>COUNTIF(CH$8:CH37,"x")</f>
        <v>4</v>
      </c>
      <c r="AR37" s="96">
        <f>COUNTIF(CI$8:CI37,"x")</f>
        <v>0</v>
      </c>
      <c r="AS37" s="96">
        <f>COUNTIF(CJ$8:CJ37,"x")</f>
        <v>0</v>
      </c>
      <c r="AT37" s="21" t="s">
        <v>268</v>
      </c>
      <c r="AU37" s="24">
        <v>20</v>
      </c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14">
        <f t="shared" si="1"/>
        <v>41</v>
      </c>
    </row>
    <row r="38" spans="2:89" ht="27" x14ac:dyDescent="0.25">
      <c r="B38" s="16">
        <v>31</v>
      </c>
      <c r="C38" s="21" t="s">
        <v>263</v>
      </c>
      <c r="D38" s="20" t="s">
        <v>81</v>
      </c>
      <c r="E38" s="96">
        <f>COUNTIF(AV$8:AV38,"x")</f>
        <v>3</v>
      </c>
      <c r="F38" s="96">
        <f>COUNTIF(AW$8:AW38,"x")</f>
        <v>4</v>
      </c>
      <c r="G38" s="96">
        <f>COUNTIF(AX$8:AX38,"x")</f>
        <v>0</v>
      </c>
      <c r="H38" s="96">
        <f>COUNTIF(AY$8:AY38,"x")</f>
        <v>0</v>
      </c>
      <c r="I38" s="96">
        <f>COUNTIF(AZ$8:AZ38,"x")</f>
        <v>3</v>
      </c>
      <c r="J38" s="96">
        <f>COUNTIF(BA$8:BA38,"x")</f>
        <v>4</v>
      </c>
      <c r="K38" s="96">
        <f>COUNTIF(BB$8:BB38,"x")</f>
        <v>0</v>
      </c>
      <c r="L38" s="96">
        <f>COUNTIF(BC$8:BC38,"x")</f>
        <v>0</v>
      </c>
      <c r="M38" s="96">
        <f>COUNTIF(BD$8:BD38,"x")</f>
        <v>0</v>
      </c>
      <c r="N38" s="96">
        <f>COUNTIF(BE$8:BE38,"x")</f>
        <v>0</v>
      </c>
      <c r="O38" s="96">
        <f>COUNTIF(BF$8:BF38,"x")</f>
        <v>1</v>
      </c>
      <c r="P38" s="96">
        <f>COUNTIF(BG$8:BG38,"x")</f>
        <v>0</v>
      </c>
      <c r="Q38" s="96">
        <f>COUNTIF(BH$8:BH38,"x")</f>
        <v>0</v>
      </c>
      <c r="R38" s="96">
        <f>COUNTIF(BI$8:BI38,"x")</f>
        <v>0</v>
      </c>
      <c r="S38" s="96">
        <f>COUNTIF(BJ$8:BJ38,"x")</f>
        <v>0</v>
      </c>
      <c r="T38" s="96">
        <f>COUNTIF(BK$8:BK38,"x")</f>
        <v>0</v>
      </c>
      <c r="U38" s="96">
        <f>COUNTIF(BL$8:BL38,"x")</f>
        <v>0</v>
      </c>
      <c r="V38" s="96">
        <f>COUNTIF(BM$8:BM38,"x")</f>
        <v>0</v>
      </c>
      <c r="W38" s="96">
        <f>COUNTIF(BN$8:BN38,"x")</f>
        <v>2</v>
      </c>
      <c r="X38" s="96">
        <f>COUNTIF(BO$8:BO38,"x")</f>
        <v>0</v>
      </c>
      <c r="Y38" s="96">
        <f>COUNTIF(BP$8:BP38,"x")</f>
        <v>0</v>
      </c>
      <c r="Z38" s="96">
        <f>COUNTIF(BQ$8:BQ38,"x")</f>
        <v>0</v>
      </c>
      <c r="AA38" s="96">
        <f>COUNTIF(BR$8:BR38,"x")</f>
        <v>0</v>
      </c>
      <c r="AB38" s="96">
        <f>COUNTIF(BS$8:BS38,"x")</f>
        <v>0</v>
      </c>
      <c r="AC38" s="96">
        <f>COUNTIF(BT$8:BT38,"x")</f>
        <v>0</v>
      </c>
      <c r="AD38" s="96">
        <f>COUNTIF(BU$8:BU38,"x")</f>
        <v>0</v>
      </c>
      <c r="AE38" s="96">
        <f>COUNTIF(BV$8:BV38,"x")</f>
        <v>0</v>
      </c>
      <c r="AF38" s="96">
        <f>COUNTIF(BW$8:BW38,"x")</f>
        <v>0</v>
      </c>
      <c r="AG38" s="96">
        <f>COUNTIF(BX$8:BX38,"x")</f>
        <v>0</v>
      </c>
      <c r="AH38" s="96">
        <f>COUNTIF(BY$8:BY38,"x")</f>
        <v>0</v>
      </c>
      <c r="AI38" s="96">
        <f>COUNTIF(BZ$8:BZ38,"x")</f>
        <v>0</v>
      </c>
      <c r="AJ38" s="96">
        <f>COUNTIF(CA$8:CA38,"x")</f>
        <v>0</v>
      </c>
      <c r="AK38" s="96">
        <f>COUNTIF(CB$8:CB38,"x")</f>
        <v>0</v>
      </c>
      <c r="AL38" s="96">
        <f>COUNTIF(CC$8:CC38,"x")</f>
        <v>0</v>
      </c>
      <c r="AM38" s="96">
        <f>COUNTIF(CD$8:CD38,"x")</f>
        <v>0</v>
      </c>
      <c r="AN38" s="96">
        <f>COUNTIF(CE$8:CE38,"x")</f>
        <v>0</v>
      </c>
      <c r="AO38" s="96">
        <f>COUNTIF(CF$8:CF38,"x")</f>
        <v>0</v>
      </c>
      <c r="AP38" s="96">
        <f>COUNTIF(CG$8:CG38,"x")</f>
        <v>0</v>
      </c>
      <c r="AQ38" s="96">
        <f>COUNTIF(CH$8:CH38,"x")</f>
        <v>4</v>
      </c>
      <c r="AR38" s="96">
        <f>COUNTIF(CI$8:CI38,"x")</f>
        <v>0</v>
      </c>
      <c r="AS38" s="96">
        <f>COUNTIF(CJ$8:CJ38,"x")</f>
        <v>0</v>
      </c>
      <c r="AT38" s="21" t="s">
        <v>269</v>
      </c>
      <c r="AU38" s="24">
        <v>20</v>
      </c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14">
        <f t="shared" si="1"/>
        <v>41</v>
      </c>
    </row>
    <row r="39" spans="2:89" ht="40.5" x14ac:dyDescent="0.25">
      <c r="B39" s="16">
        <v>32</v>
      </c>
      <c r="C39" s="21" t="s">
        <v>264</v>
      </c>
      <c r="D39" s="20" t="s">
        <v>81</v>
      </c>
      <c r="E39" s="96">
        <f>COUNTIF(AV$8:AV39,"x")</f>
        <v>3</v>
      </c>
      <c r="F39" s="96">
        <f>COUNTIF(AW$8:AW39,"x")</f>
        <v>4</v>
      </c>
      <c r="G39" s="96">
        <f>COUNTIF(AX$8:AX39,"x")</f>
        <v>0</v>
      </c>
      <c r="H39" s="96">
        <f>COUNTIF(AY$8:AY39,"x")</f>
        <v>0</v>
      </c>
      <c r="I39" s="96">
        <f>COUNTIF(AZ$8:AZ39,"x")</f>
        <v>3</v>
      </c>
      <c r="J39" s="96">
        <f>COUNTIF(BA$8:BA39,"x")</f>
        <v>4</v>
      </c>
      <c r="K39" s="96">
        <f>COUNTIF(BB$8:BB39,"x")</f>
        <v>0</v>
      </c>
      <c r="L39" s="96">
        <f>COUNTIF(BC$8:BC39,"x")</f>
        <v>0</v>
      </c>
      <c r="M39" s="96">
        <f>COUNTIF(BD$8:BD39,"x")</f>
        <v>0</v>
      </c>
      <c r="N39" s="96">
        <f>COUNTIF(BE$8:BE39,"x")</f>
        <v>0</v>
      </c>
      <c r="O39" s="96">
        <f>COUNTIF(BF$8:BF39,"x")</f>
        <v>1</v>
      </c>
      <c r="P39" s="96">
        <f>COUNTIF(BG$8:BG39,"x")</f>
        <v>0</v>
      </c>
      <c r="Q39" s="96">
        <f>COUNTIF(BH$8:BH39,"x")</f>
        <v>0</v>
      </c>
      <c r="R39" s="96">
        <f>COUNTIF(BI$8:BI39,"x")</f>
        <v>0</v>
      </c>
      <c r="S39" s="96">
        <f>COUNTIF(BJ$8:BJ39,"x")</f>
        <v>0</v>
      </c>
      <c r="T39" s="96">
        <f>COUNTIF(BK$8:BK39,"x")</f>
        <v>0</v>
      </c>
      <c r="U39" s="96">
        <f>COUNTIF(BL$8:BL39,"x")</f>
        <v>0</v>
      </c>
      <c r="V39" s="96">
        <f>COUNTIF(BM$8:BM39,"x")</f>
        <v>0</v>
      </c>
      <c r="W39" s="96">
        <f>COUNTIF(BN$8:BN39,"x")</f>
        <v>2</v>
      </c>
      <c r="X39" s="96">
        <f>COUNTIF(BO$8:BO39,"x")</f>
        <v>0</v>
      </c>
      <c r="Y39" s="96">
        <f>COUNTIF(BP$8:BP39,"x")</f>
        <v>0</v>
      </c>
      <c r="Z39" s="96">
        <f>COUNTIF(BQ$8:BQ39,"x")</f>
        <v>0</v>
      </c>
      <c r="AA39" s="96">
        <f>COUNTIF(BR$8:BR39,"x")</f>
        <v>0</v>
      </c>
      <c r="AB39" s="96">
        <f>COUNTIF(BS$8:BS39,"x")</f>
        <v>0</v>
      </c>
      <c r="AC39" s="96">
        <f>COUNTIF(BT$8:BT39,"x")</f>
        <v>0</v>
      </c>
      <c r="AD39" s="96">
        <f>COUNTIF(BU$8:BU39,"x")</f>
        <v>0</v>
      </c>
      <c r="AE39" s="96">
        <f>COUNTIF(BV$8:BV39,"x")</f>
        <v>0</v>
      </c>
      <c r="AF39" s="96">
        <f>COUNTIF(BW$8:BW39,"x")</f>
        <v>0</v>
      </c>
      <c r="AG39" s="96">
        <f>COUNTIF(BX$8:BX39,"x")</f>
        <v>0</v>
      </c>
      <c r="AH39" s="96">
        <f>COUNTIF(BY$8:BY39,"x")</f>
        <v>0</v>
      </c>
      <c r="AI39" s="96">
        <f>COUNTIF(BZ$8:BZ39,"x")</f>
        <v>0</v>
      </c>
      <c r="AJ39" s="96">
        <f>COUNTIF(CA$8:CA39,"x")</f>
        <v>0</v>
      </c>
      <c r="AK39" s="96">
        <f>COUNTIF(CB$8:CB39,"x")</f>
        <v>0</v>
      </c>
      <c r="AL39" s="96">
        <f>COUNTIF(CC$8:CC39,"x")</f>
        <v>0</v>
      </c>
      <c r="AM39" s="96">
        <f>COUNTIF(CD$8:CD39,"x")</f>
        <v>0</v>
      </c>
      <c r="AN39" s="96">
        <f>COUNTIF(CE$8:CE39,"x")</f>
        <v>0</v>
      </c>
      <c r="AO39" s="96">
        <f>COUNTIF(CF$8:CF39,"x")</f>
        <v>0</v>
      </c>
      <c r="AP39" s="96">
        <f>COUNTIF(CG$8:CG39,"x")</f>
        <v>0</v>
      </c>
      <c r="AQ39" s="96">
        <f>COUNTIF(CH$8:CH39,"x")</f>
        <v>4</v>
      </c>
      <c r="AR39" s="96">
        <f>COUNTIF(CI$8:CI39,"x")</f>
        <v>0</v>
      </c>
      <c r="AS39" s="96">
        <f>COUNTIF(CJ$8:CJ39,"x")</f>
        <v>0</v>
      </c>
      <c r="AT39" s="21" t="s">
        <v>272</v>
      </c>
      <c r="AU39" s="24">
        <v>20</v>
      </c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14">
        <f t="shared" si="1"/>
        <v>41</v>
      </c>
    </row>
    <row r="40" spans="2:89" ht="15" customHeight="1" x14ac:dyDescent="0.25">
      <c r="B40" s="16">
        <v>33</v>
      </c>
      <c r="C40" s="177" t="s">
        <v>84</v>
      </c>
      <c r="D40" s="20" t="s">
        <v>85</v>
      </c>
      <c r="E40" s="96">
        <f>COUNTIF(AV$8:AV40,"x")</f>
        <v>3</v>
      </c>
      <c r="F40" s="96">
        <f>COUNTIF(AW$8:AW40,"x")</f>
        <v>4</v>
      </c>
      <c r="G40" s="96">
        <f>COUNTIF(AX$8:AX40,"x")</f>
        <v>0</v>
      </c>
      <c r="H40" s="96">
        <f>COUNTIF(AY$8:AY40,"x")</f>
        <v>0</v>
      </c>
      <c r="I40" s="96">
        <f>COUNTIF(AZ$8:AZ40,"x")</f>
        <v>3</v>
      </c>
      <c r="J40" s="96">
        <f>COUNTIF(BA$8:BA40,"x")</f>
        <v>4</v>
      </c>
      <c r="K40" s="96">
        <f>COUNTIF(BB$8:BB40,"x")</f>
        <v>1</v>
      </c>
      <c r="L40" s="96">
        <f>COUNTIF(BC$8:BC40,"x")</f>
        <v>0</v>
      </c>
      <c r="M40" s="96">
        <f>COUNTIF(BD$8:BD40,"x")</f>
        <v>0</v>
      </c>
      <c r="N40" s="96">
        <f>COUNTIF(BE$8:BE40,"x")</f>
        <v>0</v>
      </c>
      <c r="O40" s="96">
        <f>COUNTIF(BF$8:BF40,"x")</f>
        <v>1</v>
      </c>
      <c r="P40" s="96">
        <f>COUNTIF(BG$8:BG40,"x")</f>
        <v>0</v>
      </c>
      <c r="Q40" s="96">
        <f>COUNTIF(BH$8:BH40,"x")</f>
        <v>0</v>
      </c>
      <c r="R40" s="96">
        <f>COUNTIF(BI$8:BI40,"x")</f>
        <v>0</v>
      </c>
      <c r="S40" s="96">
        <f>COUNTIF(BJ$8:BJ40,"x")</f>
        <v>0</v>
      </c>
      <c r="T40" s="96">
        <f>COUNTIF(BK$8:BK40,"x")</f>
        <v>0</v>
      </c>
      <c r="U40" s="96">
        <f>COUNTIF(BL$8:BL40,"x")</f>
        <v>0</v>
      </c>
      <c r="V40" s="96">
        <f>COUNTIF(BM$8:BM40,"x")</f>
        <v>0</v>
      </c>
      <c r="W40" s="96">
        <f>COUNTIF(BN$8:BN40,"x")</f>
        <v>2</v>
      </c>
      <c r="X40" s="96">
        <f>COUNTIF(BO$8:BO40,"x")</f>
        <v>0</v>
      </c>
      <c r="Y40" s="96">
        <f>COUNTIF(BP$8:BP40,"x")</f>
        <v>0</v>
      </c>
      <c r="Z40" s="96">
        <f>COUNTIF(BQ$8:BQ40,"x")</f>
        <v>0</v>
      </c>
      <c r="AA40" s="96">
        <f>COUNTIF(BR$8:BR40,"x")</f>
        <v>0</v>
      </c>
      <c r="AB40" s="96">
        <f>COUNTIF(BS$8:BS40,"x")</f>
        <v>0</v>
      </c>
      <c r="AC40" s="96">
        <f>COUNTIF(BT$8:BT40,"x")</f>
        <v>0</v>
      </c>
      <c r="AD40" s="96">
        <f>COUNTIF(BU$8:BU40,"x")</f>
        <v>1</v>
      </c>
      <c r="AE40" s="96">
        <f>COUNTIF(BV$8:BV40,"x")</f>
        <v>0</v>
      </c>
      <c r="AF40" s="96">
        <f>COUNTIF(BW$8:BW40,"x")</f>
        <v>0</v>
      </c>
      <c r="AG40" s="96">
        <f>COUNTIF(BX$8:BX40,"x")</f>
        <v>0</v>
      </c>
      <c r="AH40" s="96">
        <f>COUNTIF(BY$8:BY40,"x")</f>
        <v>0</v>
      </c>
      <c r="AI40" s="96">
        <f>COUNTIF(BZ$8:BZ40,"x")</f>
        <v>0</v>
      </c>
      <c r="AJ40" s="96">
        <f>COUNTIF(CA$8:CA40,"x")</f>
        <v>0</v>
      </c>
      <c r="AK40" s="96">
        <f>COUNTIF(CB$8:CB40,"x")</f>
        <v>0</v>
      </c>
      <c r="AL40" s="96">
        <f>COUNTIF(CC$8:CC40,"x")</f>
        <v>0</v>
      </c>
      <c r="AM40" s="96">
        <f>COUNTIF(CD$8:CD40,"x")</f>
        <v>0</v>
      </c>
      <c r="AN40" s="96">
        <f>COUNTIF(CE$8:CE40,"x")</f>
        <v>0</v>
      </c>
      <c r="AO40" s="96">
        <f>COUNTIF(CF$8:CF40,"x")</f>
        <v>0</v>
      </c>
      <c r="AP40" s="96">
        <f>COUNTIF(CG$8:CG40,"x")</f>
        <v>0</v>
      </c>
      <c r="AQ40" s="96">
        <f>COUNTIF(CH$8:CH40,"x")</f>
        <v>4</v>
      </c>
      <c r="AR40" s="96">
        <f>COUNTIF(CI$8:CI40,"x")</f>
        <v>0</v>
      </c>
      <c r="AS40" s="96">
        <f>COUNTIF(CJ$8:CJ40,"x")</f>
        <v>0</v>
      </c>
      <c r="AT40" s="21" t="s">
        <v>157</v>
      </c>
      <c r="AU40" s="24">
        <v>20</v>
      </c>
      <c r="AV40" s="5"/>
      <c r="AW40" s="5"/>
      <c r="AX40" s="5"/>
      <c r="AY40" s="5"/>
      <c r="AZ40" s="5"/>
      <c r="BA40" s="5"/>
      <c r="BB40" s="5" t="s">
        <v>130</v>
      </c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 t="s">
        <v>130</v>
      </c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14">
        <f t="shared" si="1"/>
        <v>39</v>
      </c>
    </row>
    <row r="41" spans="2:89" x14ac:dyDescent="0.25">
      <c r="B41" s="16">
        <v>34</v>
      </c>
      <c r="C41" s="178"/>
      <c r="D41" s="20" t="s">
        <v>86</v>
      </c>
      <c r="E41" s="96">
        <f>COUNTIF(AV$8:AV41,"x")</f>
        <v>3</v>
      </c>
      <c r="F41" s="96">
        <f>COUNTIF(AW$8:AW41,"x")</f>
        <v>4</v>
      </c>
      <c r="G41" s="96">
        <f>COUNTIF(AX$8:AX41,"x")</f>
        <v>0</v>
      </c>
      <c r="H41" s="96">
        <f>COUNTIF(AY$8:AY41,"x")</f>
        <v>0</v>
      </c>
      <c r="I41" s="96">
        <f>COUNTIF(AZ$8:AZ41,"x")</f>
        <v>3</v>
      </c>
      <c r="J41" s="96">
        <f>COUNTIF(BA$8:BA41,"x")</f>
        <v>4</v>
      </c>
      <c r="K41" s="96">
        <f>COUNTIF(BB$8:BB41,"x")</f>
        <v>1</v>
      </c>
      <c r="L41" s="96">
        <f>COUNTIF(BC$8:BC41,"x")</f>
        <v>0</v>
      </c>
      <c r="M41" s="96">
        <f>COUNTIF(BD$8:BD41,"x")</f>
        <v>0</v>
      </c>
      <c r="N41" s="96">
        <f>COUNTIF(BE$8:BE41,"x")</f>
        <v>0</v>
      </c>
      <c r="O41" s="96">
        <f>COUNTIF(BF$8:BF41,"x")</f>
        <v>1</v>
      </c>
      <c r="P41" s="96">
        <f>COUNTIF(BG$8:BG41,"x")</f>
        <v>0</v>
      </c>
      <c r="Q41" s="96">
        <f>COUNTIF(BH$8:BH41,"x")</f>
        <v>0</v>
      </c>
      <c r="R41" s="96">
        <f>COUNTIF(BI$8:BI41,"x")</f>
        <v>0</v>
      </c>
      <c r="S41" s="96">
        <f>COUNTIF(BJ$8:BJ41,"x")</f>
        <v>0</v>
      </c>
      <c r="T41" s="96">
        <f>COUNTIF(BK$8:BK41,"x")</f>
        <v>0</v>
      </c>
      <c r="U41" s="96">
        <f>COUNTIF(BL$8:BL41,"x")</f>
        <v>0</v>
      </c>
      <c r="V41" s="96">
        <f>COUNTIF(BM$8:BM41,"x")</f>
        <v>0</v>
      </c>
      <c r="W41" s="96">
        <f>COUNTIF(BN$8:BN41,"x")</f>
        <v>2</v>
      </c>
      <c r="X41" s="96">
        <f>COUNTIF(BO$8:BO41,"x")</f>
        <v>0</v>
      </c>
      <c r="Y41" s="96">
        <f>COUNTIF(BP$8:BP41,"x")</f>
        <v>0</v>
      </c>
      <c r="Z41" s="96">
        <f>COUNTIF(BQ$8:BQ41,"x")</f>
        <v>0</v>
      </c>
      <c r="AA41" s="96">
        <f>COUNTIF(BR$8:BR41,"x")</f>
        <v>0</v>
      </c>
      <c r="AB41" s="96">
        <f>COUNTIF(BS$8:BS41,"x")</f>
        <v>0</v>
      </c>
      <c r="AC41" s="96">
        <f>COUNTIF(BT$8:BT41,"x")</f>
        <v>0</v>
      </c>
      <c r="AD41" s="96">
        <f>COUNTIF(BU$8:BU41,"x")</f>
        <v>2</v>
      </c>
      <c r="AE41" s="96">
        <f>COUNTIF(BV$8:BV41,"x")</f>
        <v>0</v>
      </c>
      <c r="AF41" s="96">
        <f>COUNTIF(BW$8:BW41,"x")</f>
        <v>0</v>
      </c>
      <c r="AG41" s="96">
        <f>COUNTIF(BX$8:BX41,"x")</f>
        <v>0</v>
      </c>
      <c r="AH41" s="96">
        <f>COUNTIF(BY$8:BY41,"x")</f>
        <v>0</v>
      </c>
      <c r="AI41" s="96">
        <f>COUNTIF(BZ$8:BZ41,"x")</f>
        <v>0</v>
      </c>
      <c r="AJ41" s="96">
        <f>COUNTIF(CA$8:CA41,"x")</f>
        <v>0</v>
      </c>
      <c r="AK41" s="96">
        <f>COUNTIF(CB$8:CB41,"x")</f>
        <v>0</v>
      </c>
      <c r="AL41" s="96">
        <f>COUNTIF(CC$8:CC41,"x")</f>
        <v>0</v>
      </c>
      <c r="AM41" s="96">
        <f>COUNTIF(CD$8:CD41,"x")</f>
        <v>0</v>
      </c>
      <c r="AN41" s="96">
        <f>COUNTIF(CE$8:CE41,"x")</f>
        <v>0</v>
      </c>
      <c r="AO41" s="96">
        <f>COUNTIF(CF$8:CF41,"x")</f>
        <v>0</v>
      </c>
      <c r="AP41" s="96">
        <f>COUNTIF(CG$8:CG41,"x")</f>
        <v>0</v>
      </c>
      <c r="AQ41" s="96">
        <f>COUNTIF(CH$8:CH41,"x")</f>
        <v>4</v>
      </c>
      <c r="AR41" s="96">
        <f>COUNTIF(CI$8:CI41,"x")</f>
        <v>0</v>
      </c>
      <c r="AS41" s="96">
        <f>COUNTIF(CJ$8:CJ41,"x")</f>
        <v>0</v>
      </c>
      <c r="AT41" s="21" t="s">
        <v>158</v>
      </c>
      <c r="AU41" s="24">
        <v>10</v>
      </c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 t="s">
        <v>130</v>
      </c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14">
        <f t="shared" si="1"/>
        <v>40</v>
      </c>
    </row>
    <row r="42" spans="2:89" x14ac:dyDescent="0.25">
      <c r="B42" s="16">
        <v>35</v>
      </c>
      <c r="C42" s="176" t="s">
        <v>87</v>
      </c>
      <c r="D42" s="20" t="s">
        <v>85</v>
      </c>
      <c r="E42" s="96">
        <f>COUNTIF(AV$8:AV42,"x")</f>
        <v>3</v>
      </c>
      <c r="F42" s="96">
        <f>COUNTIF(AW$8:AW42,"x")</f>
        <v>4</v>
      </c>
      <c r="G42" s="96">
        <f>COUNTIF(AX$8:AX42,"x")</f>
        <v>0</v>
      </c>
      <c r="H42" s="96">
        <f>COUNTIF(AY$8:AY42,"x")</f>
        <v>0</v>
      </c>
      <c r="I42" s="96">
        <f>COUNTIF(AZ$8:AZ42,"x")</f>
        <v>3</v>
      </c>
      <c r="J42" s="96">
        <f>COUNTIF(BA$8:BA42,"x")</f>
        <v>4</v>
      </c>
      <c r="K42" s="96">
        <f>COUNTIF(BB$8:BB42,"x")</f>
        <v>1</v>
      </c>
      <c r="L42" s="96">
        <f>COUNTIF(BC$8:BC42,"x")</f>
        <v>0</v>
      </c>
      <c r="M42" s="96">
        <f>COUNTIF(BD$8:BD42,"x")</f>
        <v>0</v>
      </c>
      <c r="N42" s="96">
        <f>COUNTIF(BE$8:BE42,"x")</f>
        <v>0</v>
      </c>
      <c r="O42" s="96">
        <f>COUNTIF(BF$8:BF42,"x")</f>
        <v>1</v>
      </c>
      <c r="P42" s="96">
        <f>COUNTIF(BG$8:BG42,"x")</f>
        <v>0</v>
      </c>
      <c r="Q42" s="96">
        <f>COUNTIF(BH$8:BH42,"x")</f>
        <v>0</v>
      </c>
      <c r="R42" s="96">
        <f>COUNTIF(BI$8:BI42,"x")</f>
        <v>0</v>
      </c>
      <c r="S42" s="96">
        <f>COUNTIF(BJ$8:BJ42,"x")</f>
        <v>0</v>
      </c>
      <c r="T42" s="96">
        <f>COUNTIF(BK$8:BK42,"x")</f>
        <v>0</v>
      </c>
      <c r="U42" s="96">
        <f>COUNTIF(BL$8:BL42,"x")</f>
        <v>0</v>
      </c>
      <c r="V42" s="96">
        <f>COUNTIF(BM$8:BM42,"x")</f>
        <v>0</v>
      </c>
      <c r="W42" s="96">
        <f>COUNTIF(BN$8:BN42,"x")</f>
        <v>2</v>
      </c>
      <c r="X42" s="96">
        <f>COUNTIF(BO$8:BO42,"x")</f>
        <v>0</v>
      </c>
      <c r="Y42" s="96">
        <f>COUNTIF(BP$8:BP42,"x")</f>
        <v>0</v>
      </c>
      <c r="Z42" s="96">
        <f>COUNTIF(BQ$8:BQ42,"x")</f>
        <v>0</v>
      </c>
      <c r="AA42" s="96">
        <f>COUNTIF(BR$8:BR42,"x")</f>
        <v>0</v>
      </c>
      <c r="AB42" s="96">
        <f>COUNTIF(BS$8:BS42,"x")</f>
        <v>0</v>
      </c>
      <c r="AC42" s="96">
        <f>COUNTIF(BT$8:BT42,"x")</f>
        <v>0</v>
      </c>
      <c r="AD42" s="96">
        <f>COUNTIF(BU$8:BU42,"x")</f>
        <v>3</v>
      </c>
      <c r="AE42" s="96">
        <f>COUNTIF(BV$8:BV42,"x")</f>
        <v>0</v>
      </c>
      <c r="AF42" s="96">
        <f>COUNTIF(BW$8:BW42,"x")</f>
        <v>0</v>
      </c>
      <c r="AG42" s="96">
        <f>COUNTIF(BX$8:BX42,"x")</f>
        <v>0</v>
      </c>
      <c r="AH42" s="96">
        <f>COUNTIF(BY$8:BY42,"x")</f>
        <v>0</v>
      </c>
      <c r="AI42" s="96">
        <f>COUNTIF(BZ$8:BZ42,"x")</f>
        <v>0</v>
      </c>
      <c r="AJ42" s="96">
        <f>COUNTIF(CA$8:CA42,"x")</f>
        <v>0</v>
      </c>
      <c r="AK42" s="96">
        <f>COUNTIF(CB$8:CB42,"x")</f>
        <v>0</v>
      </c>
      <c r="AL42" s="96">
        <f>COUNTIF(CC$8:CC42,"x")</f>
        <v>0</v>
      </c>
      <c r="AM42" s="96">
        <f>COUNTIF(CD$8:CD42,"x")</f>
        <v>0</v>
      </c>
      <c r="AN42" s="96">
        <f>COUNTIF(CE$8:CE42,"x")</f>
        <v>0</v>
      </c>
      <c r="AO42" s="96">
        <f>COUNTIF(CF$8:CF42,"x")</f>
        <v>0</v>
      </c>
      <c r="AP42" s="96">
        <f>COUNTIF(CG$8:CG42,"x")</f>
        <v>0</v>
      </c>
      <c r="AQ42" s="96">
        <f>COUNTIF(CH$8:CH42,"x")</f>
        <v>4</v>
      </c>
      <c r="AR42" s="96">
        <f>COUNTIF(CI$8:CI42,"x")</f>
        <v>0</v>
      </c>
      <c r="AS42" s="96">
        <f>COUNTIF(CJ$8:CJ42,"x")</f>
        <v>0</v>
      </c>
      <c r="AT42" s="21" t="s">
        <v>159</v>
      </c>
      <c r="AU42" s="24">
        <v>20</v>
      </c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 t="s">
        <v>130</v>
      </c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14">
        <f t="shared" si="1"/>
        <v>40</v>
      </c>
    </row>
    <row r="43" spans="2:89" x14ac:dyDescent="0.25">
      <c r="B43" s="16">
        <v>36</v>
      </c>
      <c r="C43" s="176"/>
      <c r="D43" s="20" t="s">
        <v>86</v>
      </c>
      <c r="E43" s="96">
        <f>COUNTIF(AV$8:AV43,"x")</f>
        <v>3</v>
      </c>
      <c r="F43" s="96">
        <f>COUNTIF(AW$8:AW43,"x")</f>
        <v>4</v>
      </c>
      <c r="G43" s="96">
        <f>COUNTIF(AX$8:AX43,"x")</f>
        <v>0</v>
      </c>
      <c r="H43" s="96">
        <f>COUNTIF(AY$8:AY43,"x")</f>
        <v>0</v>
      </c>
      <c r="I43" s="96">
        <f>COUNTIF(AZ$8:AZ43,"x")</f>
        <v>3</v>
      </c>
      <c r="J43" s="96">
        <f>COUNTIF(BA$8:BA43,"x")</f>
        <v>4</v>
      </c>
      <c r="K43" s="96">
        <f>COUNTIF(BB$8:BB43,"x")</f>
        <v>1</v>
      </c>
      <c r="L43" s="96">
        <f>COUNTIF(BC$8:BC43,"x")</f>
        <v>0</v>
      </c>
      <c r="M43" s="96">
        <f>COUNTIF(BD$8:BD43,"x")</f>
        <v>0</v>
      </c>
      <c r="N43" s="96">
        <f>COUNTIF(BE$8:BE43,"x")</f>
        <v>0</v>
      </c>
      <c r="O43" s="96">
        <f>COUNTIF(BF$8:BF43,"x")</f>
        <v>1</v>
      </c>
      <c r="P43" s="96">
        <f>COUNTIF(BG$8:BG43,"x")</f>
        <v>0</v>
      </c>
      <c r="Q43" s="96">
        <f>COUNTIF(BH$8:BH43,"x")</f>
        <v>0</v>
      </c>
      <c r="R43" s="96">
        <f>COUNTIF(BI$8:BI43,"x")</f>
        <v>0</v>
      </c>
      <c r="S43" s="96">
        <f>COUNTIF(BJ$8:BJ43,"x")</f>
        <v>0</v>
      </c>
      <c r="T43" s="96">
        <f>COUNTIF(BK$8:BK43,"x")</f>
        <v>0</v>
      </c>
      <c r="U43" s="96">
        <f>COUNTIF(BL$8:BL43,"x")</f>
        <v>0</v>
      </c>
      <c r="V43" s="96">
        <f>COUNTIF(BM$8:BM43,"x")</f>
        <v>0</v>
      </c>
      <c r="W43" s="96">
        <f>COUNTIF(BN$8:BN43,"x")</f>
        <v>2</v>
      </c>
      <c r="X43" s="96">
        <f>COUNTIF(BO$8:BO43,"x")</f>
        <v>0</v>
      </c>
      <c r="Y43" s="96">
        <f>COUNTIF(BP$8:BP43,"x")</f>
        <v>0</v>
      </c>
      <c r="Z43" s="96">
        <f>COUNTIF(BQ$8:BQ43,"x")</f>
        <v>0</v>
      </c>
      <c r="AA43" s="96">
        <f>COUNTIF(BR$8:BR43,"x")</f>
        <v>0</v>
      </c>
      <c r="AB43" s="96">
        <f>COUNTIF(BS$8:BS43,"x")</f>
        <v>0</v>
      </c>
      <c r="AC43" s="96">
        <f>COUNTIF(BT$8:BT43,"x")</f>
        <v>0</v>
      </c>
      <c r="AD43" s="96">
        <f>COUNTIF(BU$8:BU43,"x")</f>
        <v>4</v>
      </c>
      <c r="AE43" s="96">
        <f>COUNTIF(BV$8:BV43,"x")</f>
        <v>0</v>
      </c>
      <c r="AF43" s="96">
        <f>COUNTIF(BW$8:BW43,"x")</f>
        <v>0</v>
      </c>
      <c r="AG43" s="96">
        <f>COUNTIF(BX$8:BX43,"x")</f>
        <v>0</v>
      </c>
      <c r="AH43" s="96">
        <f>COUNTIF(BY$8:BY43,"x")</f>
        <v>0</v>
      </c>
      <c r="AI43" s="96">
        <f>COUNTIF(BZ$8:BZ43,"x")</f>
        <v>0</v>
      </c>
      <c r="AJ43" s="96">
        <f>COUNTIF(CA$8:CA43,"x")</f>
        <v>0</v>
      </c>
      <c r="AK43" s="96">
        <f>COUNTIF(CB$8:CB43,"x")</f>
        <v>0</v>
      </c>
      <c r="AL43" s="96">
        <f>COUNTIF(CC$8:CC43,"x")</f>
        <v>0</v>
      </c>
      <c r="AM43" s="96">
        <f>COUNTIF(CD$8:CD43,"x")</f>
        <v>0</v>
      </c>
      <c r="AN43" s="96">
        <f>COUNTIF(CE$8:CE43,"x")</f>
        <v>0</v>
      </c>
      <c r="AO43" s="96">
        <f>COUNTIF(CF$8:CF43,"x")</f>
        <v>0</v>
      </c>
      <c r="AP43" s="96">
        <f>COUNTIF(CG$8:CG43,"x")</f>
        <v>0</v>
      </c>
      <c r="AQ43" s="96">
        <f>COUNTIF(CH$8:CH43,"x")</f>
        <v>4</v>
      </c>
      <c r="AR43" s="96">
        <f>COUNTIF(CI$8:CI43,"x")</f>
        <v>0</v>
      </c>
      <c r="AS43" s="96">
        <f>COUNTIF(CJ$8:CJ43,"x")</f>
        <v>0</v>
      </c>
      <c r="AT43" s="21" t="s">
        <v>160</v>
      </c>
      <c r="AU43" s="24">
        <v>10</v>
      </c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 t="s">
        <v>130</v>
      </c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14">
        <f t="shared" si="1"/>
        <v>40</v>
      </c>
    </row>
    <row r="44" spans="2:89" x14ac:dyDescent="0.25">
      <c r="B44" s="16">
        <v>37</v>
      </c>
      <c r="C44" s="176" t="s">
        <v>88</v>
      </c>
      <c r="D44" s="20" t="s">
        <v>85</v>
      </c>
      <c r="E44" s="96">
        <f>COUNTIF(AV$8:AV44,"x")</f>
        <v>3</v>
      </c>
      <c r="F44" s="96">
        <f>COUNTIF(AW$8:AW44,"x")</f>
        <v>4</v>
      </c>
      <c r="G44" s="96">
        <f>COUNTIF(AX$8:AX44,"x")</f>
        <v>0</v>
      </c>
      <c r="H44" s="96">
        <f>COUNTIF(AY$8:AY44,"x")</f>
        <v>0</v>
      </c>
      <c r="I44" s="96">
        <f>COUNTIF(AZ$8:AZ44,"x")</f>
        <v>3</v>
      </c>
      <c r="J44" s="96">
        <f>COUNTIF(BA$8:BA44,"x")</f>
        <v>4</v>
      </c>
      <c r="K44" s="96">
        <f>COUNTIF(BB$8:BB44,"x")</f>
        <v>1</v>
      </c>
      <c r="L44" s="96">
        <f>COUNTIF(BC$8:BC44,"x")</f>
        <v>0</v>
      </c>
      <c r="M44" s="96">
        <f>COUNTIF(BD$8:BD44,"x")</f>
        <v>0</v>
      </c>
      <c r="N44" s="96">
        <f>COUNTIF(BE$8:BE44,"x")</f>
        <v>0</v>
      </c>
      <c r="O44" s="96">
        <f>COUNTIF(BF$8:BF44,"x")</f>
        <v>1</v>
      </c>
      <c r="P44" s="96">
        <f>COUNTIF(BG$8:BG44,"x")</f>
        <v>0</v>
      </c>
      <c r="Q44" s="96">
        <f>COUNTIF(BH$8:BH44,"x")</f>
        <v>0</v>
      </c>
      <c r="R44" s="96">
        <f>COUNTIF(BI$8:BI44,"x")</f>
        <v>0</v>
      </c>
      <c r="S44" s="96">
        <f>COUNTIF(BJ$8:BJ44,"x")</f>
        <v>0</v>
      </c>
      <c r="T44" s="96">
        <f>COUNTIF(BK$8:BK44,"x")</f>
        <v>0</v>
      </c>
      <c r="U44" s="96">
        <f>COUNTIF(BL$8:BL44,"x")</f>
        <v>0</v>
      </c>
      <c r="V44" s="96">
        <f>COUNTIF(BM$8:BM44,"x")</f>
        <v>0</v>
      </c>
      <c r="W44" s="96">
        <f>COUNTIF(BN$8:BN44,"x")</f>
        <v>2</v>
      </c>
      <c r="X44" s="96">
        <f>COUNTIF(BO$8:BO44,"x")</f>
        <v>0</v>
      </c>
      <c r="Y44" s="96">
        <f>COUNTIF(BP$8:BP44,"x")</f>
        <v>0</v>
      </c>
      <c r="Z44" s="96">
        <f>COUNTIF(BQ$8:BQ44,"x")</f>
        <v>0</v>
      </c>
      <c r="AA44" s="96">
        <f>COUNTIF(BR$8:BR44,"x")</f>
        <v>0</v>
      </c>
      <c r="AB44" s="96">
        <f>COUNTIF(BS$8:BS44,"x")</f>
        <v>0</v>
      </c>
      <c r="AC44" s="96">
        <f>COUNTIF(BT$8:BT44,"x")</f>
        <v>0</v>
      </c>
      <c r="AD44" s="96">
        <f>COUNTIF(BU$8:BU44,"x")</f>
        <v>4</v>
      </c>
      <c r="AE44" s="96">
        <f>COUNTIF(BV$8:BV44,"x")</f>
        <v>0</v>
      </c>
      <c r="AF44" s="96">
        <f>COUNTIF(BW$8:BW44,"x")</f>
        <v>0</v>
      </c>
      <c r="AG44" s="96">
        <f>COUNTIF(BX$8:BX44,"x")</f>
        <v>0</v>
      </c>
      <c r="AH44" s="96">
        <f>COUNTIF(BY$8:BY44,"x")</f>
        <v>0</v>
      </c>
      <c r="AI44" s="96">
        <f>COUNTIF(BZ$8:BZ44,"x")</f>
        <v>0</v>
      </c>
      <c r="AJ44" s="96">
        <f>COUNTIF(CA$8:CA44,"x")</f>
        <v>0</v>
      </c>
      <c r="AK44" s="96">
        <f>COUNTIF(CB$8:CB44,"x")</f>
        <v>0</v>
      </c>
      <c r="AL44" s="96">
        <f>COUNTIF(CC$8:CC44,"x")</f>
        <v>0</v>
      </c>
      <c r="AM44" s="96">
        <f>COUNTIF(CD$8:CD44,"x")</f>
        <v>0</v>
      </c>
      <c r="AN44" s="96">
        <f>COUNTIF(CE$8:CE44,"x")</f>
        <v>0</v>
      </c>
      <c r="AO44" s="96">
        <f>COUNTIF(CF$8:CF44,"x")</f>
        <v>0</v>
      </c>
      <c r="AP44" s="96">
        <f>COUNTIF(CG$8:CG44,"x")</f>
        <v>0</v>
      </c>
      <c r="AQ44" s="96">
        <f>COUNTIF(CH$8:CH44,"x")</f>
        <v>4</v>
      </c>
      <c r="AR44" s="96">
        <f>COUNTIF(CI$8:CI44,"x")</f>
        <v>0</v>
      </c>
      <c r="AS44" s="96">
        <f>COUNTIF(CJ$8:CJ44,"x")</f>
        <v>0</v>
      </c>
      <c r="AT44" s="21" t="s">
        <v>161</v>
      </c>
      <c r="AU44" s="24">
        <v>20</v>
      </c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14">
        <f t="shared" si="1"/>
        <v>41</v>
      </c>
    </row>
    <row r="45" spans="2:89" x14ac:dyDescent="0.25">
      <c r="B45" s="16">
        <v>38</v>
      </c>
      <c r="C45" s="176"/>
      <c r="D45" s="20" t="s">
        <v>86</v>
      </c>
      <c r="E45" s="96">
        <f>COUNTIF(AV$8:AV45,"x")</f>
        <v>3</v>
      </c>
      <c r="F45" s="96">
        <f>COUNTIF(AW$8:AW45,"x")</f>
        <v>4</v>
      </c>
      <c r="G45" s="96">
        <f>COUNTIF(AX$8:AX45,"x")</f>
        <v>0</v>
      </c>
      <c r="H45" s="96">
        <f>COUNTIF(AY$8:AY45,"x")</f>
        <v>0</v>
      </c>
      <c r="I45" s="96">
        <f>COUNTIF(AZ$8:AZ45,"x")</f>
        <v>3</v>
      </c>
      <c r="J45" s="96">
        <f>COUNTIF(BA$8:BA45,"x")</f>
        <v>4</v>
      </c>
      <c r="K45" s="96">
        <f>COUNTIF(BB$8:BB45,"x")</f>
        <v>1</v>
      </c>
      <c r="L45" s="96">
        <f>COUNTIF(BC$8:BC45,"x")</f>
        <v>0</v>
      </c>
      <c r="M45" s="96">
        <f>COUNTIF(BD$8:BD45,"x")</f>
        <v>0</v>
      </c>
      <c r="N45" s="96">
        <f>COUNTIF(BE$8:BE45,"x")</f>
        <v>0</v>
      </c>
      <c r="O45" s="96">
        <f>COUNTIF(BF$8:BF45,"x")</f>
        <v>1</v>
      </c>
      <c r="P45" s="96">
        <f>COUNTIF(BG$8:BG45,"x")</f>
        <v>0</v>
      </c>
      <c r="Q45" s="96">
        <f>COUNTIF(BH$8:BH45,"x")</f>
        <v>0</v>
      </c>
      <c r="R45" s="96">
        <f>COUNTIF(BI$8:BI45,"x")</f>
        <v>0</v>
      </c>
      <c r="S45" s="96">
        <f>COUNTIF(BJ$8:BJ45,"x")</f>
        <v>0</v>
      </c>
      <c r="T45" s="96">
        <f>COUNTIF(BK$8:BK45,"x")</f>
        <v>0</v>
      </c>
      <c r="U45" s="96">
        <f>COUNTIF(BL$8:BL45,"x")</f>
        <v>0</v>
      </c>
      <c r="V45" s="96">
        <f>COUNTIF(BM$8:BM45,"x")</f>
        <v>0</v>
      </c>
      <c r="W45" s="96">
        <f>COUNTIF(BN$8:BN45,"x")</f>
        <v>2</v>
      </c>
      <c r="X45" s="96">
        <f>COUNTIF(BO$8:BO45,"x")</f>
        <v>0</v>
      </c>
      <c r="Y45" s="96">
        <f>COUNTIF(BP$8:BP45,"x")</f>
        <v>0</v>
      </c>
      <c r="Z45" s="96">
        <f>COUNTIF(BQ$8:BQ45,"x")</f>
        <v>0</v>
      </c>
      <c r="AA45" s="96">
        <f>COUNTIF(BR$8:BR45,"x")</f>
        <v>0</v>
      </c>
      <c r="AB45" s="96">
        <f>COUNTIF(BS$8:BS45,"x")</f>
        <v>0</v>
      </c>
      <c r="AC45" s="96">
        <f>COUNTIF(BT$8:BT45,"x")</f>
        <v>0</v>
      </c>
      <c r="AD45" s="96">
        <f>COUNTIF(BU$8:BU45,"x")</f>
        <v>4</v>
      </c>
      <c r="AE45" s="96">
        <f>COUNTIF(BV$8:BV45,"x")</f>
        <v>0</v>
      </c>
      <c r="AF45" s="96">
        <f>COUNTIF(BW$8:BW45,"x")</f>
        <v>0</v>
      </c>
      <c r="AG45" s="96">
        <f>COUNTIF(BX$8:BX45,"x")</f>
        <v>0</v>
      </c>
      <c r="AH45" s="96">
        <f>COUNTIF(BY$8:BY45,"x")</f>
        <v>0</v>
      </c>
      <c r="AI45" s="96">
        <f>COUNTIF(BZ$8:BZ45,"x")</f>
        <v>0</v>
      </c>
      <c r="AJ45" s="96">
        <f>COUNTIF(CA$8:CA45,"x")</f>
        <v>0</v>
      </c>
      <c r="AK45" s="96">
        <f>COUNTIF(CB$8:CB45,"x")</f>
        <v>0</v>
      </c>
      <c r="AL45" s="96">
        <f>COUNTIF(CC$8:CC45,"x")</f>
        <v>0</v>
      </c>
      <c r="AM45" s="96">
        <f>COUNTIF(CD$8:CD45,"x")</f>
        <v>0</v>
      </c>
      <c r="AN45" s="96">
        <f>COUNTIF(CE$8:CE45,"x")</f>
        <v>0</v>
      </c>
      <c r="AO45" s="96">
        <f>COUNTIF(CF$8:CF45,"x")</f>
        <v>0</v>
      </c>
      <c r="AP45" s="96">
        <f>COUNTIF(CG$8:CG45,"x")</f>
        <v>0</v>
      </c>
      <c r="AQ45" s="96">
        <f>COUNTIF(CH$8:CH45,"x")</f>
        <v>4</v>
      </c>
      <c r="AR45" s="96">
        <f>COUNTIF(CI$8:CI45,"x")</f>
        <v>0</v>
      </c>
      <c r="AS45" s="96">
        <f>COUNTIF(CJ$8:CJ45,"x")</f>
        <v>0</v>
      </c>
      <c r="AT45" s="21" t="s">
        <v>162</v>
      </c>
      <c r="AU45" s="24">
        <v>10</v>
      </c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14">
        <f t="shared" si="1"/>
        <v>41</v>
      </c>
    </row>
    <row r="46" spans="2:89" x14ac:dyDescent="0.25">
      <c r="B46" s="16">
        <v>39</v>
      </c>
      <c r="C46" s="176" t="s">
        <v>122</v>
      </c>
      <c r="D46" s="20" t="s">
        <v>85</v>
      </c>
      <c r="E46" s="96">
        <f>COUNTIF(AV$8:AV46,"x")</f>
        <v>3</v>
      </c>
      <c r="F46" s="96">
        <f>COUNTIF(AW$8:AW46,"x")</f>
        <v>4</v>
      </c>
      <c r="G46" s="96">
        <f>COUNTIF(AX$8:AX46,"x")</f>
        <v>0</v>
      </c>
      <c r="H46" s="96">
        <f>COUNTIF(AY$8:AY46,"x")</f>
        <v>0</v>
      </c>
      <c r="I46" s="96">
        <f>COUNTIF(AZ$8:AZ46,"x")</f>
        <v>3</v>
      </c>
      <c r="J46" s="96">
        <f>COUNTIF(BA$8:BA46,"x")</f>
        <v>4</v>
      </c>
      <c r="K46" s="96">
        <f>COUNTIF(BB$8:BB46,"x")</f>
        <v>1</v>
      </c>
      <c r="L46" s="96">
        <f>COUNTIF(BC$8:BC46,"x")</f>
        <v>0</v>
      </c>
      <c r="M46" s="96">
        <f>COUNTIF(BD$8:BD46,"x")</f>
        <v>0</v>
      </c>
      <c r="N46" s="96">
        <f>COUNTIF(BE$8:BE46,"x")</f>
        <v>0</v>
      </c>
      <c r="O46" s="96">
        <f>COUNTIF(BF$8:BF46,"x")</f>
        <v>1</v>
      </c>
      <c r="P46" s="96">
        <f>COUNTIF(BG$8:BG46,"x")</f>
        <v>0</v>
      </c>
      <c r="Q46" s="96">
        <f>COUNTIF(BH$8:BH46,"x")</f>
        <v>0</v>
      </c>
      <c r="R46" s="96">
        <f>COUNTIF(BI$8:BI46,"x")</f>
        <v>0</v>
      </c>
      <c r="S46" s="96">
        <f>COUNTIF(BJ$8:BJ46,"x")</f>
        <v>0</v>
      </c>
      <c r="T46" s="96">
        <f>COUNTIF(BK$8:BK46,"x")</f>
        <v>0</v>
      </c>
      <c r="U46" s="96">
        <f>COUNTIF(BL$8:BL46,"x")</f>
        <v>0</v>
      </c>
      <c r="V46" s="96">
        <f>COUNTIF(BM$8:BM46,"x")</f>
        <v>0</v>
      </c>
      <c r="W46" s="96">
        <f>COUNTIF(BN$8:BN46,"x")</f>
        <v>2</v>
      </c>
      <c r="X46" s="96">
        <f>COUNTIF(BO$8:BO46,"x")</f>
        <v>0</v>
      </c>
      <c r="Y46" s="96">
        <f>COUNTIF(BP$8:BP46,"x")</f>
        <v>0</v>
      </c>
      <c r="Z46" s="96">
        <f>COUNTIF(BQ$8:BQ46,"x")</f>
        <v>0</v>
      </c>
      <c r="AA46" s="96">
        <f>COUNTIF(BR$8:BR46,"x")</f>
        <v>0</v>
      </c>
      <c r="AB46" s="96">
        <f>COUNTIF(BS$8:BS46,"x")</f>
        <v>0</v>
      </c>
      <c r="AC46" s="96">
        <f>COUNTIF(BT$8:BT46,"x")</f>
        <v>0</v>
      </c>
      <c r="AD46" s="96">
        <f>COUNTIF(BU$8:BU46,"x")</f>
        <v>4</v>
      </c>
      <c r="AE46" s="96">
        <f>COUNTIF(BV$8:BV46,"x")</f>
        <v>0</v>
      </c>
      <c r="AF46" s="96">
        <f>COUNTIF(BW$8:BW46,"x")</f>
        <v>0</v>
      </c>
      <c r="AG46" s="96">
        <f>COUNTIF(BX$8:BX46,"x")</f>
        <v>0</v>
      </c>
      <c r="AH46" s="96">
        <f>COUNTIF(BY$8:BY46,"x")</f>
        <v>1</v>
      </c>
      <c r="AI46" s="96">
        <f>COUNTIF(BZ$8:BZ46,"x")</f>
        <v>0</v>
      </c>
      <c r="AJ46" s="96">
        <f>COUNTIF(CA$8:CA46,"x")</f>
        <v>0</v>
      </c>
      <c r="AK46" s="96">
        <f>COUNTIF(CB$8:CB46,"x")</f>
        <v>0</v>
      </c>
      <c r="AL46" s="96">
        <f>COUNTIF(CC$8:CC46,"x")</f>
        <v>0</v>
      </c>
      <c r="AM46" s="96">
        <f>COUNTIF(CD$8:CD46,"x")</f>
        <v>0</v>
      </c>
      <c r="AN46" s="96">
        <f>COUNTIF(CE$8:CE46,"x")</f>
        <v>0</v>
      </c>
      <c r="AO46" s="96">
        <f>COUNTIF(CF$8:CF46,"x")</f>
        <v>0</v>
      </c>
      <c r="AP46" s="96">
        <f>COUNTIF(CG$8:CG46,"x")</f>
        <v>0</v>
      </c>
      <c r="AQ46" s="96">
        <f>COUNTIF(CH$8:CH46,"x")</f>
        <v>4</v>
      </c>
      <c r="AR46" s="96">
        <f>COUNTIF(CI$8:CI46,"x")</f>
        <v>0</v>
      </c>
      <c r="AS46" s="96">
        <f>COUNTIF(CJ$8:CJ46,"x")</f>
        <v>0</v>
      </c>
      <c r="AT46" s="21" t="s">
        <v>163</v>
      </c>
      <c r="AU46" s="24">
        <v>20</v>
      </c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 t="s">
        <v>130</v>
      </c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14">
        <f t="shared" si="1"/>
        <v>40</v>
      </c>
    </row>
    <row r="47" spans="2:89" x14ac:dyDescent="0.25">
      <c r="B47" s="16">
        <v>40</v>
      </c>
      <c r="C47" s="176"/>
      <c r="D47" s="20" t="s">
        <v>86</v>
      </c>
      <c r="E47" s="96">
        <f>COUNTIF(AV$8:AV47,"x")</f>
        <v>3</v>
      </c>
      <c r="F47" s="96">
        <f>COUNTIF(AW$8:AW47,"x")</f>
        <v>4</v>
      </c>
      <c r="G47" s="96">
        <f>COUNTIF(AX$8:AX47,"x")</f>
        <v>0</v>
      </c>
      <c r="H47" s="96">
        <f>COUNTIF(AY$8:AY47,"x")</f>
        <v>0</v>
      </c>
      <c r="I47" s="96">
        <f>COUNTIF(AZ$8:AZ47,"x")</f>
        <v>3</v>
      </c>
      <c r="J47" s="96">
        <f>COUNTIF(BA$8:BA47,"x")</f>
        <v>4</v>
      </c>
      <c r="K47" s="96">
        <f>COUNTIF(BB$8:BB47,"x")</f>
        <v>1</v>
      </c>
      <c r="L47" s="96">
        <f>COUNTIF(BC$8:BC47,"x")</f>
        <v>0</v>
      </c>
      <c r="M47" s="96">
        <f>COUNTIF(BD$8:BD47,"x")</f>
        <v>0</v>
      </c>
      <c r="N47" s="96">
        <f>COUNTIF(BE$8:BE47,"x")</f>
        <v>0</v>
      </c>
      <c r="O47" s="96">
        <f>COUNTIF(BF$8:BF47,"x")</f>
        <v>1</v>
      </c>
      <c r="P47" s="96">
        <f>COUNTIF(BG$8:BG47,"x")</f>
        <v>0</v>
      </c>
      <c r="Q47" s="96">
        <f>COUNTIF(BH$8:BH47,"x")</f>
        <v>0</v>
      </c>
      <c r="R47" s="96">
        <f>COUNTIF(BI$8:BI47,"x")</f>
        <v>0</v>
      </c>
      <c r="S47" s="96">
        <f>COUNTIF(BJ$8:BJ47,"x")</f>
        <v>0</v>
      </c>
      <c r="T47" s="96">
        <f>COUNTIF(BK$8:BK47,"x")</f>
        <v>0</v>
      </c>
      <c r="U47" s="96">
        <f>COUNTIF(BL$8:BL47,"x")</f>
        <v>0</v>
      </c>
      <c r="V47" s="96">
        <f>COUNTIF(BM$8:BM47,"x")</f>
        <v>0</v>
      </c>
      <c r="W47" s="96">
        <f>COUNTIF(BN$8:BN47,"x")</f>
        <v>2</v>
      </c>
      <c r="X47" s="96">
        <f>COUNTIF(BO$8:BO47,"x")</f>
        <v>0</v>
      </c>
      <c r="Y47" s="96">
        <f>COUNTIF(BP$8:BP47,"x")</f>
        <v>0</v>
      </c>
      <c r="Z47" s="96">
        <f>COUNTIF(BQ$8:BQ47,"x")</f>
        <v>0</v>
      </c>
      <c r="AA47" s="96">
        <f>COUNTIF(BR$8:BR47,"x")</f>
        <v>0</v>
      </c>
      <c r="AB47" s="96">
        <f>COUNTIF(BS$8:BS47,"x")</f>
        <v>0</v>
      </c>
      <c r="AC47" s="96">
        <f>COUNTIF(BT$8:BT47,"x")</f>
        <v>0</v>
      </c>
      <c r="AD47" s="96">
        <f>COUNTIF(BU$8:BU47,"x")</f>
        <v>4</v>
      </c>
      <c r="AE47" s="96">
        <f>COUNTIF(BV$8:BV47,"x")</f>
        <v>0</v>
      </c>
      <c r="AF47" s="96">
        <f>COUNTIF(BW$8:BW47,"x")</f>
        <v>0</v>
      </c>
      <c r="AG47" s="96">
        <f>COUNTIF(BX$8:BX47,"x")</f>
        <v>0</v>
      </c>
      <c r="AH47" s="96">
        <f>COUNTIF(BY$8:BY47,"x")</f>
        <v>1</v>
      </c>
      <c r="AI47" s="96">
        <f>COUNTIF(BZ$8:BZ47,"x")</f>
        <v>0</v>
      </c>
      <c r="AJ47" s="96">
        <f>COUNTIF(CA$8:CA47,"x")</f>
        <v>0</v>
      </c>
      <c r="AK47" s="96">
        <f>COUNTIF(CB$8:CB47,"x")</f>
        <v>0</v>
      </c>
      <c r="AL47" s="96">
        <f>COUNTIF(CC$8:CC47,"x")</f>
        <v>0</v>
      </c>
      <c r="AM47" s="96">
        <f>COUNTIF(CD$8:CD47,"x")</f>
        <v>0</v>
      </c>
      <c r="AN47" s="96">
        <f>COUNTIF(CE$8:CE47,"x")</f>
        <v>0</v>
      </c>
      <c r="AO47" s="96">
        <f>COUNTIF(CF$8:CF47,"x")</f>
        <v>0</v>
      </c>
      <c r="AP47" s="96">
        <f>COUNTIF(CG$8:CG47,"x")</f>
        <v>0</v>
      </c>
      <c r="AQ47" s="96">
        <f>COUNTIF(CH$8:CH47,"x")</f>
        <v>4</v>
      </c>
      <c r="AR47" s="96">
        <f>COUNTIF(CI$8:CI47,"x")</f>
        <v>0</v>
      </c>
      <c r="AS47" s="96">
        <f>COUNTIF(CJ$8:CJ47,"x")</f>
        <v>0</v>
      </c>
      <c r="AT47" s="21" t="s">
        <v>164</v>
      </c>
      <c r="AU47" s="24">
        <v>10</v>
      </c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14">
        <f t="shared" si="1"/>
        <v>41</v>
      </c>
    </row>
    <row r="48" spans="2:89" x14ac:dyDescent="0.25">
      <c r="B48" s="16">
        <v>41</v>
      </c>
      <c r="C48" s="176" t="s">
        <v>123</v>
      </c>
      <c r="D48" s="20" t="s">
        <v>85</v>
      </c>
      <c r="E48" s="96">
        <f>COUNTIF(AV$8:AV48,"x")</f>
        <v>3</v>
      </c>
      <c r="F48" s="96">
        <f>COUNTIF(AW$8:AW48,"x")</f>
        <v>4</v>
      </c>
      <c r="G48" s="96">
        <f>COUNTIF(AX$8:AX48,"x")</f>
        <v>0</v>
      </c>
      <c r="H48" s="96">
        <f>COUNTIF(AY$8:AY48,"x")</f>
        <v>0</v>
      </c>
      <c r="I48" s="96">
        <f>COUNTIF(AZ$8:AZ48,"x")</f>
        <v>3</v>
      </c>
      <c r="J48" s="96">
        <f>COUNTIF(BA$8:BA48,"x")</f>
        <v>4</v>
      </c>
      <c r="K48" s="96">
        <f>COUNTIF(BB$8:BB48,"x")</f>
        <v>1</v>
      </c>
      <c r="L48" s="96">
        <f>COUNTIF(BC$8:BC48,"x")</f>
        <v>0</v>
      </c>
      <c r="M48" s="96">
        <f>COUNTIF(BD$8:BD48,"x")</f>
        <v>0</v>
      </c>
      <c r="N48" s="96">
        <f>COUNTIF(BE$8:BE48,"x")</f>
        <v>0</v>
      </c>
      <c r="O48" s="96">
        <f>COUNTIF(BF$8:BF48,"x")</f>
        <v>1</v>
      </c>
      <c r="P48" s="96">
        <f>COUNTIF(BG$8:BG48,"x")</f>
        <v>0</v>
      </c>
      <c r="Q48" s="96">
        <f>COUNTIF(BH$8:BH48,"x")</f>
        <v>0</v>
      </c>
      <c r="R48" s="96">
        <f>COUNTIF(BI$8:BI48,"x")</f>
        <v>0</v>
      </c>
      <c r="S48" s="96">
        <f>COUNTIF(BJ$8:BJ48,"x")</f>
        <v>0</v>
      </c>
      <c r="T48" s="96">
        <f>COUNTIF(BK$8:BK48,"x")</f>
        <v>0</v>
      </c>
      <c r="U48" s="96">
        <f>COUNTIF(BL$8:BL48,"x")</f>
        <v>0</v>
      </c>
      <c r="V48" s="96">
        <f>COUNTIF(BM$8:BM48,"x")</f>
        <v>0</v>
      </c>
      <c r="W48" s="96">
        <f>COUNTIF(BN$8:BN48,"x")</f>
        <v>2</v>
      </c>
      <c r="X48" s="96">
        <f>COUNTIF(BO$8:BO48,"x")</f>
        <v>0</v>
      </c>
      <c r="Y48" s="96">
        <f>COUNTIF(BP$8:BP48,"x")</f>
        <v>0</v>
      </c>
      <c r="Z48" s="96">
        <f>COUNTIF(BQ$8:BQ48,"x")</f>
        <v>0</v>
      </c>
      <c r="AA48" s="96">
        <f>COUNTIF(BR$8:BR48,"x")</f>
        <v>0</v>
      </c>
      <c r="AB48" s="96">
        <f>COUNTIF(BS$8:BS48,"x")</f>
        <v>0</v>
      </c>
      <c r="AC48" s="96">
        <f>COUNTIF(BT$8:BT48,"x")</f>
        <v>0</v>
      </c>
      <c r="AD48" s="96">
        <f>COUNTIF(BU$8:BU48,"x")</f>
        <v>4</v>
      </c>
      <c r="AE48" s="96">
        <f>COUNTIF(BV$8:BV48,"x")</f>
        <v>0</v>
      </c>
      <c r="AF48" s="96">
        <f>COUNTIF(BW$8:BW48,"x")</f>
        <v>0</v>
      </c>
      <c r="AG48" s="96">
        <f>COUNTIF(BX$8:BX48,"x")</f>
        <v>0</v>
      </c>
      <c r="AH48" s="96">
        <f>COUNTIF(BY$8:BY48,"x")</f>
        <v>1</v>
      </c>
      <c r="AI48" s="96">
        <f>COUNTIF(BZ$8:BZ48,"x")</f>
        <v>0</v>
      </c>
      <c r="AJ48" s="96">
        <f>COUNTIF(CA$8:CA48,"x")</f>
        <v>0</v>
      </c>
      <c r="AK48" s="96">
        <f>COUNTIF(CB$8:CB48,"x")</f>
        <v>0</v>
      </c>
      <c r="AL48" s="96">
        <f>COUNTIF(CC$8:CC48,"x")</f>
        <v>0</v>
      </c>
      <c r="AM48" s="96">
        <f>COUNTIF(CD$8:CD48,"x")</f>
        <v>0</v>
      </c>
      <c r="AN48" s="96">
        <f>COUNTIF(CE$8:CE48,"x")</f>
        <v>0</v>
      </c>
      <c r="AO48" s="96">
        <f>COUNTIF(CF$8:CF48,"x")</f>
        <v>0</v>
      </c>
      <c r="AP48" s="96">
        <f>COUNTIF(CG$8:CG48,"x")</f>
        <v>0</v>
      </c>
      <c r="AQ48" s="96">
        <f>COUNTIF(CH$8:CH48,"x")</f>
        <v>4</v>
      </c>
      <c r="AR48" s="96">
        <f>COUNTIF(CI$8:CI48,"x")</f>
        <v>0</v>
      </c>
      <c r="AS48" s="96">
        <f>COUNTIF(CJ$8:CJ48,"x")</f>
        <v>0</v>
      </c>
      <c r="AT48" s="21" t="s">
        <v>165</v>
      </c>
      <c r="AU48" s="24">
        <v>20</v>
      </c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14">
        <f t="shared" si="1"/>
        <v>41</v>
      </c>
    </row>
    <row r="49" spans="2:89" x14ac:dyDescent="0.25">
      <c r="B49" s="16">
        <v>42</v>
      </c>
      <c r="C49" s="176"/>
      <c r="D49" s="20" t="s">
        <v>86</v>
      </c>
      <c r="E49" s="96">
        <f>COUNTIF(AV$8:AV49,"x")</f>
        <v>3</v>
      </c>
      <c r="F49" s="96">
        <f>COUNTIF(AW$8:AW49,"x")</f>
        <v>4</v>
      </c>
      <c r="G49" s="96">
        <f>COUNTIF(AX$8:AX49,"x")</f>
        <v>0</v>
      </c>
      <c r="H49" s="96">
        <f>COUNTIF(AY$8:AY49,"x")</f>
        <v>0</v>
      </c>
      <c r="I49" s="96">
        <f>COUNTIF(AZ$8:AZ49,"x")</f>
        <v>3</v>
      </c>
      <c r="J49" s="96">
        <f>COUNTIF(BA$8:BA49,"x")</f>
        <v>4</v>
      </c>
      <c r="K49" s="96">
        <f>COUNTIF(BB$8:BB49,"x")</f>
        <v>1</v>
      </c>
      <c r="L49" s="96">
        <f>COUNTIF(BC$8:BC49,"x")</f>
        <v>0</v>
      </c>
      <c r="M49" s="96">
        <f>COUNTIF(BD$8:BD49,"x")</f>
        <v>0</v>
      </c>
      <c r="N49" s="96">
        <f>COUNTIF(BE$8:BE49,"x")</f>
        <v>0</v>
      </c>
      <c r="O49" s="96">
        <f>COUNTIF(BF$8:BF49,"x")</f>
        <v>1</v>
      </c>
      <c r="P49" s="96">
        <f>COUNTIF(BG$8:BG49,"x")</f>
        <v>0</v>
      </c>
      <c r="Q49" s="96">
        <f>COUNTIF(BH$8:BH49,"x")</f>
        <v>0</v>
      </c>
      <c r="R49" s="96">
        <f>COUNTIF(BI$8:BI49,"x")</f>
        <v>0</v>
      </c>
      <c r="S49" s="96">
        <f>COUNTIF(BJ$8:BJ49,"x")</f>
        <v>0</v>
      </c>
      <c r="T49" s="96">
        <f>COUNTIF(BK$8:BK49,"x")</f>
        <v>0</v>
      </c>
      <c r="U49" s="96">
        <f>COUNTIF(BL$8:BL49,"x")</f>
        <v>0</v>
      </c>
      <c r="V49" s="96">
        <f>COUNTIF(BM$8:BM49,"x")</f>
        <v>0</v>
      </c>
      <c r="W49" s="96">
        <f>COUNTIF(BN$8:BN49,"x")</f>
        <v>2</v>
      </c>
      <c r="X49" s="96">
        <f>COUNTIF(BO$8:BO49,"x")</f>
        <v>0</v>
      </c>
      <c r="Y49" s="96">
        <f>COUNTIF(BP$8:BP49,"x")</f>
        <v>0</v>
      </c>
      <c r="Z49" s="96">
        <f>COUNTIF(BQ$8:BQ49,"x")</f>
        <v>0</v>
      </c>
      <c r="AA49" s="96">
        <f>COUNTIF(BR$8:BR49,"x")</f>
        <v>0</v>
      </c>
      <c r="AB49" s="96">
        <f>COUNTIF(BS$8:BS49,"x")</f>
        <v>0</v>
      </c>
      <c r="AC49" s="96">
        <f>COUNTIF(BT$8:BT49,"x")</f>
        <v>0</v>
      </c>
      <c r="AD49" s="96">
        <f>COUNTIF(BU$8:BU49,"x")</f>
        <v>4</v>
      </c>
      <c r="AE49" s="96">
        <f>COUNTIF(BV$8:BV49,"x")</f>
        <v>0</v>
      </c>
      <c r="AF49" s="96">
        <f>COUNTIF(BW$8:BW49,"x")</f>
        <v>0</v>
      </c>
      <c r="AG49" s="96">
        <f>COUNTIF(BX$8:BX49,"x")</f>
        <v>0</v>
      </c>
      <c r="AH49" s="96">
        <f>COUNTIF(BY$8:BY49,"x")</f>
        <v>1</v>
      </c>
      <c r="AI49" s="96">
        <f>COUNTIF(BZ$8:BZ49,"x")</f>
        <v>0</v>
      </c>
      <c r="AJ49" s="96">
        <f>COUNTIF(CA$8:CA49,"x")</f>
        <v>0</v>
      </c>
      <c r="AK49" s="96">
        <f>COUNTIF(CB$8:CB49,"x")</f>
        <v>0</v>
      </c>
      <c r="AL49" s="96">
        <f>COUNTIF(CC$8:CC49,"x")</f>
        <v>0</v>
      </c>
      <c r="AM49" s="96">
        <f>COUNTIF(CD$8:CD49,"x")</f>
        <v>0</v>
      </c>
      <c r="AN49" s="96">
        <f>COUNTIF(CE$8:CE49,"x")</f>
        <v>0</v>
      </c>
      <c r="AO49" s="96">
        <f>COUNTIF(CF$8:CF49,"x")</f>
        <v>0</v>
      </c>
      <c r="AP49" s="96">
        <f>COUNTIF(CG$8:CG49,"x")</f>
        <v>0</v>
      </c>
      <c r="AQ49" s="96">
        <f>COUNTIF(CH$8:CH49,"x")</f>
        <v>4</v>
      </c>
      <c r="AR49" s="96">
        <f>COUNTIF(CI$8:CI49,"x")</f>
        <v>0</v>
      </c>
      <c r="AS49" s="96">
        <f>COUNTIF(CJ$8:CJ49,"x")</f>
        <v>0</v>
      </c>
      <c r="AT49" s="21" t="s">
        <v>166</v>
      </c>
      <c r="AU49" s="24">
        <v>10</v>
      </c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14">
        <f t="shared" si="1"/>
        <v>41</v>
      </c>
    </row>
    <row r="50" spans="2:89" x14ac:dyDescent="0.25">
      <c r="B50" s="16">
        <v>43</v>
      </c>
      <c r="C50" s="176" t="s">
        <v>124</v>
      </c>
      <c r="D50" s="20" t="s">
        <v>85</v>
      </c>
      <c r="E50" s="96">
        <f>COUNTIF(AV$8:AV50,"x")</f>
        <v>3</v>
      </c>
      <c r="F50" s="96">
        <f>COUNTIF(AW$8:AW50,"x")</f>
        <v>4</v>
      </c>
      <c r="G50" s="96">
        <f>COUNTIF(AX$8:AX50,"x")</f>
        <v>0</v>
      </c>
      <c r="H50" s="96">
        <f>COUNTIF(AY$8:AY50,"x")</f>
        <v>0</v>
      </c>
      <c r="I50" s="96">
        <f>COUNTIF(AZ$8:AZ50,"x")</f>
        <v>3</v>
      </c>
      <c r="J50" s="96">
        <f>COUNTIF(BA$8:BA50,"x")</f>
        <v>4</v>
      </c>
      <c r="K50" s="96">
        <f>COUNTIF(BB$8:BB50,"x")</f>
        <v>1</v>
      </c>
      <c r="L50" s="96">
        <f>COUNTIF(BC$8:BC50,"x")</f>
        <v>0</v>
      </c>
      <c r="M50" s="96">
        <f>COUNTIF(BD$8:BD50,"x")</f>
        <v>0</v>
      </c>
      <c r="N50" s="96">
        <f>COUNTIF(BE$8:BE50,"x")</f>
        <v>0</v>
      </c>
      <c r="O50" s="96">
        <f>COUNTIF(BF$8:BF50,"x")</f>
        <v>1</v>
      </c>
      <c r="P50" s="96">
        <f>COUNTIF(BG$8:BG50,"x")</f>
        <v>0</v>
      </c>
      <c r="Q50" s="96">
        <f>COUNTIF(BH$8:BH50,"x")</f>
        <v>0</v>
      </c>
      <c r="R50" s="96">
        <f>COUNTIF(BI$8:BI50,"x")</f>
        <v>0</v>
      </c>
      <c r="S50" s="96">
        <f>COUNTIF(BJ$8:BJ50,"x")</f>
        <v>0</v>
      </c>
      <c r="T50" s="96">
        <f>COUNTIF(BK$8:BK50,"x")</f>
        <v>0</v>
      </c>
      <c r="U50" s="96">
        <f>COUNTIF(BL$8:BL50,"x")</f>
        <v>0</v>
      </c>
      <c r="V50" s="96">
        <f>COUNTIF(BM$8:BM50,"x")</f>
        <v>0</v>
      </c>
      <c r="W50" s="96">
        <f>COUNTIF(BN$8:BN50,"x")</f>
        <v>2</v>
      </c>
      <c r="X50" s="96">
        <f>COUNTIF(BO$8:BO50,"x")</f>
        <v>0</v>
      </c>
      <c r="Y50" s="96">
        <f>COUNTIF(BP$8:BP50,"x")</f>
        <v>0</v>
      </c>
      <c r="Z50" s="96">
        <f>COUNTIF(BQ$8:BQ50,"x")</f>
        <v>0</v>
      </c>
      <c r="AA50" s="96">
        <f>COUNTIF(BR$8:BR50,"x")</f>
        <v>0</v>
      </c>
      <c r="AB50" s="96">
        <f>COUNTIF(BS$8:BS50,"x")</f>
        <v>0</v>
      </c>
      <c r="AC50" s="96">
        <f>COUNTIF(BT$8:BT50,"x")</f>
        <v>0</v>
      </c>
      <c r="AD50" s="96">
        <f>COUNTIF(BU$8:BU50,"x")</f>
        <v>4</v>
      </c>
      <c r="AE50" s="96">
        <f>COUNTIF(BV$8:BV50,"x")</f>
        <v>0</v>
      </c>
      <c r="AF50" s="96">
        <f>COUNTIF(BW$8:BW50,"x")</f>
        <v>0</v>
      </c>
      <c r="AG50" s="96">
        <f>COUNTIF(BX$8:BX50,"x")</f>
        <v>0</v>
      </c>
      <c r="AH50" s="96">
        <f>COUNTIF(BY$8:BY50,"x")</f>
        <v>1</v>
      </c>
      <c r="AI50" s="96">
        <f>COUNTIF(BZ$8:BZ50,"x")</f>
        <v>1</v>
      </c>
      <c r="AJ50" s="96">
        <f>COUNTIF(CA$8:CA50,"x")</f>
        <v>0</v>
      </c>
      <c r="AK50" s="96">
        <f>COUNTIF(CB$8:CB50,"x")</f>
        <v>0</v>
      </c>
      <c r="AL50" s="96">
        <f>COUNTIF(CC$8:CC50,"x")</f>
        <v>0</v>
      </c>
      <c r="AM50" s="96">
        <f>COUNTIF(CD$8:CD50,"x")</f>
        <v>0</v>
      </c>
      <c r="AN50" s="96">
        <f>COUNTIF(CE$8:CE50,"x")</f>
        <v>0</v>
      </c>
      <c r="AO50" s="96">
        <f>COUNTIF(CF$8:CF50,"x")</f>
        <v>0</v>
      </c>
      <c r="AP50" s="96">
        <f>COUNTIF(CG$8:CG50,"x")</f>
        <v>0</v>
      </c>
      <c r="AQ50" s="96">
        <f>COUNTIF(CH$8:CH50,"x")</f>
        <v>4</v>
      </c>
      <c r="AR50" s="96">
        <f>COUNTIF(CI$8:CI50,"x")</f>
        <v>0</v>
      </c>
      <c r="AS50" s="96">
        <f>COUNTIF(CJ$8:CJ50,"x")</f>
        <v>0</v>
      </c>
      <c r="AT50" s="21" t="s">
        <v>167</v>
      </c>
      <c r="AU50" s="24">
        <v>20</v>
      </c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 t="s">
        <v>130</v>
      </c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14">
        <f t="shared" si="1"/>
        <v>40</v>
      </c>
    </row>
    <row r="51" spans="2:89" x14ac:dyDescent="0.25">
      <c r="B51" s="16">
        <v>44</v>
      </c>
      <c r="C51" s="176"/>
      <c r="D51" s="20" t="s">
        <v>86</v>
      </c>
      <c r="E51" s="96">
        <f>COUNTIF(AV$8:AV51,"x")</f>
        <v>3</v>
      </c>
      <c r="F51" s="96">
        <f>COUNTIF(AW$8:AW51,"x")</f>
        <v>4</v>
      </c>
      <c r="G51" s="96">
        <f>COUNTIF(AX$8:AX51,"x")</f>
        <v>0</v>
      </c>
      <c r="H51" s="96">
        <f>COUNTIF(AY$8:AY51,"x")</f>
        <v>0</v>
      </c>
      <c r="I51" s="96">
        <f>COUNTIF(AZ$8:AZ51,"x")</f>
        <v>3</v>
      </c>
      <c r="J51" s="96">
        <f>COUNTIF(BA$8:BA51,"x")</f>
        <v>4</v>
      </c>
      <c r="K51" s="96">
        <f>COUNTIF(BB$8:BB51,"x")</f>
        <v>1</v>
      </c>
      <c r="L51" s="96">
        <f>COUNTIF(BC$8:BC51,"x")</f>
        <v>0</v>
      </c>
      <c r="M51" s="96">
        <f>COUNTIF(BD$8:BD51,"x")</f>
        <v>0</v>
      </c>
      <c r="N51" s="96">
        <f>COUNTIF(BE$8:BE51,"x")</f>
        <v>0</v>
      </c>
      <c r="O51" s="96">
        <f>COUNTIF(BF$8:BF51,"x")</f>
        <v>1</v>
      </c>
      <c r="P51" s="96">
        <f>COUNTIF(BG$8:BG51,"x")</f>
        <v>0</v>
      </c>
      <c r="Q51" s="96">
        <f>COUNTIF(BH$8:BH51,"x")</f>
        <v>0</v>
      </c>
      <c r="R51" s="96">
        <f>COUNTIF(BI$8:BI51,"x")</f>
        <v>0</v>
      </c>
      <c r="S51" s="96">
        <f>COUNTIF(BJ$8:BJ51,"x")</f>
        <v>0</v>
      </c>
      <c r="T51" s="96">
        <f>COUNTIF(BK$8:BK51,"x")</f>
        <v>0</v>
      </c>
      <c r="U51" s="96">
        <f>COUNTIF(BL$8:BL51,"x")</f>
        <v>0</v>
      </c>
      <c r="V51" s="96">
        <f>COUNTIF(BM$8:BM51,"x")</f>
        <v>0</v>
      </c>
      <c r="W51" s="96">
        <f>COUNTIF(BN$8:BN51,"x")</f>
        <v>2</v>
      </c>
      <c r="X51" s="96">
        <f>COUNTIF(BO$8:BO51,"x")</f>
        <v>0</v>
      </c>
      <c r="Y51" s="96">
        <f>COUNTIF(BP$8:BP51,"x")</f>
        <v>0</v>
      </c>
      <c r="Z51" s="96">
        <f>COUNTIF(BQ$8:BQ51,"x")</f>
        <v>0</v>
      </c>
      <c r="AA51" s="96">
        <f>COUNTIF(BR$8:BR51,"x")</f>
        <v>0</v>
      </c>
      <c r="AB51" s="96">
        <f>COUNTIF(BS$8:BS51,"x")</f>
        <v>0</v>
      </c>
      <c r="AC51" s="96">
        <f>COUNTIF(BT$8:BT51,"x")</f>
        <v>0</v>
      </c>
      <c r="AD51" s="96">
        <f>COUNTIF(BU$8:BU51,"x")</f>
        <v>4</v>
      </c>
      <c r="AE51" s="96">
        <f>COUNTIF(BV$8:BV51,"x")</f>
        <v>0</v>
      </c>
      <c r="AF51" s="96">
        <f>COUNTIF(BW$8:BW51,"x")</f>
        <v>0</v>
      </c>
      <c r="AG51" s="96">
        <f>COUNTIF(BX$8:BX51,"x")</f>
        <v>0</v>
      </c>
      <c r="AH51" s="96">
        <f>COUNTIF(BY$8:BY51,"x")</f>
        <v>1</v>
      </c>
      <c r="AI51" s="96">
        <f>COUNTIF(BZ$8:BZ51,"x")</f>
        <v>1</v>
      </c>
      <c r="AJ51" s="96">
        <f>COUNTIF(CA$8:CA51,"x")</f>
        <v>0</v>
      </c>
      <c r="AK51" s="96">
        <f>COUNTIF(CB$8:CB51,"x")</f>
        <v>0</v>
      </c>
      <c r="AL51" s="96">
        <f>COUNTIF(CC$8:CC51,"x")</f>
        <v>0</v>
      </c>
      <c r="AM51" s="96">
        <f>COUNTIF(CD$8:CD51,"x")</f>
        <v>0</v>
      </c>
      <c r="AN51" s="96">
        <f>COUNTIF(CE$8:CE51,"x")</f>
        <v>0</v>
      </c>
      <c r="AO51" s="96">
        <f>COUNTIF(CF$8:CF51,"x")</f>
        <v>0</v>
      </c>
      <c r="AP51" s="96">
        <f>COUNTIF(CG$8:CG51,"x")</f>
        <v>0</v>
      </c>
      <c r="AQ51" s="96">
        <f>COUNTIF(CH$8:CH51,"x")</f>
        <v>4</v>
      </c>
      <c r="AR51" s="96">
        <f>COUNTIF(CI$8:CI51,"x")</f>
        <v>0</v>
      </c>
      <c r="AS51" s="96">
        <f>COUNTIF(CJ$8:CJ51,"x")</f>
        <v>0</v>
      </c>
      <c r="AT51" s="21" t="s">
        <v>168</v>
      </c>
      <c r="AU51" s="24">
        <v>10</v>
      </c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14">
        <f t="shared" si="1"/>
        <v>41</v>
      </c>
    </row>
    <row r="52" spans="2:89" x14ac:dyDescent="0.25">
      <c r="B52" s="16">
        <v>45</v>
      </c>
      <c r="C52" s="176" t="s">
        <v>89</v>
      </c>
      <c r="D52" s="20" t="s">
        <v>90</v>
      </c>
      <c r="E52" s="96">
        <f>COUNTIF(AV$8:AV52,"x")</f>
        <v>3</v>
      </c>
      <c r="F52" s="96">
        <f>COUNTIF(AW$8:AW52,"x")</f>
        <v>4</v>
      </c>
      <c r="G52" s="96">
        <f>COUNTIF(AX$8:AX52,"x")</f>
        <v>0</v>
      </c>
      <c r="H52" s="96">
        <f>COUNTIF(AY$8:AY52,"x")</f>
        <v>0</v>
      </c>
      <c r="I52" s="96">
        <f>COUNTIF(AZ$8:AZ52,"x")</f>
        <v>3</v>
      </c>
      <c r="J52" s="96">
        <f>COUNTIF(BA$8:BA52,"x")</f>
        <v>4</v>
      </c>
      <c r="K52" s="96">
        <f>COUNTIF(BB$8:BB52,"x")</f>
        <v>1</v>
      </c>
      <c r="L52" s="96">
        <f>COUNTIF(BC$8:BC52,"x")</f>
        <v>0</v>
      </c>
      <c r="M52" s="96">
        <f>COUNTIF(BD$8:BD52,"x")</f>
        <v>0</v>
      </c>
      <c r="N52" s="96">
        <f>COUNTIF(BE$8:BE52,"x")</f>
        <v>0</v>
      </c>
      <c r="O52" s="96">
        <f>COUNTIF(BF$8:BF52,"x")</f>
        <v>1</v>
      </c>
      <c r="P52" s="96">
        <f>COUNTIF(BG$8:BG52,"x")</f>
        <v>0</v>
      </c>
      <c r="Q52" s="96">
        <f>COUNTIF(BH$8:BH52,"x")</f>
        <v>0</v>
      </c>
      <c r="R52" s="96">
        <f>COUNTIF(BI$8:BI52,"x")</f>
        <v>0</v>
      </c>
      <c r="S52" s="96">
        <f>COUNTIF(BJ$8:BJ52,"x")</f>
        <v>0</v>
      </c>
      <c r="T52" s="96">
        <f>COUNTIF(BK$8:BK52,"x")</f>
        <v>0</v>
      </c>
      <c r="U52" s="96">
        <f>COUNTIF(BL$8:BL52,"x")</f>
        <v>0</v>
      </c>
      <c r="V52" s="96">
        <f>COUNTIF(BM$8:BM52,"x")</f>
        <v>0</v>
      </c>
      <c r="W52" s="96">
        <f>COUNTIF(BN$8:BN52,"x")</f>
        <v>2</v>
      </c>
      <c r="X52" s="96">
        <f>COUNTIF(BO$8:BO52,"x")</f>
        <v>0</v>
      </c>
      <c r="Y52" s="96">
        <f>COUNTIF(BP$8:BP52,"x")</f>
        <v>0</v>
      </c>
      <c r="Z52" s="96">
        <f>COUNTIF(BQ$8:BQ52,"x")</f>
        <v>0</v>
      </c>
      <c r="AA52" s="96">
        <f>COUNTIF(BR$8:BR52,"x")</f>
        <v>0</v>
      </c>
      <c r="AB52" s="96">
        <f>COUNTIF(BS$8:BS52,"x")</f>
        <v>0</v>
      </c>
      <c r="AC52" s="96">
        <f>COUNTIF(BT$8:BT52,"x")</f>
        <v>0</v>
      </c>
      <c r="AD52" s="96">
        <f>COUNTIF(BU$8:BU52,"x")</f>
        <v>5</v>
      </c>
      <c r="AE52" s="96">
        <f>COUNTIF(BV$8:BV52,"x")</f>
        <v>0</v>
      </c>
      <c r="AF52" s="96">
        <f>COUNTIF(BW$8:BW52,"x")</f>
        <v>0</v>
      </c>
      <c r="AG52" s="96">
        <f>COUNTIF(BX$8:BX52,"x")</f>
        <v>0</v>
      </c>
      <c r="AH52" s="96">
        <f>COUNTIF(BY$8:BY52,"x")</f>
        <v>1</v>
      </c>
      <c r="AI52" s="96">
        <f>COUNTIF(BZ$8:BZ52,"x")</f>
        <v>1</v>
      </c>
      <c r="AJ52" s="96">
        <f>COUNTIF(CA$8:CA52,"x")</f>
        <v>0</v>
      </c>
      <c r="AK52" s="96">
        <f>COUNTIF(CB$8:CB52,"x")</f>
        <v>0</v>
      </c>
      <c r="AL52" s="96">
        <f>COUNTIF(CC$8:CC52,"x")</f>
        <v>0</v>
      </c>
      <c r="AM52" s="96">
        <f>COUNTIF(CD$8:CD52,"x")</f>
        <v>0</v>
      </c>
      <c r="AN52" s="96">
        <f>COUNTIF(CE$8:CE52,"x")</f>
        <v>0</v>
      </c>
      <c r="AO52" s="96">
        <f>COUNTIF(CF$8:CF52,"x")</f>
        <v>0</v>
      </c>
      <c r="AP52" s="96">
        <f>COUNTIF(CG$8:CG52,"x")</f>
        <v>0</v>
      </c>
      <c r="AQ52" s="96">
        <f>COUNTIF(CH$8:CH52,"x")</f>
        <v>4</v>
      </c>
      <c r="AR52" s="96">
        <f>COUNTIF(CI$8:CI52,"x")</f>
        <v>0</v>
      </c>
      <c r="AS52" s="96">
        <f>COUNTIF(CJ$8:CJ52,"x")</f>
        <v>0</v>
      </c>
      <c r="AT52" s="21" t="s">
        <v>169</v>
      </c>
      <c r="AU52" s="24">
        <v>20</v>
      </c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 t="s">
        <v>130</v>
      </c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14">
        <f t="shared" si="1"/>
        <v>40</v>
      </c>
    </row>
    <row r="53" spans="2:89" x14ac:dyDescent="0.25">
      <c r="B53" s="16">
        <v>46</v>
      </c>
      <c r="C53" s="176"/>
      <c r="D53" s="20" t="s">
        <v>91</v>
      </c>
      <c r="E53" s="96">
        <f>COUNTIF(AV$8:AV53,"x")</f>
        <v>3</v>
      </c>
      <c r="F53" s="96">
        <f>COUNTIF(AW$8:AW53,"x")</f>
        <v>4</v>
      </c>
      <c r="G53" s="96">
        <f>COUNTIF(AX$8:AX53,"x")</f>
        <v>0</v>
      </c>
      <c r="H53" s="96">
        <f>COUNTIF(AY$8:AY53,"x")</f>
        <v>0</v>
      </c>
      <c r="I53" s="96">
        <f>COUNTIF(AZ$8:AZ53,"x")</f>
        <v>3</v>
      </c>
      <c r="J53" s="96">
        <f>COUNTIF(BA$8:BA53,"x")</f>
        <v>4</v>
      </c>
      <c r="K53" s="96">
        <f>COUNTIF(BB$8:BB53,"x")</f>
        <v>1</v>
      </c>
      <c r="L53" s="96">
        <f>COUNTIF(BC$8:BC53,"x")</f>
        <v>0</v>
      </c>
      <c r="M53" s="96">
        <f>COUNTIF(BD$8:BD53,"x")</f>
        <v>0</v>
      </c>
      <c r="N53" s="96">
        <f>COUNTIF(BE$8:BE53,"x")</f>
        <v>0</v>
      </c>
      <c r="O53" s="96">
        <f>COUNTIF(BF$8:BF53,"x")</f>
        <v>1</v>
      </c>
      <c r="P53" s="96">
        <f>COUNTIF(BG$8:BG53,"x")</f>
        <v>0</v>
      </c>
      <c r="Q53" s="96">
        <f>COUNTIF(BH$8:BH53,"x")</f>
        <v>0</v>
      </c>
      <c r="R53" s="96">
        <f>COUNTIF(BI$8:BI53,"x")</f>
        <v>0</v>
      </c>
      <c r="S53" s="96">
        <f>COUNTIF(BJ$8:BJ53,"x")</f>
        <v>0</v>
      </c>
      <c r="T53" s="96">
        <f>COUNTIF(BK$8:BK53,"x")</f>
        <v>0</v>
      </c>
      <c r="U53" s="96">
        <f>COUNTIF(BL$8:BL53,"x")</f>
        <v>0</v>
      </c>
      <c r="V53" s="96">
        <f>COUNTIF(BM$8:BM53,"x")</f>
        <v>0</v>
      </c>
      <c r="W53" s="96">
        <f>COUNTIF(BN$8:BN53,"x")</f>
        <v>2</v>
      </c>
      <c r="X53" s="96">
        <f>COUNTIF(BO$8:BO53,"x")</f>
        <v>0</v>
      </c>
      <c r="Y53" s="96">
        <f>COUNTIF(BP$8:BP53,"x")</f>
        <v>0</v>
      </c>
      <c r="Z53" s="96">
        <f>COUNTIF(BQ$8:BQ53,"x")</f>
        <v>0</v>
      </c>
      <c r="AA53" s="96">
        <f>COUNTIF(BR$8:BR53,"x")</f>
        <v>0</v>
      </c>
      <c r="AB53" s="96">
        <f>COUNTIF(BS$8:BS53,"x")</f>
        <v>0</v>
      </c>
      <c r="AC53" s="96">
        <f>COUNTIF(BT$8:BT53,"x")</f>
        <v>0</v>
      </c>
      <c r="AD53" s="96">
        <f>COUNTIF(BU$8:BU53,"x")</f>
        <v>5</v>
      </c>
      <c r="AE53" s="96">
        <f>COUNTIF(BV$8:BV53,"x")</f>
        <v>0</v>
      </c>
      <c r="AF53" s="96">
        <f>COUNTIF(BW$8:BW53,"x")</f>
        <v>0</v>
      </c>
      <c r="AG53" s="96">
        <f>COUNTIF(BX$8:BX53,"x")</f>
        <v>0</v>
      </c>
      <c r="AH53" s="96">
        <f>COUNTIF(BY$8:BY53,"x")</f>
        <v>1</v>
      </c>
      <c r="AI53" s="96">
        <f>COUNTIF(BZ$8:BZ53,"x")</f>
        <v>1</v>
      </c>
      <c r="AJ53" s="96">
        <f>COUNTIF(CA$8:CA53,"x")</f>
        <v>0</v>
      </c>
      <c r="AK53" s="96">
        <f>COUNTIF(CB$8:CB53,"x")</f>
        <v>0</v>
      </c>
      <c r="AL53" s="96">
        <f>COUNTIF(CC$8:CC53,"x")</f>
        <v>0</v>
      </c>
      <c r="AM53" s="96">
        <f>COUNTIF(CD$8:CD53,"x")</f>
        <v>0</v>
      </c>
      <c r="AN53" s="96">
        <f>COUNTIF(CE$8:CE53,"x")</f>
        <v>0</v>
      </c>
      <c r="AO53" s="96">
        <f>COUNTIF(CF$8:CF53,"x")</f>
        <v>0</v>
      </c>
      <c r="AP53" s="96">
        <f>COUNTIF(CG$8:CG53,"x")</f>
        <v>0</v>
      </c>
      <c r="AQ53" s="96">
        <f>COUNTIF(CH$8:CH53,"x")</f>
        <v>4</v>
      </c>
      <c r="AR53" s="96">
        <f>COUNTIF(CI$8:CI53,"x")</f>
        <v>0</v>
      </c>
      <c r="AS53" s="96">
        <f>COUNTIF(CJ$8:CJ53,"x")</f>
        <v>0</v>
      </c>
      <c r="AT53" s="21" t="s">
        <v>170</v>
      </c>
      <c r="AU53" s="24">
        <v>5</v>
      </c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14">
        <f t="shared" si="1"/>
        <v>41</v>
      </c>
    </row>
    <row r="54" spans="2:89" x14ac:dyDescent="0.25">
      <c r="B54" s="16">
        <v>47</v>
      </c>
      <c r="C54" s="176"/>
      <c r="D54" s="20" t="s">
        <v>95</v>
      </c>
      <c r="E54" s="96">
        <f>COUNTIF(AV$8:AV54,"x")</f>
        <v>3</v>
      </c>
      <c r="F54" s="96">
        <f>COUNTIF(AW$8:AW54,"x")</f>
        <v>4</v>
      </c>
      <c r="G54" s="96">
        <f>COUNTIF(AX$8:AX54,"x")</f>
        <v>0</v>
      </c>
      <c r="H54" s="96">
        <f>COUNTIF(AY$8:AY54,"x")</f>
        <v>0</v>
      </c>
      <c r="I54" s="96">
        <f>COUNTIF(AZ$8:AZ54,"x")</f>
        <v>3</v>
      </c>
      <c r="J54" s="96">
        <f>COUNTIF(BA$8:BA54,"x")</f>
        <v>4</v>
      </c>
      <c r="K54" s="96">
        <f>COUNTIF(BB$8:BB54,"x")</f>
        <v>1</v>
      </c>
      <c r="L54" s="96">
        <f>COUNTIF(BC$8:BC54,"x")</f>
        <v>0</v>
      </c>
      <c r="M54" s="96">
        <f>COUNTIF(BD$8:BD54,"x")</f>
        <v>0</v>
      </c>
      <c r="N54" s="96">
        <f>COUNTIF(BE$8:BE54,"x")</f>
        <v>0</v>
      </c>
      <c r="O54" s="96">
        <f>COUNTIF(BF$8:BF54,"x")</f>
        <v>1</v>
      </c>
      <c r="P54" s="96">
        <f>COUNTIF(BG$8:BG54,"x")</f>
        <v>0</v>
      </c>
      <c r="Q54" s="96">
        <f>COUNTIF(BH$8:BH54,"x")</f>
        <v>0</v>
      </c>
      <c r="R54" s="96">
        <f>COUNTIF(BI$8:BI54,"x")</f>
        <v>0</v>
      </c>
      <c r="S54" s="96">
        <f>COUNTIF(BJ$8:BJ54,"x")</f>
        <v>0</v>
      </c>
      <c r="T54" s="96">
        <f>COUNTIF(BK$8:BK54,"x")</f>
        <v>0</v>
      </c>
      <c r="U54" s="96">
        <f>COUNTIF(BL$8:BL54,"x")</f>
        <v>0</v>
      </c>
      <c r="V54" s="96">
        <f>COUNTIF(BM$8:BM54,"x")</f>
        <v>0</v>
      </c>
      <c r="W54" s="96">
        <f>COUNTIF(BN$8:BN54,"x")</f>
        <v>2</v>
      </c>
      <c r="X54" s="96">
        <f>COUNTIF(BO$8:BO54,"x")</f>
        <v>0</v>
      </c>
      <c r="Y54" s="96">
        <f>COUNTIF(BP$8:BP54,"x")</f>
        <v>0</v>
      </c>
      <c r="Z54" s="96">
        <f>COUNTIF(BQ$8:BQ54,"x")</f>
        <v>0</v>
      </c>
      <c r="AA54" s="96">
        <f>COUNTIF(BR$8:BR54,"x")</f>
        <v>0</v>
      </c>
      <c r="AB54" s="96">
        <f>COUNTIF(BS$8:BS54,"x")</f>
        <v>0</v>
      </c>
      <c r="AC54" s="96">
        <f>COUNTIF(BT$8:BT54,"x")</f>
        <v>0</v>
      </c>
      <c r="AD54" s="96">
        <f>COUNTIF(BU$8:BU54,"x")</f>
        <v>5</v>
      </c>
      <c r="AE54" s="96">
        <f>COUNTIF(BV$8:BV54,"x")</f>
        <v>0</v>
      </c>
      <c r="AF54" s="96">
        <f>COUNTIF(BW$8:BW54,"x")</f>
        <v>0</v>
      </c>
      <c r="AG54" s="96">
        <f>COUNTIF(BX$8:BX54,"x")</f>
        <v>0</v>
      </c>
      <c r="AH54" s="96">
        <f>COUNTIF(BY$8:BY54,"x")</f>
        <v>1</v>
      </c>
      <c r="AI54" s="96">
        <f>COUNTIF(BZ$8:BZ54,"x")</f>
        <v>1</v>
      </c>
      <c r="AJ54" s="96">
        <f>COUNTIF(CA$8:CA54,"x")</f>
        <v>0</v>
      </c>
      <c r="AK54" s="96">
        <f>COUNTIF(CB$8:CB54,"x")</f>
        <v>0</v>
      </c>
      <c r="AL54" s="96">
        <f>COUNTIF(CC$8:CC54,"x")</f>
        <v>0</v>
      </c>
      <c r="AM54" s="96">
        <f>COUNTIF(CD$8:CD54,"x")</f>
        <v>0</v>
      </c>
      <c r="AN54" s="96">
        <f>COUNTIF(CE$8:CE54,"x")</f>
        <v>0</v>
      </c>
      <c r="AO54" s="96">
        <f>COUNTIF(CF$8:CF54,"x")</f>
        <v>0</v>
      </c>
      <c r="AP54" s="96">
        <f>COUNTIF(CG$8:CG54,"x")</f>
        <v>0</v>
      </c>
      <c r="AQ54" s="96">
        <f>COUNTIF(CH$8:CH54,"x")</f>
        <v>4</v>
      </c>
      <c r="AR54" s="96">
        <f>COUNTIF(CI$8:CI54,"x")</f>
        <v>0</v>
      </c>
      <c r="AS54" s="96">
        <f>COUNTIF(CJ$8:CJ54,"x")</f>
        <v>0</v>
      </c>
      <c r="AT54" s="21" t="s">
        <v>171</v>
      </c>
      <c r="AU54" s="24">
        <v>6</v>
      </c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14">
        <f t="shared" si="1"/>
        <v>41</v>
      </c>
    </row>
    <row r="55" spans="2:89" x14ac:dyDescent="0.25">
      <c r="B55" s="16">
        <v>48</v>
      </c>
      <c r="C55" s="176"/>
      <c r="D55" s="20" t="s">
        <v>92</v>
      </c>
      <c r="E55" s="96">
        <f>COUNTIF(AV$8:AV55,"x")</f>
        <v>3</v>
      </c>
      <c r="F55" s="96">
        <f>COUNTIF(AW$8:AW55,"x")</f>
        <v>4</v>
      </c>
      <c r="G55" s="96">
        <f>COUNTIF(AX$8:AX55,"x")</f>
        <v>0</v>
      </c>
      <c r="H55" s="96">
        <f>COUNTIF(AY$8:AY55,"x")</f>
        <v>0</v>
      </c>
      <c r="I55" s="96">
        <f>COUNTIF(AZ$8:AZ55,"x")</f>
        <v>3</v>
      </c>
      <c r="J55" s="96">
        <f>COUNTIF(BA$8:BA55,"x")</f>
        <v>4</v>
      </c>
      <c r="K55" s="96">
        <f>COUNTIF(BB$8:BB55,"x")</f>
        <v>1</v>
      </c>
      <c r="L55" s="96">
        <f>COUNTIF(BC$8:BC55,"x")</f>
        <v>0</v>
      </c>
      <c r="M55" s="96">
        <f>COUNTIF(BD$8:BD55,"x")</f>
        <v>0</v>
      </c>
      <c r="N55" s="96">
        <f>COUNTIF(BE$8:BE55,"x")</f>
        <v>0</v>
      </c>
      <c r="O55" s="96">
        <f>COUNTIF(BF$8:BF55,"x")</f>
        <v>1</v>
      </c>
      <c r="P55" s="96">
        <f>COUNTIF(BG$8:BG55,"x")</f>
        <v>0</v>
      </c>
      <c r="Q55" s="96">
        <f>COUNTIF(BH$8:BH55,"x")</f>
        <v>0</v>
      </c>
      <c r="R55" s="96">
        <f>COUNTIF(BI$8:BI55,"x")</f>
        <v>0</v>
      </c>
      <c r="S55" s="96">
        <f>COUNTIF(BJ$8:BJ55,"x")</f>
        <v>0</v>
      </c>
      <c r="T55" s="96">
        <f>COUNTIF(BK$8:BK55,"x")</f>
        <v>0</v>
      </c>
      <c r="U55" s="96">
        <f>COUNTIF(BL$8:BL55,"x")</f>
        <v>0</v>
      </c>
      <c r="V55" s="96">
        <f>COUNTIF(BM$8:BM55,"x")</f>
        <v>0</v>
      </c>
      <c r="W55" s="96">
        <f>COUNTIF(BN$8:BN55,"x")</f>
        <v>2</v>
      </c>
      <c r="X55" s="96">
        <f>COUNTIF(BO$8:BO55,"x")</f>
        <v>0</v>
      </c>
      <c r="Y55" s="96">
        <f>COUNTIF(BP$8:BP55,"x")</f>
        <v>0</v>
      </c>
      <c r="Z55" s="96">
        <f>COUNTIF(BQ$8:BQ55,"x")</f>
        <v>0</v>
      </c>
      <c r="AA55" s="96">
        <f>COUNTIF(BR$8:BR55,"x")</f>
        <v>0</v>
      </c>
      <c r="AB55" s="96">
        <f>COUNTIF(BS$8:BS55,"x")</f>
        <v>0</v>
      </c>
      <c r="AC55" s="96">
        <f>COUNTIF(BT$8:BT55,"x")</f>
        <v>0</v>
      </c>
      <c r="AD55" s="96">
        <f>COUNTIF(BU$8:BU55,"x")</f>
        <v>5</v>
      </c>
      <c r="AE55" s="96">
        <f>COUNTIF(BV$8:BV55,"x")</f>
        <v>0</v>
      </c>
      <c r="AF55" s="96">
        <f>COUNTIF(BW$8:BW55,"x")</f>
        <v>0</v>
      </c>
      <c r="AG55" s="96">
        <f>COUNTIF(BX$8:BX55,"x")</f>
        <v>0</v>
      </c>
      <c r="AH55" s="96">
        <f>COUNTIF(BY$8:BY55,"x")</f>
        <v>1</v>
      </c>
      <c r="AI55" s="96">
        <f>COUNTIF(BZ$8:BZ55,"x")</f>
        <v>1</v>
      </c>
      <c r="AJ55" s="96">
        <f>COUNTIF(CA$8:CA55,"x")</f>
        <v>0</v>
      </c>
      <c r="AK55" s="96">
        <f>COUNTIF(CB$8:CB55,"x")</f>
        <v>0</v>
      </c>
      <c r="AL55" s="96">
        <f>COUNTIF(CC$8:CC55,"x")</f>
        <v>0</v>
      </c>
      <c r="AM55" s="96">
        <f>COUNTIF(CD$8:CD55,"x")</f>
        <v>0</v>
      </c>
      <c r="AN55" s="96">
        <f>COUNTIF(CE$8:CE55,"x")</f>
        <v>0</v>
      </c>
      <c r="AO55" s="96">
        <f>COUNTIF(CF$8:CF55,"x")</f>
        <v>0</v>
      </c>
      <c r="AP55" s="96">
        <f>COUNTIF(CG$8:CG55,"x")</f>
        <v>0</v>
      </c>
      <c r="AQ55" s="96">
        <f>COUNTIF(CH$8:CH55,"x")</f>
        <v>4</v>
      </c>
      <c r="AR55" s="96">
        <f>COUNTIF(CI$8:CI55,"x")</f>
        <v>0</v>
      </c>
      <c r="AS55" s="96">
        <f>COUNTIF(CJ$8:CJ55,"x")</f>
        <v>0</v>
      </c>
      <c r="AT55" s="21" t="s">
        <v>172</v>
      </c>
      <c r="AU55" s="24">
        <v>5</v>
      </c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14">
        <f t="shared" si="1"/>
        <v>41</v>
      </c>
    </row>
    <row r="56" spans="2:89" x14ac:dyDescent="0.25">
      <c r="B56" s="16">
        <v>49</v>
      </c>
      <c r="C56" s="176"/>
      <c r="D56" s="20" t="s">
        <v>93</v>
      </c>
      <c r="E56" s="96">
        <f>COUNTIF(AV$8:AV56,"x")</f>
        <v>3</v>
      </c>
      <c r="F56" s="96">
        <f>COUNTIF(AW$8:AW56,"x")</f>
        <v>4</v>
      </c>
      <c r="G56" s="96">
        <f>COUNTIF(AX$8:AX56,"x")</f>
        <v>0</v>
      </c>
      <c r="H56" s="96">
        <f>COUNTIF(AY$8:AY56,"x")</f>
        <v>0</v>
      </c>
      <c r="I56" s="96">
        <f>COUNTIF(AZ$8:AZ56,"x")</f>
        <v>3</v>
      </c>
      <c r="J56" s="96">
        <f>COUNTIF(BA$8:BA56,"x")</f>
        <v>4</v>
      </c>
      <c r="K56" s="96">
        <f>COUNTIF(BB$8:BB56,"x")</f>
        <v>1</v>
      </c>
      <c r="L56" s="96">
        <f>COUNTIF(BC$8:BC56,"x")</f>
        <v>0</v>
      </c>
      <c r="M56" s="96">
        <f>COUNTIF(BD$8:BD56,"x")</f>
        <v>0</v>
      </c>
      <c r="N56" s="96">
        <f>COUNTIF(BE$8:BE56,"x")</f>
        <v>0</v>
      </c>
      <c r="O56" s="96">
        <f>COUNTIF(BF$8:BF56,"x")</f>
        <v>1</v>
      </c>
      <c r="P56" s="96">
        <f>COUNTIF(BG$8:BG56,"x")</f>
        <v>0</v>
      </c>
      <c r="Q56" s="96">
        <f>COUNTIF(BH$8:BH56,"x")</f>
        <v>0</v>
      </c>
      <c r="R56" s="96">
        <f>COUNTIF(BI$8:BI56,"x")</f>
        <v>0</v>
      </c>
      <c r="S56" s="96">
        <f>COUNTIF(BJ$8:BJ56,"x")</f>
        <v>0</v>
      </c>
      <c r="T56" s="96">
        <f>COUNTIF(BK$8:BK56,"x")</f>
        <v>0</v>
      </c>
      <c r="U56" s="96">
        <f>COUNTIF(BL$8:BL56,"x")</f>
        <v>0</v>
      </c>
      <c r="V56" s="96">
        <f>COUNTIF(BM$8:BM56,"x")</f>
        <v>0</v>
      </c>
      <c r="W56" s="96">
        <f>COUNTIF(BN$8:BN56,"x")</f>
        <v>2</v>
      </c>
      <c r="X56" s="96">
        <f>COUNTIF(BO$8:BO56,"x")</f>
        <v>0</v>
      </c>
      <c r="Y56" s="96">
        <f>COUNTIF(BP$8:BP56,"x")</f>
        <v>0</v>
      </c>
      <c r="Z56" s="96">
        <f>COUNTIF(BQ$8:BQ56,"x")</f>
        <v>0</v>
      </c>
      <c r="AA56" s="96">
        <f>COUNTIF(BR$8:BR56,"x")</f>
        <v>0</v>
      </c>
      <c r="AB56" s="96">
        <f>COUNTIF(BS$8:BS56,"x")</f>
        <v>0</v>
      </c>
      <c r="AC56" s="96">
        <f>COUNTIF(BT$8:BT56,"x")</f>
        <v>0</v>
      </c>
      <c r="AD56" s="96">
        <f>COUNTIF(BU$8:BU56,"x")</f>
        <v>5</v>
      </c>
      <c r="AE56" s="96">
        <f>COUNTIF(BV$8:BV56,"x")</f>
        <v>0</v>
      </c>
      <c r="AF56" s="96">
        <f>COUNTIF(BW$8:BW56,"x")</f>
        <v>0</v>
      </c>
      <c r="AG56" s="96">
        <f>COUNTIF(BX$8:BX56,"x")</f>
        <v>0</v>
      </c>
      <c r="AH56" s="96">
        <f>COUNTIF(BY$8:BY56,"x")</f>
        <v>1</v>
      </c>
      <c r="AI56" s="96">
        <f>COUNTIF(BZ$8:BZ56,"x")</f>
        <v>1</v>
      </c>
      <c r="AJ56" s="96">
        <f>COUNTIF(CA$8:CA56,"x")</f>
        <v>0</v>
      </c>
      <c r="AK56" s="96">
        <f>COUNTIF(CB$8:CB56,"x")</f>
        <v>0</v>
      </c>
      <c r="AL56" s="96">
        <f>COUNTIF(CC$8:CC56,"x")</f>
        <v>0</v>
      </c>
      <c r="AM56" s="96">
        <f>COUNTIF(CD$8:CD56,"x")</f>
        <v>0</v>
      </c>
      <c r="AN56" s="96">
        <f>COUNTIF(CE$8:CE56,"x")</f>
        <v>0</v>
      </c>
      <c r="AO56" s="96">
        <f>COUNTIF(CF$8:CF56,"x")</f>
        <v>0</v>
      </c>
      <c r="AP56" s="96">
        <f>COUNTIF(CG$8:CG56,"x")</f>
        <v>0</v>
      </c>
      <c r="AQ56" s="96">
        <f>COUNTIF(CH$8:CH56,"x")</f>
        <v>4</v>
      </c>
      <c r="AR56" s="96">
        <f>COUNTIF(CI$8:CI56,"x")</f>
        <v>0</v>
      </c>
      <c r="AS56" s="96">
        <f>COUNTIF(CJ$8:CJ56,"x")</f>
        <v>0</v>
      </c>
      <c r="AT56" s="21" t="s">
        <v>173</v>
      </c>
      <c r="AU56" s="24">
        <v>4</v>
      </c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14">
        <f t="shared" si="1"/>
        <v>41</v>
      </c>
    </row>
    <row r="57" spans="2:89" x14ac:dyDescent="0.25">
      <c r="B57" s="16">
        <v>50</v>
      </c>
      <c r="C57" s="176"/>
      <c r="D57" s="20" t="s">
        <v>96</v>
      </c>
      <c r="E57" s="96">
        <f>COUNTIF(AV$8:AV57,"x")</f>
        <v>3</v>
      </c>
      <c r="F57" s="96">
        <f>COUNTIF(AW$8:AW57,"x")</f>
        <v>4</v>
      </c>
      <c r="G57" s="96">
        <f>COUNTIF(AX$8:AX57,"x")</f>
        <v>0</v>
      </c>
      <c r="H57" s="96">
        <f>COUNTIF(AY$8:AY57,"x")</f>
        <v>0</v>
      </c>
      <c r="I57" s="96">
        <f>COUNTIF(AZ$8:AZ57,"x")</f>
        <v>3</v>
      </c>
      <c r="J57" s="96">
        <f>COUNTIF(BA$8:BA57,"x")</f>
        <v>4</v>
      </c>
      <c r="K57" s="96">
        <f>COUNTIF(BB$8:BB57,"x")</f>
        <v>1</v>
      </c>
      <c r="L57" s="96">
        <f>COUNTIF(BC$8:BC57,"x")</f>
        <v>0</v>
      </c>
      <c r="M57" s="96">
        <f>COUNTIF(BD$8:BD57,"x")</f>
        <v>0</v>
      </c>
      <c r="N57" s="96">
        <f>COUNTIF(BE$8:BE57,"x")</f>
        <v>0</v>
      </c>
      <c r="O57" s="96">
        <f>COUNTIF(BF$8:BF57,"x")</f>
        <v>1</v>
      </c>
      <c r="P57" s="96">
        <f>COUNTIF(BG$8:BG57,"x")</f>
        <v>0</v>
      </c>
      <c r="Q57" s="96">
        <f>COUNTIF(BH$8:BH57,"x")</f>
        <v>0</v>
      </c>
      <c r="R57" s="96">
        <f>COUNTIF(BI$8:BI57,"x")</f>
        <v>0</v>
      </c>
      <c r="S57" s="96">
        <f>COUNTIF(BJ$8:BJ57,"x")</f>
        <v>0</v>
      </c>
      <c r="T57" s="96">
        <f>COUNTIF(BK$8:BK57,"x")</f>
        <v>0</v>
      </c>
      <c r="U57" s="96">
        <f>COUNTIF(BL$8:BL57,"x")</f>
        <v>0</v>
      </c>
      <c r="V57" s="96">
        <f>COUNTIF(BM$8:BM57,"x")</f>
        <v>0</v>
      </c>
      <c r="W57" s="96">
        <f>COUNTIF(BN$8:BN57,"x")</f>
        <v>2</v>
      </c>
      <c r="X57" s="96">
        <f>COUNTIF(BO$8:BO57,"x")</f>
        <v>0</v>
      </c>
      <c r="Y57" s="96">
        <f>COUNTIF(BP$8:BP57,"x")</f>
        <v>0</v>
      </c>
      <c r="Z57" s="96">
        <f>COUNTIF(BQ$8:BQ57,"x")</f>
        <v>0</v>
      </c>
      <c r="AA57" s="96">
        <f>COUNTIF(BR$8:BR57,"x")</f>
        <v>0</v>
      </c>
      <c r="AB57" s="96">
        <f>COUNTIF(BS$8:BS57,"x")</f>
        <v>0</v>
      </c>
      <c r="AC57" s="96">
        <f>COUNTIF(BT$8:BT57,"x")</f>
        <v>0</v>
      </c>
      <c r="AD57" s="96">
        <f>COUNTIF(BU$8:BU57,"x")</f>
        <v>5</v>
      </c>
      <c r="AE57" s="96">
        <f>COUNTIF(BV$8:BV57,"x")</f>
        <v>0</v>
      </c>
      <c r="AF57" s="96">
        <f>COUNTIF(BW$8:BW57,"x")</f>
        <v>0</v>
      </c>
      <c r="AG57" s="96">
        <f>COUNTIF(BX$8:BX57,"x")</f>
        <v>0</v>
      </c>
      <c r="AH57" s="96">
        <f>COUNTIF(BY$8:BY57,"x")</f>
        <v>1</v>
      </c>
      <c r="AI57" s="96">
        <f>COUNTIF(BZ$8:BZ57,"x")</f>
        <v>1</v>
      </c>
      <c r="AJ57" s="96">
        <f>COUNTIF(CA$8:CA57,"x")</f>
        <v>0</v>
      </c>
      <c r="AK57" s="96">
        <f>COUNTIF(CB$8:CB57,"x")</f>
        <v>0</v>
      </c>
      <c r="AL57" s="96">
        <f>COUNTIF(CC$8:CC57,"x")</f>
        <v>0</v>
      </c>
      <c r="AM57" s="96">
        <f>COUNTIF(CD$8:CD57,"x")</f>
        <v>0</v>
      </c>
      <c r="AN57" s="96">
        <f>COUNTIF(CE$8:CE57,"x")</f>
        <v>0</v>
      </c>
      <c r="AO57" s="96">
        <f>COUNTIF(CF$8:CF57,"x")</f>
        <v>0</v>
      </c>
      <c r="AP57" s="96">
        <f>COUNTIF(CG$8:CG57,"x")</f>
        <v>0</v>
      </c>
      <c r="AQ57" s="96">
        <f>COUNTIF(CH$8:CH57,"x")</f>
        <v>4</v>
      </c>
      <c r="AR57" s="96">
        <f>COUNTIF(CI$8:CI57,"x")</f>
        <v>0</v>
      </c>
      <c r="AS57" s="96">
        <f>COUNTIF(CJ$8:CJ57,"x")</f>
        <v>0</v>
      </c>
      <c r="AT57" s="21" t="s">
        <v>174</v>
      </c>
      <c r="AU57" s="24">
        <v>3</v>
      </c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14">
        <f t="shared" si="1"/>
        <v>41</v>
      </c>
    </row>
    <row r="58" spans="2:89" x14ac:dyDescent="0.25">
      <c r="B58" s="16">
        <v>51</v>
      </c>
      <c r="C58" s="176"/>
      <c r="D58" s="20" t="s">
        <v>98</v>
      </c>
      <c r="E58" s="96">
        <f>COUNTIF(AV$8:AV58,"x")</f>
        <v>3</v>
      </c>
      <c r="F58" s="96">
        <f>COUNTIF(AW$8:AW58,"x")</f>
        <v>4</v>
      </c>
      <c r="G58" s="96">
        <f>COUNTIF(AX$8:AX58,"x")</f>
        <v>0</v>
      </c>
      <c r="H58" s="96">
        <f>COUNTIF(AY$8:AY58,"x")</f>
        <v>0</v>
      </c>
      <c r="I58" s="96">
        <f>COUNTIF(AZ$8:AZ58,"x")</f>
        <v>3</v>
      </c>
      <c r="J58" s="96">
        <f>COUNTIF(BA$8:BA58,"x")</f>
        <v>4</v>
      </c>
      <c r="K58" s="96">
        <f>COUNTIF(BB$8:BB58,"x")</f>
        <v>1</v>
      </c>
      <c r="L58" s="96">
        <f>COUNTIF(BC$8:BC58,"x")</f>
        <v>0</v>
      </c>
      <c r="M58" s="96">
        <f>COUNTIF(BD$8:BD58,"x")</f>
        <v>0</v>
      </c>
      <c r="N58" s="96">
        <f>COUNTIF(BE$8:BE58,"x")</f>
        <v>0</v>
      </c>
      <c r="O58" s="96">
        <f>COUNTIF(BF$8:BF58,"x")</f>
        <v>1</v>
      </c>
      <c r="P58" s="96">
        <f>COUNTIF(BG$8:BG58,"x")</f>
        <v>0</v>
      </c>
      <c r="Q58" s="96">
        <f>COUNTIF(BH$8:BH58,"x")</f>
        <v>0</v>
      </c>
      <c r="R58" s="96">
        <f>COUNTIF(BI$8:BI58,"x")</f>
        <v>0</v>
      </c>
      <c r="S58" s="96">
        <f>COUNTIF(BJ$8:BJ58,"x")</f>
        <v>0</v>
      </c>
      <c r="T58" s="96">
        <f>COUNTIF(BK$8:BK58,"x")</f>
        <v>0</v>
      </c>
      <c r="U58" s="96">
        <f>COUNTIF(BL$8:BL58,"x")</f>
        <v>0</v>
      </c>
      <c r="V58" s="96">
        <f>COUNTIF(BM$8:BM58,"x")</f>
        <v>0</v>
      </c>
      <c r="W58" s="96">
        <f>COUNTIF(BN$8:BN58,"x")</f>
        <v>2</v>
      </c>
      <c r="X58" s="96">
        <f>COUNTIF(BO$8:BO58,"x")</f>
        <v>0</v>
      </c>
      <c r="Y58" s="96">
        <f>COUNTIF(BP$8:BP58,"x")</f>
        <v>0</v>
      </c>
      <c r="Z58" s="96">
        <f>COUNTIF(BQ$8:BQ58,"x")</f>
        <v>0</v>
      </c>
      <c r="AA58" s="96">
        <f>COUNTIF(BR$8:BR58,"x")</f>
        <v>0</v>
      </c>
      <c r="AB58" s="96">
        <f>COUNTIF(BS$8:BS58,"x")</f>
        <v>0</v>
      </c>
      <c r="AC58" s="96">
        <f>COUNTIF(BT$8:BT58,"x")</f>
        <v>0</v>
      </c>
      <c r="AD58" s="96">
        <f>COUNTIF(BU$8:BU58,"x")</f>
        <v>5</v>
      </c>
      <c r="AE58" s="96">
        <f>COUNTIF(BV$8:BV58,"x")</f>
        <v>0</v>
      </c>
      <c r="AF58" s="96">
        <f>COUNTIF(BW$8:BW58,"x")</f>
        <v>0</v>
      </c>
      <c r="AG58" s="96">
        <f>COUNTIF(BX$8:BX58,"x")</f>
        <v>0</v>
      </c>
      <c r="AH58" s="96">
        <f>COUNTIF(BY$8:BY58,"x")</f>
        <v>1</v>
      </c>
      <c r="AI58" s="96">
        <f>COUNTIF(BZ$8:BZ58,"x")</f>
        <v>1</v>
      </c>
      <c r="AJ58" s="96">
        <f>COUNTIF(CA$8:CA58,"x")</f>
        <v>0</v>
      </c>
      <c r="AK58" s="96">
        <f>COUNTIF(CB$8:CB58,"x")</f>
        <v>0</v>
      </c>
      <c r="AL58" s="96">
        <f>COUNTIF(CC$8:CC58,"x")</f>
        <v>0</v>
      </c>
      <c r="AM58" s="96">
        <f>COUNTIF(CD$8:CD58,"x")</f>
        <v>0</v>
      </c>
      <c r="AN58" s="96">
        <f>COUNTIF(CE$8:CE58,"x")</f>
        <v>0</v>
      </c>
      <c r="AO58" s="96">
        <f>COUNTIF(CF$8:CF58,"x")</f>
        <v>0</v>
      </c>
      <c r="AP58" s="96">
        <f>COUNTIF(CG$8:CG58,"x")</f>
        <v>0</v>
      </c>
      <c r="AQ58" s="96">
        <f>COUNTIF(CH$8:CH58,"x")</f>
        <v>4</v>
      </c>
      <c r="AR58" s="96">
        <f>COUNTIF(CI$8:CI58,"x")</f>
        <v>0</v>
      </c>
      <c r="AS58" s="96">
        <f>COUNTIF(CJ$8:CJ58,"x")</f>
        <v>0</v>
      </c>
      <c r="AT58" s="21" t="s">
        <v>175</v>
      </c>
      <c r="AU58" s="24">
        <v>2</v>
      </c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14">
        <f t="shared" si="1"/>
        <v>41</v>
      </c>
    </row>
    <row r="59" spans="2:89" x14ac:dyDescent="0.25">
      <c r="B59" s="16">
        <v>52</v>
      </c>
      <c r="C59" s="176"/>
      <c r="D59" s="20" t="s">
        <v>128</v>
      </c>
      <c r="E59" s="96">
        <f>COUNTIF(AV$8:AV59,"x")</f>
        <v>3</v>
      </c>
      <c r="F59" s="96">
        <f>COUNTIF(AW$8:AW59,"x")</f>
        <v>4</v>
      </c>
      <c r="G59" s="96">
        <f>COUNTIF(AX$8:AX59,"x")</f>
        <v>0</v>
      </c>
      <c r="H59" s="96">
        <f>COUNTIF(AY$8:AY59,"x")</f>
        <v>0</v>
      </c>
      <c r="I59" s="96">
        <f>COUNTIF(AZ$8:AZ59,"x")</f>
        <v>3</v>
      </c>
      <c r="J59" s="96">
        <f>COUNTIF(BA$8:BA59,"x")</f>
        <v>4</v>
      </c>
      <c r="K59" s="96">
        <f>COUNTIF(BB$8:BB59,"x")</f>
        <v>1</v>
      </c>
      <c r="L59" s="96">
        <f>COUNTIF(BC$8:BC59,"x")</f>
        <v>0</v>
      </c>
      <c r="M59" s="96">
        <f>COUNTIF(BD$8:BD59,"x")</f>
        <v>0</v>
      </c>
      <c r="N59" s="96">
        <f>COUNTIF(BE$8:BE59,"x")</f>
        <v>0</v>
      </c>
      <c r="O59" s="96">
        <f>COUNTIF(BF$8:BF59,"x")</f>
        <v>1</v>
      </c>
      <c r="P59" s="96">
        <f>COUNTIF(BG$8:BG59,"x")</f>
        <v>0</v>
      </c>
      <c r="Q59" s="96">
        <f>COUNTIF(BH$8:BH59,"x")</f>
        <v>0</v>
      </c>
      <c r="R59" s="96">
        <f>COUNTIF(BI$8:BI59,"x")</f>
        <v>0</v>
      </c>
      <c r="S59" s="96">
        <f>COUNTIF(BJ$8:BJ59,"x")</f>
        <v>0</v>
      </c>
      <c r="T59" s="96">
        <f>COUNTIF(BK$8:BK59,"x")</f>
        <v>0</v>
      </c>
      <c r="U59" s="96">
        <f>COUNTIF(BL$8:BL59,"x")</f>
        <v>0</v>
      </c>
      <c r="V59" s="96">
        <f>COUNTIF(BM$8:BM59,"x")</f>
        <v>0</v>
      </c>
      <c r="W59" s="96">
        <f>COUNTIF(BN$8:BN59,"x")</f>
        <v>2</v>
      </c>
      <c r="X59" s="96">
        <f>COUNTIF(BO$8:BO59,"x")</f>
        <v>0</v>
      </c>
      <c r="Y59" s="96">
        <f>COUNTIF(BP$8:BP59,"x")</f>
        <v>0</v>
      </c>
      <c r="Z59" s="96">
        <f>COUNTIF(BQ$8:BQ59,"x")</f>
        <v>0</v>
      </c>
      <c r="AA59" s="96">
        <f>COUNTIF(BR$8:BR59,"x")</f>
        <v>0</v>
      </c>
      <c r="AB59" s="96">
        <f>COUNTIF(BS$8:BS59,"x")</f>
        <v>0</v>
      </c>
      <c r="AC59" s="96">
        <f>COUNTIF(BT$8:BT59,"x")</f>
        <v>0</v>
      </c>
      <c r="AD59" s="96">
        <f>COUNTIF(BU$8:BU59,"x")</f>
        <v>5</v>
      </c>
      <c r="AE59" s="96">
        <f>COUNTIF(BV$8:BV59,"x")</f>
        <v>0</v>
      </c>
      <c r="AF59" s="96">
        <f>COUNTIF(BW$8:BW59,"x")</f>
        <v>0</v>
      </c>
      <c r="AG59" s="96">
        <f>COUNTIF(BX$8:BX59,"x")</f>
        <v>0</v>
      </c>
      <c r="AH59" s="96">
        <f>COUNTIF(BY$8:BY59,"x")</f>
        <v>1</v>
      </c>
      <c r="AI59" s="96">
        <f>COUNTIF(BZ$8:BZ59,"x")</f>
        <v>1</v>
      </c>
      <c r="AJ59" s="96">
        <f>COUNTIF(CA$8:CA59,"x")</f>
        <v>0</v>
      </c>
      <c r="AK59" s="96">
        <f>COUNTIF(CB$8:CB59,"x")</f>
        <v>0</v>
      </c>
      <c r="AL59" s="96">
        <f>COUNTIF(CC$8:CC59,"x")</f>
        <v>0</v>
      </c>
      <c r="AM59" s="96">
        <f>COUNTIF(CD$8:CD59,"x")</f>
        <v>0</v>
      </c>
      <c r="AN59" s="96">
        <f>COUNTIF(CE$8:CE59,"x")</f>
        <v>0</v>
      </c>
      <c r="AO59" s="96">
        <f>COUNTIF(CF$8:CF59,"x")</f>
        <v>0</v>
      </c>
      <c r="AP59" s="96">
        <f>COUNTIF(CG$8:CG59,"x")</f>
        <v>0</v>
      </c>
      <c r="AQ59" s="96">
        <f>COUNTIF(CH$8:CH59,"x")</f>
        <v>4</v>
      </c>
      <c r="AR59" s="96">
        <f>COUNTIF(CI$8:CI59,"x")</f>
        <v>0</v>
      </c>
      <c r="AS59" s="96">
        <f>COUNTIF(CJ$8:CJ59,"x")</f>
        <v>0</v>
      </c>
      <c r="AT59" s="21" t="s">
        <v>176</v>
      </c>
      <c r="AU59" s="24">
        <v>1</v>
      </c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14">
        <f t="shared" si="1"/>
        <v>41</v>
      </c>
    </row>
    <row r="60" spans="2:89" x14ac:dyDescent="0.25">
      <c r="B60" s="16">
        <v>53</v>
      </c>
      <c r="C60" s="176"/>
      <c r="D60" s="20" t="s">
        <v>129</v>
      </c>
      <c r="E60" s="96">
        <f>COUNTIF(AV$8:AV60,"x")</f>
        <v>3</v>
      </c>
      <c r="F60" s="96">
        <f>COUNTIF(AW$8:AW60,"x")</f>
        <v>4</v>
      </c>
      <c r="G60" s="96">
        <f>COUNTIF(AX$8:AX60,"x")</f>
        <v>0</v>
      </c>
      <c r="H60" s="96">
        <f>COUNTIF(AY$8:AY60,"x")</f>
        <v>0</v>
      </c>
      <c r="I60" s="96">
        <f>COUNTIF(AZ$8:AZ60,"x")</f>
        <v>3</v>
      </c>
      <c r="J60" s="96">
        <f>COUNTIF(BA$8:BA60,"x")</f>
        <v>4</v>
      </c>
      <c r="K60" s="96">
        <f>COUNTIF(BB$8:BB60,"x")</f>
        <v>1</v>
      </c>
      <c r="L60" s="96">
        <f>COUNTIF(BC$8:BC60,"x")</f>
        <v>0</v>
      </c>
      <c r="M60" s="96">
        <f>COUNTIF(BD$8:BD60,"x")</f>
        <v>0</v>
      </c>
      <c r="N60" s="96">
        <f>COUNTIF(BE$8:BE60,"x")</f>
        <v>0</v>
      </c>
      <c r="O60" s="96">
        <f>COUNTIF(BF$8:BF60,"x")</f>
        <v>1</v>
      </c>
      <c r="P60" s="96">
        <f>COUNTIF(BG$8:BG60,"x")</f>
        <v>0</v>
      </c>
      <c r="Q60" s="96">
        <f>COUNTIF(BH$8:BH60,"x")</f>
        <v>0</v>
      </c>
      <c r="R60" s="96">
        <f>COUNTIF(BI$8:BI60,"x")</f>
        <v>0</v>
      </c>
      <c r="S60" s="96">
        <f>COUNTIF(BJ$8:BJ60,"x")</f>
        <v>0</v>
      </c>
      <c r="T60" s="96">
        <f>COUNTIF(BK$8:BK60,"x")</f>
        <v>0</v>
      </c>
      <c r="U60" s="96">
        <f>COUNTIF(BL$8:BL60,"x")</f>
        <v>0</v>
      </c>
      <c r="V60" s="96">
        <f>COUNTIF(BM$8:BM60,"x")</f>
        <v>0</v>
      </c>
      <c r="W60" s="96">
        <f>COUNTIF(BN$8:BN60,"x")</f>
        <v>2</v>
      </c>
      <c r="X60" s="96">
        <f>COUNTIF(BO$8:BO60,"x")</f>
        <v>0</v>
      </c>
      <c r="Y60" s="96">
        <f>COUNTIF(BP$8:BP60,"x")</f>
        <v>0</v>
      </c>
      <c r="Z60" s="96">
        <f>COUNTIF(BQ$8:BQ60,"x")</f>
        <v>0</v>
      </c>
      <c r="AA60" s="96">
        <f>COUNTIF(BR$8:BR60,"x")</f>
        <v>0</v>
      </c>
      <c r="AB60" s="96">
        <f>COUNTIF(BS$8:BS60,"x")</f>
        <v>0</v>
      </c>
      <c r="AC60" s="96">
        <f>COUNTIF(BT$8:BT60,"x")</f>
        <v>0</v>
      </c>
      <c r="AD60" s="96">
        <f>COUNTIF(BU$8:BU60,"x")</f>
        <v>5</v>
      </c>
      <c r="AE60" s="96">
        <f>COUNTIF(BV$8:BV60,"x")</f>
        <v>0</v>
      </c>
      <c r="AF60" s="96">
        <f>COUNTIF(BW$8:BW60,"x")</f>
        <v>0</v>
      </c>
      <c r="AG60" s="96">
        <f>COUNTIF(BX$8:BX60,"x")</f>
        <v>0</v>
      </c>
      <c r="AH60" s="96">
        <f>COUNTIF(BY$8:BY60,"x")</f>
        <v>1</v>
      </c>
      <c r="AI60" s="96">
        <f>COUNTIF(BZ$8:BZ60,"x")</f>
        <v>1</v>
      </c>
      <c r="AJ60" s="96">
        <f>COUNTIF(CA$8:CA60,"x")</f>
        <v>0</v>
      </c>
      <c r="AK60" s="96">
        <f>COUNTIF(CB$8:CB60,"x")</f>
        <v>0</v>
      </c>
      <c r="AL60" s="96">
        <f>COUNTIF(CC$8:CC60,"x")</f>
        <v>0</v>
      </c>
      <c r="AM60" s="96">
        <f>COUNTIF(CD$8:CD60,"x")</f>
        <v>0</v>
      </c>
      <c r="AN60" s="96">
        <f>COUNTIF(CE$8:CE60,"x")</f>
        <v>0</v>
      </c>
      <c r="AO60" s="96">
        <f>COUNTIF(CF$8:CF60,"x")</f>
        <v>0</v>
      </c>
      <c r="AP60" s="96">
        <f>COUNTIF(CG$8:CG60,"x")</f>
        <v>0</v>
      </c>
      <c r="AQ60" s="96">
        <f>COUNTIF(CH$8:CH60,"x")</f>
        <v>4</v>
      </c>
      <c r="AR60" s="96">
        <f>COUNTIF(CI$8:CI60,"x")</f>
        <v>0</v>
      </c>
      <c r="AS60" s="96">
        <f>COUNTIF(CJ$8:CJ60,"x")</f>
        <v>0</v>
      </c>
      <c r="AT60" s="21" t="s">
        <v>177</v>
      </c>
      <c r="AU60" s="24">
        <v>0</v>
      </c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14">
        <f t="shared" si="1"/>
        <v>41</v>
      </c>
    </row>
    <row r="61" spans="2:89" ht="27" x14ac:dyDescent="0.25">
      <c r="B61" s="16">
        <v>54</v>
      </c>
      <c r="C61" s="176"/>
      <c r="D61" s="20" t="s">
        <v>94</v>
      </c>
      <c r="E61" s="96">
        <f>COUNTIF(AV$8:AV61,"x")</f>
        <v>3</v>
      </c>
      <c r="F61" s="96">
        <f>COUNTIF(AW$8:AW61,"x")</f>
        <v>4</v>
      </c>
      <c r="G61" s="96">
        <f>COUNTIF(AX$8:AX61,"x")</f>
        <v>0</v>
      </c>
      <c r="H61" s="96">
        <f>COUNTIF(AY$8:AY61,"x")</f>
        <v>0</v>
      </c>
      <c r="I61" s="96">
        <f>COUNTIF(AZ$8:AZ61,"x")</f>
        <v>3</v>
      </c>
      <c r="J61" s="96">
        <f>COUNTIF(BA$8:BA61,"x")</f>
        <v>4</v>
      </c>
      <c r="K61" s="96">
        <f>COUNTIF(BB$8:BB61,"x")</f>
        <v>1</v>
      </c>
      <c r="L61" s="96">
        <f>COUNTIF(BC$8:BC61,"x")</f>
        <v>0</v>
      </c>
      <c r="M61" s="96">
        <f>COUNTIF(BD$8:BD61,"x")</f>
        <v>0</v>
      </c>
      <c r="N61" s="96">
        <f>COUNTIF(BE$8:BE61,"x")</f>
        <v>0</v>
      </c>
      <c r="O61" s="96">
        <f>COUNTIF(BF$8:BF61,"x")</f>
        <v>1</v>
      </c>
      <c r="P61" s="96">
        <f>COUNTIF(BG$8:BG61,"x")</f>
        <v>0</v>
      </c>
      <c r="Q61" s="96">
        <f>COUNTIF(BH$8:BH61,"x")</f>
        <v>0</v>
      </c>
      <c r="R61" s="96">
        <f>COUNTIF(BI$8:BI61,"x")</f>
        <v>0</v>
      </c>
      <c r="S61" s="96">
        <f>COUNTIF(BJ$8:BJ61,"x")</f>
        <v>0</v>
      </c>
      <c r="T61" s="96">
        <f>COUNTIF(BK$8:BK61,"x")</f>
        <v>0</v>
      </c>
      <c r="U61" s="96">
        <f>COUNTIF(BL$8:BL61,"x")</f>
        <v>0</v>
      </c>
      <c r="V61" s="96">
        <f>COUNTIF(BM$8:BM61,"x")</f>
        <v>0</v>
      </c>
      <c r="W61" s="96">
        <f>COUNTIF(BN$8:BN61,"x")</f>
        <v>2</v>
      </c>
      <c r="X61" s="96">
        <f>COUNTIF(BO$8:BO61,"x")</f>
        <v>0</v>
      </c>
      <c r="Y61" s="96">
        <f>COUNTIF(BP$8:BP61,"x")</f>
        <v>0</v>
      </c>
      <c r="Z61" s="96">
        <f>COUNTIF(BQ$8:BQ61,"x")</f>
        <v>0</v>
      </c>
      <c r="AA61" s="96">
        <f>COUNTIF(BR$8:BR61,"x")</f>
        <v>0</v>
      </c>
      <c r="AB61" s="96">
        <f>COUNTIF(BS$8:BS61,"x")</f>
        <v>0</v>
      </c>
      <c r="AC61" s="96">
        <f>COUNTIF(BT$8:BT61,"x")</f>
        <v>0</v>
      </c>
      <c r="AD61" s="96">
        <f>COUNTIF(BU$8:BU61,"x")</f>
        <v>5</v>
      </c>
      <c r="AE61" s="96">
        <f>COUNTIF(BV$8:BV61,"x")</f>
        <v>0</v>
      </c>
      <c r="AF61" s="96">
        <f>COUNTIF(BW$8:BW61,"x")</f>
        <v>0</v>
      </c>
      <c r="AG61" s="96">
        <f>COUNTIF(BX$8:BX61,"x")</f>
        <v>0</v>
      </c>
      <c r="AH61" s="96">
        <f>COUNTIF(BY$8:BY61,"x")</f>
        <v>1</v>
      </c>
      <c r="AI61" s="96">
        <f>COUNTIF(BZ$8:BZ61,"x")</f>
        <v>1</v>
      </c>
      <c r="AJ61" s="96">
        <f>COUNTIF(CA$8:CA61,"x")</f>
        <v>0</v>
      </c>
      <c r="AK61" s="96">
        <f>COUNTIF(CB$8:CB61,"x")</f>
        <v>0</v>
      </c>
      <c r="AL61" s="96">
        <f>COUNTIF(CC$8:CC61,"x")</f>
        <v>0</v>
      </c>
      <c r="AM61" s="96">
        <f>COUNTIF(CD$8:CD61,"x")</f>
        <v>0</v>
      </c>
      <c r="AN61" s="96">
        <f>COUNTIF(CE$8:CE61,"x")</f>
        <v>0</v>
      </c>
      <c r="AO61" s="96">
        <f>COUNTIF(CF$8:CF61,"x")</f>
        <v>0</v>
      </c>
      <c r="AP61" s="96">
        <f>COUNTIF(CG$8:CG61,"x")</f>
        <v>0</v>
      </c>
      <c r="AQ61" s="96">
        <f>COUNTIF(CH$8:CH61,"x")</f>
        <v>4</v>
      </c>
      <c r="AR61" s="96">
        <f>COUNTIF(CI$8:CI61,"x")</f>
        <v>0</v>
      </c>
      <c r="AS61" s="96">
        <f>COUNTIF(CJ$8:CJ61,"x")</f>
        <v>0</v>
      </c>
      <c r="AT61" s="21" t="s">
        <v>178</v>
      </c>
      <c r="AU61" s="24">
        <v>5</v>
      </c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14">
        <f t="shared" si="1"/>
        <v>41</v>
      </c>
    </row>
    <row r="62" spans="2:89" x14ac:dyDescent="0.25">
      <c r="B62" s="16">
        <v>55</v>
      </c>
      <c r="C62" s="176" t="s">
        <v>51</v>
      </c>
      <c r="D62" s="20" t="s">
        <v>90</v>
      </c>
      <c r="E62" s="96">
        <f>COUNTIF(AV$8:AV62,"x")</f>
        <v>3</v>
      </c>
      <c r="F62" s="96">
        <f>COUNTIF(AW$8:AW62,"x")</f>
        <v>4</v>
      </c>
      <c r="G62" s="96">
        <f>COUNTIF(AX$8:AX62,"x")</f>
        <v>0</v>
      </c>
      <c r="H62" s="96">
        <f>COUNTIF(AY$8:AY62,"x")</f>
        <v>0</v>
      </c>
      <c r="I62" s="96">
        <f>COUNTIF(AZ$8:AZ62,"x")</f>
        <v>3</v>
      </c>
      <c r="J62" s="96">
        <f>COUNTIF(BA$8:BA62,"x")</f>
        <v>4</v>
      </c>
      <c r="K62" s="96">
        <f>COUNTIF(BB$8:BB62,"x")</f>
        <v>1</v>
      </c>
      <c r="L62" s="96">
        <f>COUNTIF(BC$8:BC62,"x")</f>
        <v>0</v>
      </c>
      <c r="M62" s="96">
        <f>COUNTIF(BD$8:BD62,"x")</f>
        <v>0</v>
      </c>
      <c r="N62" s="96">
        <f>COUNTIF(BE$8:BE62,"x")</f>
        <v>0</v>
      </c>
      <c r="O62" s="96">
        <f>COUNTIF(BF$8:BF62,"x")</f>
        <v>1</v>
      </c>
      <c r="P62" s="96">
        <f>COUNTIF(BG$8:BG62,"x")</f>
        <v>0</v>
      </c>
      <c r="Q62" s="96">
        <f>COUNTIF(BH$8:BH62,"x")</f>
        <v>0</v>
      </c>
      <c r="R62" s="96">
        <f>COUNTIF(BI$8:BI62,"x")</f>
        <v>0</v>
      </c>
      <c r="S62" s="96">
        <f>COUNTIF(BJ$8:BJ62,"x")</f>
        <v>0</v>
      </c>
      <c r="T62" s="96">
        <f>COUNTIF(BK$8:BK62,"x")</f>
        <v>0</v>
      </c>
      <c r="U62" s="96">
        <f>COUNTIF(BL$8:BL62,"x")</f>
        <v>0</v>
      </c>
      <c r="V62" s="96">
        <f>COUNTIF(BM$8:BM62,"x")</f>
        <v>0</v>
      </c>
      <c r="W62" s="96">
        <f>COUNTIF(BN$8:BN62,"x")</f>
        <v>2</v>
      </c>
      <c r="X62" s="96">
        <f>COUNTIF(BO$8:BO62,"x")</f>
        <v>0</v>
      </c>
      <c r="Y62" s="96">
        <f>COUNTIF(BP$8:BP62,"x")</f>
        <v>0</v>
      </c>
      <c r="Z62" s="96">
        <f>COUNTIF(BQ$8:BQ62,"x")</f>
        <v>0</v>
      </c>
      <c r="AA62" s="96">
        <f>COUNTIF(BR$8:BR62,"x")</f>
        <v>0</v>
      </c>
      <c r="AB62" s="96">
        <f>COUNTIF(BS$8:BS62,"x")</f>
        <v>0</v>
      </c>
      <c r="AC62" s="96">
        <f>COUNTIF(BT$8:BT62,"x")</f>
        <v>0</v>
      </c>
      <c r="AD62" s="96">
        <f>COUNTIF(BU$8:BU62,"x")</f>
        <v>5</v>
      </c>
      <c r="AE62" s="96">
        <f>COUNTIF(BV$8:BV62,"x")</f>
        <v>1</v>
      </c>
      <c r="AF62" s="96">
        <f>COUNTIF(BW$8:BW62,"x")</f>
        <v>0</v>
      </c>
      <c r="AG62" s="96">
        <f>COUNTIF(BX$8:BX62,"x")</f>
        <v>0</v>
      </c>
      <c r="AH62" s="96">
        <f>COUNTIF(BY$8:BY62,"x")</f>
        <v>1</v>
      </c>
      <c r="AI62" s="96">
        <f>COUNTIF(BZ$8:BZ62,"x")</f>
        <v>1</v>
      </c>
      <c r="AJ62" s="96">
        <f>COUNTIF(CA$8:CA62,"x")</f>
        <v>0</v>
      </c>
      <c r="AK62" s="96">
        <f>COUNTIF(CB$8:CB62,"x")</f>
        <v>0</v>
      </c>
      <c r="AL62" s="96">
        <f>COUNTIF(CC$8:CC62,"x")</f>
        <v>0</v>
      </c>
      <c r="AM62" s="96">
        <f>COUNTIF(CD$8:CD62,"x")</f>
        <v>0</v>
      </c>
      <c r="AN62" s="96">
        <f>COUNTIF(CE$8:CE62,"x")</f>
        <v>0</v>
      </c>
      <c r="AO62" s="96">
        <f>COUNTIF(CF$8:CF62,"x")</f>
        <v>0</v>
      </c>
      <c r="AP62" s="96">
        <f>COUNTIF(CG$8:CG62,"x")</f>
        <v>0</v>
      </c>
      <c r="AQ62" s="96">
        <f>COUNTIF(CH$8:CH62,"x")</f>
        <v>4</v>
      </c>
      <c r="AR62" s="96">
        <f>COUNTIF(CI$8:CI62,"x")</f>
        <v>0</v>
      </c>
      <c r="AS62" s="96">
        <f>COUNTIF(CJ$8:CJ62,"x")</f>
        <v>0</v>
      </c>
      <c r="AT62" s="21" t="s">
        <v>179</v>
      </c>
      <c r="AU62" s="24">
        <v>20</v>
      </c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 t="s">
        <v>130</v>
      </c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14">
        <f t="shared" si="1"/>
        <v>40</v>
      </c>
    </row>
    <row r="63" spans="2:89" x14ac:dyDescent="0.25">
      <c r="B63" s="16">
        <v>56</v>
      </c>
      <c r="C63" s="176"/>
      <c r="D63" s="20" t="s">
        <v>91</v>
      </c>
      <c r="E63" s="96">
        <f>COUNTIF(AV$8:AV63,"x")</f>
        <v>3</v>
      </c>
      <c r="F63" s="96">
        <f>COUNTIF(AW$8:AW63,"x")</f>
        <v>4</v>
      </c>
      <c r="G63" s="96">
        <f>COUNTIF(AX$8:AX63,"x")</f>
        <v>0</v>
      </c>
      <c r="H63" s="96">
        <f>COUNTIF(AY$8:AY63,"x")</f>
        <v>0</v>
      </c>
      <c r="I63" s="96">
        <f>COUNTIF(AZ$8:AZ63,"x")</f>
        <v>3</v>
      </c>
      <c r="J63" s="96">
        <f>COUNTIF(BA$8:BA63,"x")</f>
        <v>4</v>
      </c>
      <c r="K63" s="96">
        <f>COUNTIF(BB$8:BB63,"x")</f>
        <v>1</v>
      </c>
      <c r="L63" s="96">
        <f>COUNTIF(BC$8:BC63,"x")</f>
        <v>0</v>
      </c>
      <c r="M63" s="96">
        <f>COUNTIF(BD$8:BD63,"x")</f>
        <v>0</v>
      </c>
      <c r="N63" s="96">
        <f>COUNTIF(BE$8:BE63,"x")</f>
        <v>0</v>
      </c>
      <c r="O63" s="96">
        <f>COUNTIF(BF$8:BF63,"x")</f>
        <v>1</v>
      </c>
      <c r="P63" s="96">
        <f>COUNTIF(BG$8:BG63,"x")</f>
        <v>0</v>
      </c>
      <c r="Q63" s="96">
        <f>COUNTIF(BH$8:BH63,"x")</f>
        <v>0</v>
      </c>
      <c r="R63" s="96">
        <f>COUNTIF(BI$8:BI63,"x")</f>
        <v>0</v>
      </c>
      <c r="S63" s="96">
        <f>COUNTIF(BJ$8:BJ63,"x")</f>
        <v>0</v>
      </c>
      <c r="T63" s="96">
        <f>COUNTIF(BK$8:BK63,"x")</f>
        <v>0</v>
      </c>
      <c r="U63" s="96">
        <f>COUNTIF(BL$8:BL63,"x")</f>
        <v>0</v>
      </c>
      <c r="V63" s="96">
        <f>COUNTIF(BM$8:BM63,"x")</f>
        <v>0</v>
      </c>
      <c r="W63" s="96">
        <f>COUNTIF(BN$8:BN63,"x")</f>
        <v>2</v>
      </c>
      <c r="X63" s="96">
        <f>COUNTIF(BO$8:BO63,"x")</f>
        <v>0</v>
      </c>
      <c r="Y63" s="96">
        <f>COUNTIF(BP$8:BP63,"x")</f>
        <v>0</v>
      </c>
      <c r="Z63" s="96">
        <f>COUNTIF(BQ$8:BQ63,"x")</f>
        <v>0</v>
      </c>
      <c r="AA63" s="96">
        <f>COUNTIF(BR$8:BR63,"x")</f>
        <v>0</v>
      </c>
      <c r="AB63" s="96">
        <f>COUNTIF(BS$8:BS63,"x")</f>
        <v>0</v>
      </c>
      <c r="AC63" s="96">
        <f>COUNTIF(BT$8:BT63,"x")</f>
        <v>0</v>
      </c>
      <c r="AD63" s="96">
        <f>COUNTIF(BU$8:BU63,"x")</f>
        <v>5</v>
      </c>
      <c r="AE63" s="96">
        <f>COUNTIF(BV$8:BV63,"x")</f>
        <v>1</v>
      </c>
      <c r="AF63" s="96">
        <f>COUNTIF(BW$8:BW63,"x")</f>
        <v>0</v>
      </c>
      <c r="AG63" s="96">
        <f>COUNTIF(BX$8:BX63,"x")</f>
        <v>0</v>
      </c>
      <c r="AH63" s="96">
        <f>COUNTIF(BY$8:BY63,"x")</f>
        <v>1</v>
      </c>
      <c r="AI63" s="96">
        <f>COUNTIF(BZ$8:BZ63,"x")</f>
        <v>1</v>
      </c>
      <c r="AJ63" s="96">
        <f>COUNTIF(CA$8:CA63,"x")</f>
        <v>0</v>
      </c>
      <c r="AK63" s="96">
        <f>COUNTIF(CB$8:CB63,"x")</f>
        <v>0</v>
      </c>
      <c r="AL63" s="96">
        <f>COUNTIF(CC$8:CC63,"x")</f>
        <v>0</v>
      </c>
      <c r="AM63" s="96">
        <f>COUNTIF(CD$8:CD63,"x")</f>
        <v>0</v>
      </c>
      <c r="AN63" s="96">
        <f>COUNTIF(CE$8:CE63,"x")</f>
        <v>0</v>
      </c>
      <c r="AO63" s="96">
        <f>COUNTIF(CF$8:CF63,"x")</f>
        <v>0</v>
      </c>
      <c r="AP63" s="96">
        <f>COUNTIF(CG$8:CG63,"x")</f>
        <v>0</v>
      </c>
      <c r="AQ63" s="96">
        <f>COUNTIF(CH$8:CH63,"x")</f>
        <v>4</v>
      </c>
      <c r="AR63" s="96">
        <f>COUNTIF(CI$8:CI63,"x")</f>
        <v>0</v>
      </c>
      <c r="AS63" s="96">
        <f>COUNTIF(CJ$8:CJ63,"x")</f>
        <v>0</v>
      </c>
      <c r="AT63" s="21" t="s">
        <v>180</v>
      </c>
      <c r="AU63" s="24">
        <v>5</v>
      </c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14">
        <f t="shared" si="1"/>
        <v>41</v>
      </c>
    </row>
    <row r="64" spans="2:89" x14ac:dyDescent="0.25">
      <c r="B64" s="16">
        <v>57</v>
      </c>
      <c r="C64" s="176"/>
      <c r="D64" s="20" t="s">
        <v>95</v>
      </c>
      <c r="E64" s="96">
        <f>COUNTIF(AV$8:AV64,"x")</f>
        <v>3</v>
      </c>
      <c r="F64" s="96">
        <f>COUNTIF(AW$8:AW64,"x")</f>
        <v>4</v>
      </c>
      <c r="G64" s="96">
        <f>COUNTIF(AX$8:AX64,"x")</f>
        <v>0</v>
      </c>
      <c r="H64" s="96">
        <f>COUNTIF(AY$8:AY64,"x")</f>
        <v>0</v>
      </c>
      <c r="I64" s="96">
        <f>COUNTIF(AZ$8:AZ64,"x")</f>
        <v>3</v>
      </c>
      <c r="J64" s="96">
        <f>COUNTIF(BA$8:BA64,"x")</f>
        <v>4</v>
      </c>
      <c r="K64" s="96">
        <f>COUNTIF(BB$8:BB64,"x")</f>
        <v>1</v>
      </c>
      <c r="L64" s="96">
        <f>COUNTIF(BC$8:BC64,"x")</f>
        <v>0</v>
      </c>
      <c r="M64" s="96">
        <f>COUNTIF(BD$8:BD64,"x")</f>
        <v>0</v>
      </c>
      <c r="N64" s="96">
        <f>COUNTIF(BE$8:BE64,"x")</f>
        <v>0</v>
      </c>
      <c r="O64" s="96">
        <f>COUNTIF(BF$8:BF64,"x")</f>
        <v>1</v>
      </c>
      <c r="P64" s="96">
        <f>COUNTIF(BG$8:BG64,"x")</f>
        <v>0</v>
      </c>
      <c r="Q64" s="96">
        <f>COUNTIF(BH$8:BH64,"x")</f>
        <v>0</v>
      </c>
      <c r="R64" s="96">
        <f>COUNTIF(BI$8:BI64,"x")</f>
        <v>0</v>
      </c>
      <c r="S64" s="96">
        <f>COUNTIF(BJ$8:BJ64,"x")</f>
        <v>0</v>
      </c>
      <c r="T64" s="96">
        <f>COUNTIF(BK$8:BK64,"x")</f>
        <v>0</v>
      </c>
      <c r="U64" s="96">
        <f>COUNTIF(BL$8:BL64,"x")</f>
        <v>0</v>
      </c>
      <c r="V64" s="96">
        <f>COUNTIF(BM$8:BM64,"x")</f>
        <v>0</v>
      </c>
      <c r="W64" s="96">
        <f>COUNTIF(BN$8:BN64,"x")</f>
        <v>2</v>
      </c>
      <c r="X64" s="96">
        <f>COUNTIF(BO$8:BO64,"x")</f>
        <v>0</v>
      </c>
      <c r="Y64" s="96">
        <f>COUNTIF(BP$8:BP64,"x")</f>
        <v>0</v>
      </c>
      <c r="Z64" s="96">
        <f>COUNTIF(BQ$8:BQ64,"x")</f>
        <v>0</v>
      </c>
      <c r="AA64" s="96">
        <f>COUNTIF(BR$8:BR64,"x")</f>
        <v>0</v>
      </c>
      <c r="AB64" s="96">
        <f>COUNTIF(BS$8:BS64,"x")</f>
        <v>0</v>
      </c>
      <c r="AC64" s="96">
        <f>COUNTIF(BT$8:BT64,"x")</f>
        <v>0</v>
      </c>
      <c r="AD64" s="96">
        <f>COUNTIF(BU$8:BU64,"x")</f>
        <v>5</v>
      </c>
      <c r="AE64" s="96">
        <f>COUNTIF(BV$8:BV64,"x")</f>
        <v>1</v>
      </c>
      <c r="AF64" s="96">
        <f>COUNTIF(BW$8:BW64,"x")</f>
        <v>0</v>
      </c>
      <c r="AG64" s="96">
        <f>COUNTIF(BX$8:BX64,"x")</f>
        <v>0</v>
      </c>
      <c r="AH64" s="96">
        <f>COUNTIF(BY$8:BY64,"x")</f>
        <v>1</v>
      </c>
      <c r="AI64" s="96">
        <f>COUNTIF(BZ$8:BZ64,"x")</f>
        <v>1</v>
      </c>
      <c r="AJ64" s="96">
        <f>COUNTIF(CA$8:CA64,"x")</f>
        <v>0</v>
      </c>
      <c r="AK64" s="96">
        <f>COUNTIF(CB$8:CB64,"x")</f>
        <v>0</v>
      </c>
      <c r="AL64" s="96">
        <f>COUNTIF(CC$8:CC64,"x")</f>
        <v>0</v>
      </c>
      <c r="AM64" s="96">
        <f>COUNTIF(CD$8:CD64,"x")</f>
        <v>0</v>
      </c>
      <c r="AN64" s="96">
        <f>COUNTIF(CE$8:CE64,"x")</f>
        <v>0</v>
      </c>
      <c r="AO64" s="96">
        <f>COUNTIF(CF$8:CF64,"x")</f>
        <v>0</v>
      </c>
      <c r="AP64" s="96">
        <f>COUNTIF(CG$8:CG64,"x")</f>
        <v>0</v>
      </c>
      <c r="AQ64" s="96">
        <f>COUNTIF(CH$8:CH64,"x")</f>
        <v>4</v>
      </c>
      <c r="AR64" s="96">
        <f>COUNTIF(CI$8:CI64,"x")</f>
        <v>0</v>
      </c>
      <c r="AS64" s="96">
        <f>COUNTIF(CJ$8:CJ64,"x")</f>
        <v>0</v>
      </c>
      <c r="AT64" s="21" t="s">
        <v>181</v>
      </c>
      <c r="AU64" s="24">
        <v>5</v>
      </c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14">
        <f t="shared" si="1"/>
        <v>41</v>
      </c>
    </row>
    <row r="65" spans="2:89" x14ac:dyDescent="0.25">
      <c r="B65" s="16">
        <v>58</v>
      </c>
      <c r="C65" s="176"/>
      <c r="D65" s="20" t="s">
        <v>92</v>
      </c>
      <c r="E65" s="96">
        <f>COUNTIF(AV$8:AV65,"x")</f>
        <v>3</v>
      </c>
      <c r="F65" s="96">
        <f>COUNTIF(AW$8:AW65,"x")</f>
        <v>4</v>
      </c>
      <c r="G65" s="96">
        <f>COUNTIF(AX$8:AX65,"x")</f>
        <v>0</v>
      </c>
      <c r="H65" s="96">
        <f>COUNTIF(AY$8:AY65,"x")</f>
        <v>0</v>
      </c>
      <c r="I65" s="96">
        <f>COUNTIF(AZ$8:AZ65,"x")</f>
        <v>3</v>
      </c>
      <c r="J65" s="96">
        <f>COUNTIF(BA$8:BA65,"x")</f>
        <v>4</v>
      </c>
      <c r="K65" s="96">
        <f>COUNTIF(BB$8:BB65,"x")</f>
        <v>1</v>
      </c>
      <c r="L65" s="96">
        <f>COUNTIF(BC$8:BC65,"x")</f>
        <v>0</v>
      </c>
      <c r="M65" s="96">
        <f>COUNTIF(BD$8:BD65,"x")</f>
        <v>0</v>
      </c>
      <c r="N65" s="96">
        <f>COUNTIF(BE$8:BE65,"x")</f>
        <v>0</v>
      </c>
      <c r="O65" s="96">
        <f>COUNTIF(BF$8:BF65,"x")</f>
        <v>1</v>
      </c>
      <c r="P65" s="96">
        <f>COUNTIF(BG$8:BG65,"x")</f>
        <v>0</v>
      </c>
      <c r="Q65" s="96">
        <f>COUNTIF(BH$8:BH65,"x")</f>
        <v>0</v>
      </c>
      <c r="R65" s="96">
        <f>COUNTIF(BI$8:BI65,"x")</f>
        <v>0</v>
      </c>
      <c r="S65" s="96">
        <f>COUNTIF(BJ$8:BJ65,"x")</f>
        <v>0</v>
      </c>
      <c r="T65" s="96">
        <f>COUNTIF(BK$8:BK65,"x")</f>
        <v>0</v>
      </c>
      <c r="U65" s="96">
        <f>COUNTIF(BL$8:BL65,"x")</f>
        <v>0</v>
      </c>
      <c r="V65" s="96">
        <f>COUNTIF(BM$8:BM65,"x")</f>
        <v>0</v>
      </c>
      <c r="W65" s="96">
        <f>COUNTIF(BN$8:BN65,"x")</f>
        <v>2</v>
      </c>
      <c r="X65" s="96">
        <f>COUNTIF(BO$8:BO65,"x")</f>
        <v>0</v>
      </c>
      <c r="Y65" s="96">
        <f>COUNTIF(BP$8:BP65,"x")</f>
        <v>0</v>
      </c>
      <c r="Z65" s="96">
        <f>COUNTIF(BQ$8:BQ65,"x")</f>
        <v>0</v>
      </c>
      <c r="AA65" s="96">
        <f>COUNTIF(BR$8:BR65,"x")</f>
        <v>0</v>
      </c>
      <c r="AB65" s="96">
        <f>COUNTIF(BS$8:BS65,"x")</f>
        <v>0</v>
      </c>
      <c r="AC65" s="96">
        <f>COUNTIF(BT$8:BT65,"x")</f>
        <v>0</v>
      </c>
      <c r="AD65" s="96">
        <f>COUNTIF(BU$8:BU65,"x")</f>
        <v>5</v>
      </c>
      <c r="AE65" s="96">
        <f>COUNTIF(BV$8:BV65,"x")</f>
        <v>1</v>
      </c>
      <c r="AF65" s="96">
        <f>COUNTIF(BW$8:BW65,"x")</f>
        <v>0</v>
      </c>
      <c r="AG65" s="96">
        <f>COUNTIF(BX$8:BX65,"x")</f>
        <v>0</v>
      </c>
      <c r="AH65" s="96">
        <f>COUNTIF(BY$8:BY65,"x")</f>
        <v>1</v>
      </c>
      <c r="AI65" s="96">
        <f>COUNTIF(BZ$8:BZ65,"x")</f>
        <v>1</v>
      </c>
      <c r="AJ65" s="96">
        <f>COUNTIF(CA$8:CA65,"x")</f>
        <v>0</v>
      </c>
      <c r="AK65" s="96">
        <f>COUNTIF(CB$8:CB65,"x")</f>
        <v>0</v>
      </c>
      <c r="AL65" s="96">
        <f>COUNTIF(CC$8:CC65,"x")</f>
        <v>0</v>
      </c>
      <c r="AM65" s="96">
        <f>COUNTIF(CD$8:CD65,"x")</f>
        <v>0</v>
      </c>
      <c r="AN65" s="96">
        <f>COUNTIF(CE$8:CE65,"x")</f>
        <v>0</v>
      </c>
      <c r="AO65" s="96">
        <f>COUNTIF(CF$8:CF65,"x")</f>
        <v>0</v>
      </c>
      <c r="AP65" s="96">
        <f>COUNTIF(CG$8:CG65,"x")</f>
        <v>0</v>
      </c>
      <c r="AQ65" s="96">
        <f>COUNTIF(CH$8:CH65,"x")</f>
        <v>4</v>
      </c>
      <c r="AR65" s="96">
        <f>COUNTIF(CI$8:CI65,"x")</f>
        <v>0</v>
      </c>
      <c r="AS65" s="96">
        <f>COUNTIF(CJ$8:CJ65,"x")</f>
        <v>0</v>
      </c>
      <c r="AT65" s="21" t="s">
        <v>182</v>
      </c>
      <c r="AU65" s="24">
        <v>5</v>
      </c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14">
        <f t="shared" si="1"/>
        <v>41</v>
      </c>
    </row>
    <row r="66" spans="2:89" x14ac:dyDescent="0.25">
      <c r="B66" s="16">
        <v>59</v>
      </c>
      <c r="C66" s="176"/>
      <c r="D66" s="20" t="s">
        <v>93</v>
      </c>
      <c r="E66" s="96">
        <f>COUNTIF(AV$8:AV66,"x")</f>
        <v>3</v>
      </c>
      <c r="F66" s="96">
        <f>COUNTIF(AW$8:AW66,"x")</f>
        <v>4</v>
      </c>
      <c r="G66" s="96">
        <f>COUNTIF(AX$8:AX66,"x")</f>
        <v>0</v>
      </c>
      <c r="H66" s="96">
        <f>COUNTIF(AY$8:AY66,"x")</f>
        <v>0</v>
      </c>
      <c r="I66" s="96">
        <f>COUNTIF(AZ$8:AZ66,"x")</f>
        <v>3</v>
      </c>
      <c r="J66" s="96">
        <f>COUNTIF(BA$8:BA66,"x")</f>
        <v>4</v>
      </c>
      <c r="K66" s="96">
        <f>COUNTIF(BB$8:BB66,"x")</f>
        <v>1</v>
      </c>
      <c r="L66" s="96">
        <f>COUNTIF(BC$8:BC66,"x")</f>
        <v>0</v>
      </c>
      <c r="M66" s="96">
        <f>COUNTIF(BD$8:BD66,"x")</f>
        <v>0</v>
      </c>
      <c r="N66" s="96">
        <f>COUNTIF(BE$8:BE66,"x")</f>
        <v>0</v>
      </c>
      <c r="O66" s="96">
        <f>COUNTIF(BF$8:BF66,"x")</f>
        <v>1</v>
      </c>
      <c r="P66" s="96">
        <f>COUNTIF(BG$8:BG66,"x")</f>
        <v>0</v>
      </c>
      <c r="Q66" s="96">
        <f>COUNTIF(BH$8:BH66,"x")</f>
        <v>0</v>
      </c>
      <c r="R66" s="96">
        <f>COUNTIF(BI$8:BI66,"x")</f>
        <v>0</v>
      </c>
      <c r="S66" s="96">
        <f>COUNTIF(BJ$8:BJ66,"x")</f>
        <v>0</v>
      </c>
      <c r="T66" s="96">
        <f>COUNTIF(BK$8:BK66,"x")</f>
        <v>0</v>
      </c>
      <c r="U66" s="96">
        <f>COUNTIF(BL$8:BL66,"x")</f>
        <v>0</v>
      </c>
      <c r="V66" s="96">
        <f>COUNTIF(BM$8:BM66,"x")</f>
        <v>0</v>
      </c>
      <c r="W66" s="96">
        <f>COUNTIF(BN$8:BN66,"x")</f>
        <v>2</v>
      </c>
      <c r="X66" s="96">
        <f>COUNTIF(BO$8:BO66,"x")</f>
        <v>0</v>
      </c>
      <c r="Y66" s="96">
        <f>COUNTIF(BP$8:BP66,"x")</f>
        <v>0</v>
      </c>
      <c r="Z66" s="96">
        <f>COUNTIF(BQ$8:BQ66,"x")</f>
        <v>0</v>
      </c>
      <c r="AA66" s="96">
        <f>COUNTIF(BR$8:BR66,"x")</f>
        <v>0</v>
      </c>
      <c r="AB66" s="96">
        <f>COUNTIF(BS$8:BS66,"x")</f>
        <v>0</v>
      </c>
      <c r="AC66" s="96">
        <f>COUNTIF(BT$8:BT66,"x")</f>
        <v>0</v>
      </c>
      <c r="AD66" s="96">
        <f>COUNTIF(BU$8:BU66,"x")</f>
        <v>5</v>
      </c>
      <c r="AE66" s="96">
        <f>COUNTIF(BV$8:BV66,"x")</f>
        <v>1</v>
      </c>
      <c r="AF66" s="96">
        <f>COUNTIF(BW$8:BW66,"x")</f>
        <v>0</v>
      </c>
      <c r="AG66" s="96">
        <f>COUNTIF(BX$8:BX66,"x")</f>
        <v>0</v>
      </c>
      <c r="AH66" s="96">
        <f>COUNTIF(BY$8:BY66,"x")</f>
        <v>1</v>
      </c>
      <c r="AI66" s="96">
        <f>COUNTIF(BZ$8:BZ66,"x")</f>
        <v>1</v>
      </c>
      <c r="AJ66" s="96">
        <f>COUNTIF(CA$8:CA66,"x")</f>
        <v>0</v>
      </c>
      <c r="AK66" s="96">
        <f>COUNTIF(CB$8:CB66,"x")</f>
        <v>0</v>
      </c>
      <c r="AL66" s="96">
        <f>COUNTIF(CC$8:CC66,"x")</f>
        <v>0</v>
      </c>
      <c r="AM66" s="96">
        <f>COUNTIF(CD$8:CD66,"x")</f>
        <v>0</v>
      </c>
      <c r="AN66" s="96">
        <f>COUNTIF(CE$8:CE66,"x")</f>
        <v>0</v>
      </c>
      <c r="AO66" s="96">
        <f>COUNTIF(CF$8:CF66,"x")</f>
        <v>0</v>
      </c>
      <c r="AP66" s="96">
        <f>COUNTIF(CG$8:CG66,"x")</f>
        <v>0</v>
      </c>
      <c r="AQ66" s="96">
        <f>COUNTIF(CH$8:CH66,"x")</f>
        <v>4</v>
      </c>
      <c r="AR66" s="96">
        <f>COUNTIF(CI$8:CI66,"x")</f>
        <v>0</v>
      </c>
      <c r="AS66" s="96">
        <f>COUNTIF(CJ$8:CJ66,"x")</f>
        <v>0</v>
      </c>
      <c r="AT66" s="21" t="s">
        <v>183</v>
      </c>
      <c r="AU66" s="24">
        <v>5</v>
      </c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14">
        <f t="shared" si="1"/>
        <v>41</v>
      </c>
    </row>
    <row r="67" spans="2:89" x14ac:dyDescent="0.25">
      <c r="B67" s="16">
        <v>60</v>
      </c>
      <c r="C67" s="176"/>
      <c r="D67" s="20" t="s">
        <v>96</v>
      </c>
      <c r="E67" s="96">
        <f>COUNTIF(AV$8:AV67,"x")</f>
        <v>3</v>
      </c>
      <c r="F67" s="96">
        <f>COUNTIF(AW$8:AW67,"x")</f>
        <v>4</v>
      </c>
      <c r="G67" s="96">
        <f>COUNTIF(AX$8:AX67,"x")</f>
        <v>0</v>
      </c>
      <c r="H67" s="96">
        <f>COUNTIF(AY$8:AY67,"x")</f>
        <v>0</v>
      </c>
      <c r="I67" s="96">
        <f>COUNTIF(AZ$8:AZ67,"x")</f>
        <v>3</v>
      </c>
      <c r="J67" s="96">
        <f>COUNTIF(BA$8:BA67,"x")</f>
        <v>4</v>
      </c>
      <c r="K67" s="96">
        <f>COUNTIF(BB$8:BB67,"x")</f>
        <v>1</v>
      </c>
      <c r="L67" s="96">
        <f>COUNTIF(BC$8:BC67,"x")</f>
        <v>0</v>
      </c>
      <c r="M67" s="96">
        <f>COUNTIF(BD$8:BD67,"x")</f>
        <v>0</v>
      </c>
      <c r="N67" s="96">
        <f>COUNTIF(BE$8:BE67,"x")</f>
        <v>0</v>
      </c>
      <c r="O67" s="96">
        <f>COUNTIF(BF$8:BF67,"x")</f>
        <v>1</v>
      </c>
      <c r="P67" s="96">
        <f>COUNTIF(BG$8:BG67,"x")</f>
        <v>0</v>
      </c>
      <c r="Q67" s="96">
        <f>COUNTIF(BH$8:BH67,"x")</f>
        <v>0</v>
      </c>
      <c r="R67" s="96">
        <f>COUNTIF(BI$8:BI67,"x")</f>
        <v>0</v>
      </c>
      <c r="S67" s="96">
        <f>COUNTIF(BJ$8:BJ67,"x")</f>
        <v>0</v>
      </c>
      <c r="T67" s="96">
        <f>COUNTIF(BK$8:BK67,"x")</f>
        <v>0</v>
      </c>
      <c r="U67" s="96">
        <f>COUNTIF(BL$8:BL67,"x")</f>
        <v>0</v>
      </c>
      <c r="V67" s="96">
        <f>COUNTIF(BM$8:BM67,"x")</f>
        <v>0</v>
      </c>
      <c r="W67" s="96">
        <f>COUNTIF(BN$8:BN67,"x")</f>
        <v>2</v>
      </c>
      <c r="X67" s="96">
        <f>COUNTIF(BO$8:BO67,"x")</f>
        <v>0</v>
      </c>
      <c r="Y67" s="96">
        <f>COUNTIF(BP$8:BP67,"x")</f>
        <v>0</v>
      </c>
      <c r="Z67" s="96">
        <f>COUNTIF(BQ$8:BQ67,"x")</f>
        <v>0</v>
      </c>
      <c r="AA67" s="96">
        <f>COUNTIF(BR$8:BR67,"x")</f>
        <v>0</v>
      </c>
      <c r="AB67" s="96">
        <f>COUNTIF(BS$8:BS67,"x")</f>
        <v>0</v>
      </c>
      <c r="AC67" s="96">
        <f>COUNTIF(BT$8:BT67,"x")</f>
        <v>0</v>
      </c>
      <c r="AD67" s="96">
        <f>COUNTIF(BU$8:BU67,"x")</f>
        <v>5</v>
      </c>
      <c r="AE67" s="96">
        <f>COUNTIF(BV$8:BV67,"x")</f>
        <v>1</v>
      </c>
      <c r="AF67" s="96">
        <f>COUNTIF(BW$8:BW67,"x")</f>
        <v>0</v>
      </c>
      <c r="AG67" s="96">
        <f>COUNTIF(BX$8:BX67,"x")</f>
        <v>0</v>
      </c>
      <c r="AH67" s="96">
        <f>COUNTIF(BY$8:BY67,"x")</f>
        <v>1</v>
      </c>
      <c r="AI67" s="96">
        <f>COUNTIF(BZ$8:BZ67,"x")</f>
        <v>1</v>
      </c>
      <c r="AJ67" s="96">
        <f>COUNTIF(CA$8:CA67,"x")</f>
        <v>0</v>
      </c>
      <c r="AK67" s="96">
        <f>COUNTIF(CB$8:CB67,"x")</f>
        <v>0</v>
      </c>
      <c r="AL67" s="96">
        <f>COUNTIF(CC$8:CC67,"x")</f>
        <v>0</v>
      </c>
      <c r="AM67" s="96">
        <f>COUNTIF(CD$8:CD67,"x")</f>
        <v>0</v>
      </c>
      <c r="AN67" s="96">
        <f>COUNTIF(CE$8:CE67,"x")</f>
        <v>0</v>
      </c>
      <c r="AO67" s="96">
        <f>COUNTIF(CF$8:CF67,"x")</f>
        <v>0</v>
      </c>
      <c r="AP67" s="96">
        <f>COUNTIF(CG$8:CG67,"x")</f>
        <v>0</v>
      </c>
      <c r="AQ67" s="96">
        <f>COUNTIF(CH$8:CH67,"x")</f>
        <v>4</v>
      </c>
      <c r="AR67" s="96">
        <f>COUNTIF(CI$8:CI67,"x")</f>
        <v>0</v>
      </c>
      <c r="AS67" s="96">
        <f>COUNTIF(CJ$8:CJ67,"x")</f>
        <v>0</v>
      </c>
      <c r="AT67" s="21" t="s">
        <v>184</v>
      </c>
      <c r="AU67" s="24">
        <v>5</v>
      </c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14">
        <f t="shared" si="1"/>
        <v>41</v>
      </c>
    </row>
    <row r="68" spans="2:89" x14ac:dyDescent="0.25">
      <c r="B68" s="16">
        <v>61</v>
      </c>
      <c r="C68" s="176"/>
      <c r="D68" s="20" t="s">
        <v>98</v>
      </c>
      <c r="E68" s="96">
        <f>COUNTIF(AV$8:AV68,"x")</f>
        <v>3</v>
      </c>
      <c r="F68" s="96">
        <f>COUNTIF(AW$8:AW68,"x")</f>
        <v>4</v>
      </c>
      <c r="G68" s="96">
        <f>COUNTIF(AX$8:AX68,"x")</f>
        <v>0</v>
      </c>
      <c r="H68" s="96">
        <f>COUNTIF(AY$8:AY68,"x")</f>
        <v>0</v>
      </c>
      <c r="I68" s="96">
        <f>COUNTIF(AZ$8:AZ68,"x")</f>
        <v>3</v>
      </c>
      <c r="J68" s="96">
        <f>COUNTIF(BA$8:BA68,"x")</f>
        <v>4</v>
      </c>
      <c r="K68" s="96">
        <f>COUNTIF(BB$8:BB68,"x")</f>
        <v>1</v>
      </c>
      <c r="L68" s="96">
        <f>COUNTIF(BC$8:BC68,"x")</f>
        <v>0</v>
      </c>
      <c r="M68" s="96">
        <f>COUNTIF(BD$8:BD68,"x")</f>
        <v>0</v>
      </c>
      <c r="N68" s="96">
        <f>COUNTIF(BE$8:BE68,"x")</f>
        <v>0</v>
      </c>
      <c r="O68" s="96">
        <f>COUNTIF(BF$8:BF68,"x")</f>
        <v>1</v>
      </c>
      <c r="P68" s="96">
        <f>COUNTIF(BG$8:BG68,"x")</f>
        <v>0</v>
      </c>
      <c r="Q68" s="96">
        <f>COUNTIF(BH$8:BH68,"x")</f>
        <v>0</v>
      </c>
      <c r="R68" s="96">
        <f>COUNTIF(BI$8:BI68,"x")</f>
        <v>0</v>
      </c>
      <c r="S68" s="96">
        <f>COUNTIF(BJ$8:BJ68,"x")</f>
        <v>0</v>
      </c>
      <c r="T68" s="96">
        <f>COUNTIF(BK$8:BK68,"x")</f>
        <v>0</v>
      </c>
      <c r="U68" s="96">
        <f>COUNTIF(BL$8:BL68,"x")</f>
        <v>0</v>
      </c>
      <c r="V68" s="96">
        <f>COUNTIF(BM$8:BM68,"x")</f>
        <v>0</v>
      </c>
      <c r="W68" s="96">
        <f>COUNTIF(BN$8:BN68,"x")</f>
        <v>2</v>
      </c>
      <c r="X68" s="96">
        <f>COUNTIF(BO$8:BO68,"x")</f>
        <v>0</v>
      </c>
      <c r="Y68" s="96">
        <f>COUNTIF(BP$8:BP68,"x")</f>
        <v>0</v>
      </c>
      <c r="Z68" s="96">
        <f>COUNTIF(BQ$8:BQ68,"x")</f>
        <v>0</v>
      </c>
      <c r="AA68" s="96">
        <f>COUNTIF(BR$8:BR68,"x")</f>
        <v>0</v>
      </c>
      <c r="AB68" s="96">
        <f>COUNTIF(BS$8:BS68,"x")</f>
        <v>0</v>
      </c>
      <c r="AC68" s="96">
        <f>COUNTIF(BT$8:BT68,"x")</f>
        <v>0</v>
      </c>
      <c r="AD68" s="96">
        <f>COUNTIF(BU$8:BU68,"x")</f>
        <v>5</v>
      </c>
      <c r="AE68" s="96">
        <f>COUNTIF(BV$8:BV68,"x")</f>
        <v>1</v>
      </c>
      <c r="AF68" s="96">
        <f>COUNTIF(BW$8:BW68,"x")</f>
        <v>0</v>
      </c>
      <c r="AG68" s="96">
        <f>COUNTIF(BX$8:BX68,"x")</f>
        <v>0</v>
      </c>
      <c r="AH68" s="96">
        <f>COUNTIF(BY$8:BY68,"x")</f>
        <v>1</v>
      </c>
      <c r="AI68" s="96">
        <f>COUNTIF(BZ$8:BZ68,"x")</f>
        <v>1</v>
      </c>
      <c r="AJ68" s="96">
        <f>COUNTIF(CA$8:CA68,"x")</f>
        <v>0</v>
      </c>
      <c r="AK68" s="96">
        <f>COUNTIF(CB$8:CB68,"x")</f>
        <v>0</v>
      </c>
      <c r="AL68" s="96">
        <f>COUNTIF(CC$8:CC68,"x")</f>
        <v>0</v>
      </c>
      <c r="AM68" s="96">
        <f>COUNTIF(CD$8:CD68,"x")</f>
        <v>0</v>
      </c>
      <c r="AN68" s="96">
        <f>COUNTIF(CE$8:CE68,"x")</f>
        <v>0</v>
      </c>
      <c r="AO68" s="96">
        <f>COUNTIF(CF$8:CF68,"x")</f>
        <v>0</v>
      </c>
      <c r="AP68" s="96">
        <f>COUNTIF(CG$8:CG68,"x")</f>
        <v>0</v>
      </c>
      <c r="AQ68" s="96">
        <f>COUNTIF(CH$8:CH68,"x")</f>
        <v>4</v>
      </c>
      <c r="AR68" s="96">
        <f>COUNTIF(CI$8:CI68,"x")</f>
        <v>0</v>
      </c>
      <c r="AS68" s="96">
        <f>COUNTIF(CJ$8:CJ68,"x")</f>
        <v>0</v>
      </c>
      <c r="AT68" s="21" t="s">
        <v>185</v>
      </c>
      <c r="AU68" s="24">
        <v>5</v>
      </c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14">
        <f t="shared" si="1"/>
        <v>41</v>
      </c>
    </row>
    <row r="69" spans="2:89" x14ac:dyDescent="0.25">
      <c r="B69" s="16">
        <v>62</v>
      </c>
      <c r="C69" s="176"/>
      <c r="D69" s="20" t="s">
        <v>128</v>
      </c>
      <c r="E69" s="96">
        <f>COUNTIF(AV$8:AV69,"x")</f>
        <v>3</v>
      </c>
      <c r="F69" s="96">
        <f>COUNTIF(AW$8:AW69,"x")</f>
        <v>4</v>
      </c>
      <c r="G69" s="96">
        <f>COUNTIF(AX$8:AX69,"x")</f>
        <v>0</v>
      </c>
      <c r="H69" s="96">
        <f>COUNTIF(AY$8:AY69,"x")</f>
        <v>0</v>
      </c>
      <c r="I69" s="96">
        <f>COUNTIF(AZ$8:AZ69,"x")</f>
        <v>3</v>
      </c>
      <c r="J69" s="96">
        <f>COUNTIF(BA$8:BA69,"x")</f>
        <v>4</v>
      </c>
      <c r="K69" s="96">
        <f>COUNTIF(BB$8:BB69,"x")</f>
        <v>1</v>
      </c>
      <c r="L69" s="96">
        <f>COUNTIF(BC$8:BC69,"x")</f>
        <v>0</v>
      </c>
      <c r="M69" s="96">
        <f>COUNTIF(BD$8:BD69,"x")</f>
        <v>0</v>
      </c>
      <c r="N69" s="96">
        <f>COUNTIF(BE$8:BE69,"x")</f>
        <v>0</v>
      </c>
      <c r="O69" s="96">
        <f>COUNTIF(BF$8:BF69,"x")</f>
        <v>1</v>
      </c>
      <c r="P69" s="96">
        <f>COUNTIF(BG$8:BG69,"x")</f>
        <v>0</v>
      </c>
      <c r="Q69" s="96">
        <f>COUNTIF(BH$8:BH69,"x")</f>
        <v>0</v>
      </c>
      <c r="R69" s="96">
        <f>COUNTIF(BI$8:BI69,"x")</f>
        <v>0</v>
      </c>
      <c r="S69" s="96">
        <f>COUNTIF(BJ$8:BJ69,"x")</f>
        <v>0</v>
      </c>
      <c r="T69" s="96">
        <f>COUNTIF(BK$8:BK69,"x")</f>
        <v>0</v>
      </c>
      <c r="U69" s="96">
        <f>COUNTIF(BL$8:BL69,"x")</f>
        <v>0</v>
      </c>
      <c r="V69" s="96">
        <f>COUNTIF(BM$8:BM69,"x")</f>
        <v>0</v>
      </c>
      <c r="W69" s="96">
        <f>COUNTIF(BN$8:BN69,"x")</f>
        <v>2</v>
      </c>
      <c r="X69" s="96">
        <f>COUNTIF(BO$8:BO69,"x")</f>
        <v>0</v>
      </c>
      <c r="Y69" s="96">
        <f>COUNTIF(BP$8:BP69,"x")</f>
        <v>0</v>
      </c>
      <c r="Z69" s="96">
        <f>COUNTIF(BQ$8:BQ69,"x")</f>
        <v>0</v>
      </c>
      <c r="AA69" s="96">
        <f>COUNTIF(BR$8:BR69,"x")</f>
        <v>0</v>
      </c>
      <c r="AB69" s="96">
        <f>COUNTIF(BS$8:BS69,"x")</f>
        <v>0</v>
      </c>
      <c r="AC69" s="96">
        <f>COUNTIF(BT$8:BT69,"x")</f>
        <v>0</v>
      </c>
      <c r="AD69" s="96">
        <f>COUNTIF(BU$8:BU69,"x")</f>
        <v>5</v>
      </c>
      <c r="AE69" s="96">
        <f>COUNTIF(BV$8:BV69,"x")</f>
        <v>1</v>
      </c>
      <c r="AF69" s="96">
        <f>COUNTIF(BW$8:BW69,"x")</f>
        <v>0</v>
      </c>
      <c r="AG69" s="96">
        <f>COUNTIF(BX$8:BX69,"x")</f>
        <v>0</v>
      </c>
      <c r="AH69" s="96">
        <f>COUNTIF(BY$8:BY69,"x")</f>
        <v>1</v>
      </c>
      <c r="AI69" s="96">
        <f>COUNTIF(BZ$8:BZ69,"x")</f>
        <v>1</v>
      </c>
      <c r="AJ69" s="96">
        <f>COUNTIF(CA$8:CA69,"x")</f>
        <v>0</v>
      </c>
      <c r="AK69" s="96">
        <f>COUNTIF(CB$8:CB69,"x")</f>
        <v>0</v>
      </c>
      <c r="AL69" s="96">
        <f>COUNTIF(CC$8:CC69,"x")</f>
        <v>0</v>
      </c>
      <c r="AM69" s="96">
        <f>COUNTIF(CD$8:CD69,"x")</f>
        <v>0</v>
      </c>
      <c r="AN69" s="96">
        <f>COUNTIF(CE$8:CE69,"x")</f>
        <v>0</v>
      </c>
      <c r="AO69" s="96">
        <f>COUNTIF(CF$8:CF69,"x")</f>
        <v>0</v>
      </c>
      <c r="AP69" s="96">
        <f>COUNTIF(CG$8:CG69,"x")</f>
        <v>0</v>
      </c>
      <c r="AQ69" s="96">
        <f>COUNTIF(CH$8:CH69,"x")</f>
        <v>4</v>
      </c>
      <c r="AR69" s="96">
        <f>COUNTIF(CI$8:CI69,"x")</f>
        <v>0</v>
      </c>
      <c r="AS69" s="96">
        <f>COUNTIF(CJ$8:CJ69,"x")</f>
        <v>0</v>
      </c>
      <c r="AT69" s="21" t="s">
        <v>186</v>
      </c>
      <c r="AU69" s="24">
        <v>5</v>
      </c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14">
        <f t="shared" si="1"/>
        <v>41</v>
      </c>
    </row>
    <row r="70" spans="2:89" x14ac:dyDescent="0.25">
      <c r="B70" s="16">
        <v>63</v>
      </c>
      <c r="C70" s="176"/>
      <c r="D70" s="20" t="s">
        <v>129</v>
      </c>
      <c r="E70" s="96">
        <f>COUNTIF(AV$8:AV70,"x")</f>
        <v>3</v>
      </c>
      <c r="F70" s="96">
        <f>COUNTIF(AW$8:AW70,"x")</f>
        <v>4</v>
      </c>
      <c r="G70" s="96">
        <f>COUNTIF(AX$8:AX70,"x")</f>
        <v>0</v>
      </c>
      <c r="H70" s="96">
        <f>COUNTIF(AY$8:AY70,"x")</f>
        <v>0</v>
      </c>
      <c r="I70" s="96">
        <f>COUNTIF(AZ$8:AZ70,"x")</f>
        <v>3</v>
      </c>
      <c r="J70" s="96">
        <f>COUNTIF(BA$8:BA70,"x")</f>
        <v>4</v>
      </c>
      <c r="K70" s="96">
        <f>COUNTIF(BB$8:BB70,"x")</f>
        <v>1</v>
      </c>
      <c r="L70" s="96">
        <f>COUNTIF(BC$8:BC70,"x")</f>
        <v>0</v>
      </c>
      <c r="M70" s="96">
        <f>COUNTIF(BD$8:BD70,"x")</f>
        <v>0</v>
      </c>
      <c r="N70" s="96">
        <f>COUNTIF(BE$8:BE70,"x")</f>
        <v>0</v>
      </c>
      <c r="O70" s="96">
        <f>COUNTIF(BF$8:BF70,"x")</f>
        <v>1</v>
      </c>
      <c r="P70" s="96">
        <f>COUNTIF(BG$8:BG70,"x")</f>
        <v>0</v>
      </c>
      <c r="Q70" s="96">
        <f>COUNTIF(BH$8:BH70,"x")</f>
        <v>0</v>
      </c>
      <c r="R70" s="96">
        <f>COUNTIF(BI$8:BI70,"x")</f>
        <v>0</v>
      </c>
      <c r="S70" s="96">
        <f>COUNTIF(BJ$8:BJ70,"x")</f>
        <v>0</v>
      </c>
      <c r="T70" s="96">
        <f>COUNTIF(BK$8:BK70,"x")</f>
        <v>0</v>
      </c>
      <c r="U70" s="96">
        <f>COUNTIF(BL$8:BL70,"x")</f>
        <v>0</v>
      </c>
      <c r="V70" s="96">
        <f>COUNTIF(BM$8:BM70,"x")</f>
        <v>0</v>
      </c>
      <c r="W70" s="96">
        <f>COUNTIF(BN$8:BN70,"x")</f>
        <v>2</v>
      </c>
      <c r="X70" s="96">
        <f>COUNTIF(BO$8:BO70,"x")</f>
        <v>0</v>
      </c>
      <c r="Y70" s="96">
        <f>COUNTIF(BP$8:BP70,"x")</f>
        <v>0</v>
      </c>
      <c r="Z70" s="96">
        <f>COUNTIF(BQ$8:BQ70,"x")</f>
        <v>0</v>
      </c>
      <c r="AA70" s="96">
        <f>COUNTIF(BR$8:BR70,"x")</f>
        <v>0</v>
      </c>
      <c r="AB70" s="96">
        <f>COUNTIF(BS$8:BS70,"x")</f>
        <v>0</v>
      </c>
      <c r="AC70" s="96">
        <f>COUNTIF(BT$8:BT70,"x")</f>
        <v>0</v>
      </c>
      <c r="AD70" s="96">
        <f>COUNTIF(BU$8:BU70,"x")</f>
        <v>5</v>
      </c>
      <c r="AE70" s="96">
        <f>COUNTIF(BV$8:BV70,"x")</f>
        <v>1</v>
      </c>
      <c r="AF70" s="96">
        <f>COUNTIF(BW$8:BW70,"x")</f>
        <v>0</v>
      </c>
      <c r="AG70" s="96">
        <f>COUNTIF(BX$8:BX70,"x")</f>
        <v>0</v>
      </c>
      <c r="AH70" s="96">
        <f>COUNTIF(BY$8:BY70,"x")</f>
        <v>1</v>
      </c>
      <c r="AI70" s="96">
        <f>COUNTIF(BZ$8:BZ70,"x")</f>
        <v>1</v>
      </c>
      <c r="AJ70" s="96">
        <f>COUNTIF(CA$8:CA70,"x")</f>
        <v>0</v>
      </c>
      <c r="AK70" s="96">
        <f>COUNTIF(CB$8:CB70,"x")</f>
        <v>0</v>
      </c>
      <c r="AL70" s="96">
        <f>COUNTIF(CC$8:CC70,"x")</f>
        <v>0</v>
      </c>
      <c r="AM70" s="96">
        <f>COUNTIF(CD$8:CD70,"x")</f>
        <v>0</v>
      </c>
      <c r="AN70" s="96">
        <f>COUNTIF(CE$8:CE70,"x")</f>
        <v>0</v>
      </c>
      <c r="AO70" s="96">
        <f>COUNTIF(CF$8:CF70,"x")</f>
        <v>0</v>
      </c>
      <c r="AP70" s="96">
        <f>COUNTIF(CG$8:CG70,"x")</f>
        <v>0</v>
      </c>
      <c r="AQ70" s="96">
        <f>COUNTIF(CH$8:CH70,"x")</f>
        <v>4</v>
      </c>
      <c r="AR70" s="96">
        <f>COUNTIF(CI$8:CI70,"x")</f>
        <v>0</v>
      </c>
      <c r="AS70" s="96">
        <f>COUNTIF(CJ$8:CJ70,"x")</f>
        <v>0</v>
      </c>
      <c r="AT70" s="21" t="s">
        <v>187</v>
      </c>
      <c r="AU70" s="24">
        <v>5</v>
      </c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14">
        <f t="shared" si="1"/>
        <v>41</v>
      </c>
    </row>
    <row r="71" spans="2:89" ht="27" x14ac:dyDescent="0.25">
      <c r="B71" s="16">
        <v>64</v>
      </c>
      <c r="C71" s="176"/>
      <c r="D71" s="20" t="s">
        <v>94</v>
      </c>
      <c r="E71" s="96">
        <f>COUNTIF(AV$8:AV71,"x")</f>
        <v>3</v>
      </c>
      <c r="F71" s="96">
        <f>COUNTIF(AW$8:AW71,"x")</f>
        <v>4</v>
      </c>
      <c r="G71" s="96">
        <f>COUNTIF(AX$8:AX71,"x")</f>
        <v>0</v>
      </c>
      <c r="H71" s="96">
        <f>COUNTIF(AY$8:AY71,"x")</f>
        <v>0</v>
      </c>
      <c r="I71" s="96">
        <f>COUNTIF(AZ$8:AZ71,"x")</f>
        <v>3</v>
      </c>
      <c r="J71" s="96">
        <f>COUNTIF(BA$8:BA71,"x")</f>
        <v>4</v>
      </c>
      <c r="K71" s="96">
        <f>COUNTIF(BB$8:BB71,"x")</f>
        <v>1</v>
      </c>
      <c r="L71" s="96">
        <f>COUNTIF(BC$8:BC71,"x")</f>
        <v>0</v>
      </c>
      <c r="M71" s="96">
        <f>COUNTIF(BD$8:BD71,"x")</f>
        <v>0</v>
      </c>
      <c r="N71" s="96">
        <f>COUNTIF(BE$8:BE71,"x")</f>
        <v>0</v>
      </c>
      <c r="O71" s="96">
        <f>COUNTIF(BF$8:BF71,"x")</f>
        <v>1</v>
      </c>
      <c r="P71" s="96">
        <f>COUNTIF(BG$8:BG71,"x")</f>
        <v>0</v>
      </c>
      <c r="Q71" s="96">
        <f>COUNTIF(BH$8:BH71,"x")</f>
        <v>0</v>
      </c>
      <c r="R71" s="96">
        <f>COUNTIF(BI$8:BI71,"x")</f>
        <v>0</v>
      </c>
      <c r="S71" s="96">
        <f>COUNTIF(BJ$8:BJ71,"x")</f>
        <v>0</v>
      </c>
      <c r="T71" s="96">
        <f>COUNTIF(BK$8:BK71,"x")</f>
        <v>0</v>
      </c>
      <c r="U71" s="96">
        <f>COUNTIF(BL$8:BL71,"x")</f>
        <v>0</v>
      </c>
      <c r="V71" s="96">
        <f>COUNTIF(BM$8:BM71,"x")</f>
        <v>0</v>
      </c>
      <c r="W71" s="96">
        <f>COUNTIF(BN$8:BN71,"x")</f>
        <v>2</v>
      </c>
      <c r="X71" s="96">
        <f>COUNTIF(BO$8:BO71,"x")</f>
        <v>0</v>
      </c>
      <c r="Y71" s="96">
        <f>COUNTIF(BP$8:BP71,"x")</f>
        <v>0</v>
      </c>
      <c r="Z71" s="96">
        <f>COUNTIF(BQ$8:BQ71,"x")</f>
        <v>0</v>
      </c>
      <c r="AA71" s="96">
        <f>COUNTIF(BR$8:BR71,"x")</f>
        <v>0</v>
      </c>
      <c r="AB71" s="96">
        <f>COUNTIF(BS$8:BS71,"x")</f>
        <v>0</v>
      </c>
      <c r="AC71" s="96">
        <f>COUNTIF(BT$8:BT71,"x")</f>
        <v>0</v>
      </c>
      <c r="AD71" s="96">
        <f>COUNTIF(BU$8:BU71,"x")</f>
        <v>5</v>
      </c>
      <c r="AE71" s="96">
        <f>COUNTIF(BV$8:BV71,"x")</f>
        <v>1</v>
      </c>
      <c r="AF71" s="96">
        <f>COUNTIF(BW$8:BW71,"x")</f>
        <v>0</v>
      </c>
      <c r="AG71" s="96">
        <f>COUNTIF(BX$8:BX71,"x")</f>
        <v>0</v>
      </c>
      <c r="AH71" s="96">
        <f>COUNTIF(BY$8:BY71,"x")</f>
        <v>1</v>
      </c>
      <c r="AI71" s="96">
        <f>COUNTIF(BZ$8:BZ71,"x")</f>
        <v>1</v>
      </c>
      <c r="AJ71" s="96">
        <f>COUNTIF(CA$8:CA71,"x")</f>
        <v>0</v>
      </c>
      <c r="AK71" s="96">
        <f>COUNTIF(CB$8:CB71,"x")</f>
        <v>0</v>
      </c>
      <c r="AL71" s="96">
        <f>COUNTIF(CC$8:CC71,"x")</f>
        <v>0</v>
      </c>
      <c r="AM71" s="96">
        <f>COUNTIF(CD$8:CD71,"x")</f>
        <v>0</v>
      </c>
      <c r="AN71" s="96">
        <f>COUNTIF(CE$8:CE71,"x")</f>
        <v>0</v>
      </c>
      <c r="AO71" s="96">
        <f>COUNTIF(CF$8:CF71,"x")</f>
        <v>0</v>
      </c>
      <c r="AP71" s="96">
        <f>COUNTIF(CG$8:CG71,"x")</f>
        <v>0</v>
      </c>
      <c r="AQ71" s="96">
        <f>COUNTIF(CH$8:CH71,"x")</f>
        <v>4</v>
      </c>
      <c r="AR71" s="96">
        <f>COUNTIF(CI$8:CI71,"x")</f>
        <v>0</v>
      </c>
      <c r="AS71" s="96">
        <f>COUNTIF(CJ$8:CJ71,"x")</f>
        <v>0</v>
      </c>
      <c r="AT71" s="21" t="s">
        <v>188</v>
      </c>
      <c r="AU71" s="24">
        <v>5</v>
      </c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14">
        <f t="shared" si="1"/>
        <v>41</v>
      </c>
    </row>
    <row r="72" spans="2:89" x14ac:dyDescent="0.25">
      <c r="B72" s="16">
        <v>65</v>
      </c>
      <c r="C72" s="176" t="s">
        <v>97</v>
      </c>
      <c r="D72" s="20" t="s">
        <v>90</v>
      </c>
      <c r="E72" s="96">
        <f>COUNTIF(AV$8:AV72,"x")</f>
        <v>3</v>
      </c>
      <c r="F72" s="96">
        <f>COUNTIF(AW$8:AW72,"x")</f>
        <v>4</v>
      </c>
      <c r="G72" s="96">
        <f>COUNTIF(AX$8:AX72,"x")</f>
        <v>0</v>
      </c>
      <c r="H72" s="96">
        <f>COUNTIF(AY$8:AY72,"x")</f>
        <v>0</v>
      </c>
      <c r="I72" s="96">
        <f>COUNTIF(AZ$8:AZ72,"x")</f>
        <v>3</v>
      </c>
      <c r="J72" s="96">
        <f>COUNTIF(BA$8:BA72,"x")</f>
        <v>4</v>
      </c>
      <c r="K72" s="96">
        <f>COUNTIF(BB$8:BB72,"x")</f>
        <v>1</v>
      </c>
      <c r="L72" s="96">
        <f>COUNTIF(BC$8:BC72,"x")</f>
        <v>0</v>
      </c>
      <c r="M72" s="96">
        <f>COUNTIF(BD$8:BD72,"x")</f>
        <v>0</v>
      </c>
      <c r="N72" s="96">
        <f>COUNTIF(BE$8:BE72,"x")</f>
        <v>0</v>
      </c>
      <c r="O72" s="96">
        <f>COUNTIF(BF$8:BF72,"x")</f>
        <v>1</v>
      </c>
      <c r="P72" s="96">
        <f>COUNTIF(BG$8:BG72,"x")</f>
        <v>0</v>
      </c>
      <c r="Q72" s="96">
        <f>COUNTIF(BH$8:BH72,"x")</f>
        <v>0</v>
      </c>
      <c r="R72" s="96">
        <f>COUNTIF(BI$8:BI72,"x")</f>
        <v>0</v>
      </c>
      <c r="S72" s="96">
        <f>COUNTIF(BJ$8:BJ72,"x")</f>
        <v>0</v>
      </c>
      <c r="T72" s="96">
        <f>COUNTIF(BK$8:BK72,"x")</f>
        <v>1</v>
      </c>
      <c r="U72" s="96">
        <f>COUNTIF(BL$8:BL72,"x")</f>
        <v>0</v>
      </c>
      <c r="V72" s="96">
        <f>COUNTIF(BM$8:BM72,"x")</f>
        <v>0</v>
      </c>
      <c r="W72" s="96">
        <f>COUNTIF(BN$8:BN72,"x")</f>
        <v>2</v>
      </c>
      <c r="X72" s="96">
        <f>COUNTIF(BO$8:BO72,"x")</f>
        <v>0</v>
      </c>
      <c r="Y72" s="96">
        <f>COUNTIF(BP$8:BP72,"x")</f>
        <v>0</v>
      </c>
      <c r="Z72" s="96">
        <f>COUNTIF(BQ$8:BQ72,"x")</f>
        <v>0</v>
      </c>
      <c r="AA72" s="96">
        <f>COUNTIF(BR$8:BR72,"x")</f>
        <v>0</v>
      </c>
      <c r="AB72" s="96">
        <f>COUNTIF(BS$8:BS72,"x")</f>
        <v>0</v>
      </c>
      <c r="AC72" s="96">
        <f>COUNTIF(BT$8:BT72,"x")</f>
        <v>0</v>
      </c>
      <c r="AD72" s="96">
        <f>COUNTIF(BU$8:BU72,"x")</f>
        <v>5</v>
      </c>
      <c r="AE72" s="96">
        <f>COUNTIF(BV$8:BV72,"x")</f>
        <v>1</v>
      </c>
      <c r="AF72" s="96">
        <f>COUNTIF(BW$8:BW72,"x")</f>
        <v>0</v>
      </c>
      <c r="AG72" s="96">
        <f>COUNTIF(BX$8:BX72,"x")</f>
        <v>0</v>
      </c>
      <c r="AH72" s="96">
        <f>COUNTIF(BY$8:BY72,"x")</f>
        <v>1</v>
      </c>
      <c r="AI72" s="96">
        <f>COUNTIF(BZ$8:BZ72,"x")</f>
        <v>1</v>
      </c>
      <c r="AJ72" s="96">
        <f>COUNTIF(CA$8:CA72,"x")</f>
        <v>0</v>
      </c>
      <c r="AK72" s="96">
        <f>COUNTIF(CB$8:CB72,"x")</f>
        <v>0</v>
      </c>
      <c r="AL72" s="96">
        <f>COUNTIF(CC$8:CC72,"x")</f>
        <v>0</v>
      </c>
      <c r="AM72" s="96">
        <f>COUNTIF(CD$8:CD72,"x")</f>
        <v>1</v>
      </c>
      <c r="AN72" s="96">
        <f>COUNTIF(CE$8:CE72,"x")</f>
        <v>1</v>
      </c>
      <c r="AO72" s="96">
        <f>COUNTIF(CF$8:CF72,"x")</f>
        <v>0</v>
      </c>
      <c r="AP72" s="96">
        <f>COUNTIF(CG$8:CG72,"x")</f>
        <v>0</v>
      </c>
      <c r="AQ72" s="96">
        <f>COUNTIF(CH$8:CH72,"x")</f>
        <v>4</v>
      </c>
      <c r="AR72" s="96">
        <f>COUNTIF(CI$8:CI72,"x")</f>
        <v>0</v>
      </c>
      <c r="AS72" s="96">
        <f>COUNTIF(CJ$8:CJ72,"x")</f>
        <v>0</v>
      </c>
      <c r="AT72" s="21" t="s">
        <v>189</v>
      </c>
      <c r="AU72" s="24">
        <v>20</v>
      </c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 t="s">
        <v>130</v>
      </c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 t="s">
        <v>130</v>
      </c>
      <c r="CE72" s="5" t="s">
        <v>130</v>
      </c>
      <c r="CF72" s="5"/>
      <c r="CG72" s="5"/>
      <c r="CH72" s="5"/>
      <c r="CI72" s="5"/>
      <c r="CJ72" s="5"/>
      <c r="CK72" s="14">
        <f t="shared" si="1"/>
        <v>38</v>
      </c>
    </row>
    <row r="73" spans="2:89" x14ac:dyDescent="0.25">
      <c r="B73" s="16">
        <v>66</v>
      </c>
      <c r="C73" s="176"/>
      <c r="D73" s="20" t="s">
        <v>91</v>
      </c>
      <c r="E73" s="96">
        <f>COUNTIF(AV$8:AV73,"x")</f>
        <v>3</v>
      </c>
      <c r="F73" s="96">
        <f>COUNTIF(AW$8:AW73,"x")</f>
        <v>4</v>
      </c>
      <c r="G73" s="96">
        <f>COUNTIF(AX$8:AX73,"x")</f>
        <v>0</v>
      </c>
      <c r="H73" s="96">
        <f>COUNTIF(AY$8:AY73,"x")</f>
        <v>0</v>
      </c>
      <c r="I73" s="96">
        <f>COUNTIF(AZ$8:AZ73,"x")</f>
        <v>3</v>
      </c>
      <c r="J73" s="96">
        <f>COUNTIF(BA$8:BA73,"x")</f>
        <v>4</v>
      </c>
      <c r="K73" s="96">
        <f>COUNTIF(BB$8:BB73,"x")</f>
        <v>1</v>
      </c>
      <c r="L73" s="96">
        <f>COUNTIF(BC$8:BC73,"x")</f>
        <v>0</v>
      </c>
      <c r="M73" s="96">
        <f>COUNTIF(BD$8:BD73,"x")</f>
        <v>0</v>
      </c>
      <c r="N73" s="96">
        <f>COUNTIF(BE$8:BE73,"x")</f>
        <v>0</v>
      </c>
      <c r="O73" s="96">
        <f>COUNTIF(BF$8:BF73,"x")</f>
        <v>1</v>
      </c>
      <c r="P73" s="96">
        <f>COUNTIF(BG$8:BG73,"x")</f>
        <v>0</v>
      </c>
      <c r="Q73" s="96">
        <f>COUNTIF(BH$8:BH73,"x")</f>
        <v>0</v>
      </c>
      <c r="R73" s="96">
        <f>COUNTIF(BI$8:BI73,"x")</f>
        <v>0</v>
      </c>
      <c r="S73" s="96">
        <f>COUNTIF(BJ$8:BJ73,"x")</f>
        <v>0</v>
      </c>
      <c r="T73" s="96">
        <f>COUNTIF(BK$8:BK73,"x")</f>
        <v>1</v>
      </c>
      <c r="U73" s="96">
        <f>COUNTIF(BL$8:BL73,"x")</f>
        <v>0</v>
      </c>
      <c r="V73" s="96">
        <f>COUNTIF(BM$8:BM73,"x")</f>
        <v>0</v>
      </c>
      <c r="W73" s="96">
        <f>COUNTIF(BN$8:BN73,"x")</f>
        <v>2</v>
      </c>
      <c r="X73" s="96">
        <f>COUNTIF(BO$8:BO73,"x")</f>
        <v>0</v>
      </c>
      <c r="Y73" s="96">
        <f>COUNTIF(BP$8:BP73,"x")</f>
        <v>0</v>
      </c>
      <c r="Z73" s="96">
        <f>COUNTIF(BQ$8:BQ73,"x")</f>
        <v>0</v>
      </c>
      <c r="AA73" s="96">
        <f>COUNTIF(BR$8:BR73,"x")</f>
        <v>0</v>
      </c>
      <c r="AB73" s="96">
        <f>COUNTIF(BS$8:BS73,"x")</f>
        <v>0</v>
      </c>
      <c r="AC73" s="96">
        <f>COUNTIF(BT$8:BT73,"x")</f>
        <v>0</v>
      </c>
      <c r="AD73" s="96">
        <f>COUNTIF(BU$8:BU73,"x")</f>
        <v>5</v>
      </c>
      <c r="AE73" s="96">
        <f>COUNTIF(BV$8:BV73,"x")</f>
        <v>1</v>
      </c>
      <c r="AF73" s="96">
        <f>COUNTIF(BW$8:BW73,"x")</f>
        <v>0</v>
      </c>
      <c r="AG73" s="96">
        <f>COUNTIF(BX$8:BX73,"x")</f>
        <v>0</v>
      </c>
      <c r="AH73" s="96">
        <f>COUNTIF(BY$8:BY73,"x")</f>
        <v>1</v>
      </c>
      <c r="AI73" s="96">
        <f>COUNTIF(BZ$8:BZ73,"x")</f>
        <v>1</v>
      </c>
      <c r="AJ73" s="96">
        <f>COUNTIF(CA$8:CA73,"x")</f>
        <v>0</v>
      </c>
      <c r="AK73" s="96">
        <f>COUNTIF(CB$8:CB73,"x")</f>
        <v>0</v>
      </c>
      <c r="AL73" s="96">
        <f>COUNTIF(CC$8:CC73,"x")</f>
        <v>0</v>
      </c>
      <c r="AM73" s="96">
        <f>COUNTIF(CD$8:CD73,"x")</f>
        <v>1</v>
      </c>
      <c r="AN73" s="96">
        <f>COUNTIF(CE$8:CE73,"x")</f>
        <v>1</v>
      </c>
      <c r="AO73" s="96">
        <f>COUNTIF(CF$8:CF73,"x")</f>
        <v>0</v>
      </c>
      <c r="AP73" s="96">
        <f>COUNTIF(CG$8:CG73,"x")</f>
        <v>0</v>
      </c>
      <c r="AQ73" s="96">
        <f>COUNTIF(CH$8:CH73,"x")</f>
        <v>4</v>
      </c>
      <c r="AR73" s="96">
        <f>COUNTIF(CI$8:CI73,"x")</f>
        <v>0</v>
      </c>
      <c r="AS73" s="96">
        <f>COUNTIF(CJ$8:CJ73,"x")</f>
        <v>0</v>
      </c>
      <c r="AT73" s="21" t="s">
        <v>190</v>
      </c>
      <c r="AU73" s="24">
        <v>5</v>
      </c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14">
        <f t="shared" si="1"/>
        <v>41</v>
      </c>
    </row>
    <row r="74" spans="2:89" x14ac:dyDescent="0.25">
      <c r="B74" s="16">
        <v>67</v>
      </c>
      <c r="C74" s="176"/>
      <c r="D74" s="20" t="s">
        <v>95</v>
      </c>
      <c r="E74" s="96">
        <f>COUNTIF(AV$8:AV74,"x")</f>
        <v>3</v>
      </c>
      <c r="F74" s="96">
        <f>COUNTIF(AW$8:AW74,"x")</f>
        <v>4</v>
      </c>
      <c r="G74" s="96">
        <f>COUNTIF(AX$8:AX74,"x")</f>
        <v>0</v>
      </c>
      <c r="H74" s="96">
        <f>COUNTIF(AY$8:AY74,"x")</f>
        <v>0</v>
      </c>
      <c r="I74" s="96">
        <f>COUNTIF(AZ$8:AZ74,"x")</f>
        <v>3</v>
      </c>
      <c r="J74" s="96">
        <f>COUNTIF(BA$8:BA74,"x")</f>
        <v>4</v>
      </c>
      <c r="K74" s="96">
        <f>COUNTIF(BB$8:BB74,"x")</f>
        <v>1</v>
      </c>
      <c r="L74" s="96">
        <f>COUNTIF(BC$8:BC74,"x")</f>
        <v>0</v>
      </c>
      <c r="M74" s="96">
        <f>COUNTIF(BD$8:BD74,"x")</f>
        <v>0</v>
      </c>
      <c r="N74" s="96">
        <f>COUNTIF(BE$8:BE74,"x")</f>
        <v>0</v>
      </c>
      <c r="O74" s="96">
        <f>COUNTIF(BF$8:BF74,"x")</f>
        <v>1</v>
      </c>
      <c r="P74" s="96">
        <f>COUNTIF(BG$8:BG74,"x")</f>
        <v>0</v>
      </c>
      <c r="Q74" s="96">
        <f>COUNTIF(BH$8:BH74,"x")</f>
        <v>0</v>
      </c>
      <c r="R74" s="96">
        <f>COUNTIF(BI$8:BI74,"x")</f>
        <v>0</v>
      </c>
      <c r="S74" s="96">
        <f>COUNTIF(BJ$8:BJ74,"x")</f>
        <v>0</v>
      </c>
      <c r="T74" s="96">
        <f>COUNTIF(BK$8:BK74,"x")</f>
        <v>1</v>
      </c>
      <c r="U74" s="96">
        <f>COUNTIF(BL$8:BL74,"x")</f>
        <v>0</v>
      </c>
      <c r="V74" s="96">
        <f>COUNTIF(BM$8:BM74,"x")</f>
        <v>0</v>
      </c>
      <c r="W74" s="96">
        <f>COUNTIF(BN$8:BN74,"x")</f>
        <v>2</v>
      </c>
      <c r="X74" s="96">
        <f>COUNTIF(BO$8:BO74,"x")</f>
        <v>0</v>
      </c>
      <c r="Y74" s="96">
        <f>COUNTIF(BP$8:BP74,"x")</f>
        <v>0</v>
      </c>
      <c r="Z74" s="96">
        <f>COUNTIF(BQ$8:BQ74,"x")</f>
        <v>0</v>
      </c>
      <c r="AA74" s="96">
        <f>COUNTIF(BR$8:BR74,"x")</f>
        <v>0</v>
      </c>
      <c r="AB74" s="96">
        <f>COUNTIF(BS$8:BS74,"x")</f>
        <v>0</v>
      </c>
      <c r="AC74" s="96">
        <f>COUNTIF(BT$8:BT74,"x")</f>
        <v>0</v>
      </c>
      <c r="AD74" s="96">
        <f>COUNTIF(BU$8:BU74,"x")</f>
        <v>5</v>
      </c>
      <c r="AE74" s="96">
        <f>COUNTIF(BV$8:BV74,"x")</f>
        <v>1</v>
      </c>
      <c r="AF74" s="96">
        <f>COUNTIF(BW$8:BW74,"x")</f>
        <v>0</v>
      </c>
      <c r="AG74" s="96">
        <f>COUNTIF(BX$8:BX74,"x")</f>
        <v>0</v>
      </c>
      <c r="AH74" s="96">
        <f>COUNTIF(BY$8:BY74,"x")</f>
        <v>1</v>
      </c>
      <c r="AI74" s="96">
        <f>COUNTIF(BZ$8:BZ74,"x")</f>
        <v>1</v>
      </c>
      <c r="AJ74" s="96">
        <f>COUNTIF(CA$8:CA74,"x")</f>
        <v>0</v>
      </c>
      <c r="AK74" s="96">
        <f>COUNTIF(CB$8:CB74,"x")</f>
        <v>0</v>
      </c>
      <c r="AL74" s="96">
        <f>COUNTIF(CC$8:CC74,"x")</f>
        <v>0</v>
      </c>
      <c r="AM74" s="96">
        <f>COUNTIF(CD$8:CD74,"x")</f>
        <v>1</v>
      </c>
      <c r="AN74" s="96">
        <f>COUNTIF(CE$8:CE74,"x")</f>
        <v>1</v>
      </c>
      <c r="AO74" s="96">
        <f>COUNTIF(CF$8:CF74,"x")</f>
        <v>0</v>
      </c>
      <c r="AP74" s="96">
        <f>COUNTIF(CG$8:CG74,"x")</f>
        <v>0</v>
      </c>
      <c r="AQ74" s="96">
        <f>COUNTIF(CH$8:CH74,"x")</f>
        <v>4</v>
      </c>
      <c r="AR74" s="96">
        <f>COUNTIF(CI$8:CI74,"x")</f>
        <v>0</v>
      </c>
      <c r="AS74" s="96">
        <f>COUNTIF(CJ$8:CJ74,"x")</f>
        <v>0</v>
      </c>
      <c r="AT74" s="21" t="s">
        <v>191</v>
      </c>
      <c r="AU74" s="24">
        <v>5</v>
      </c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14">
        <f t="shared" si="1"/>
        <v>41</v>
      </c>
    </row>
    <row r="75" spans="2:89" x14ac:dyDescent="0.25">
      <c r="B75" s="16">
        <v>68</v>
      </c>
      <c r="C75" s="176"/>
      <c r="D75" s="20" t="s">
        <v>92</v>
      </c>
      <c r="E75" s="96">
        <f>COUNTIF(AV$8:AV75,"x")</f>
        <v>3</v>
      </c>
      <c r="F75" s="96">
        <f>COUNTIF(AW$8:AW75,"x")</f>
        <v>4</v>
      </c>
      <c r="G75" s="96">
        <f>COUNTIF(AX$8:AX75,"x")</f>
        <v>0</v>
      </c>
      <c r="H75" s="96">
        <f>COUNTIF(AY$8:AY75,"x")</f>
        <v>0</v>
      </c>
      <c r="I75" s="96">
        <f>COUNTIF(AZ$8:AZ75,"x")</f>
        <v>3</v>
      </c>
      <c r="J75" s="96">
        <f>COUNTIF(BA$8:BA75,"x")</f>
        <v>4</v>
      </c>
      <c r="K75" s="96">
        <f>COUNTIF(BB$8:BB75,"x")</f>
        <v>1</v>
      </c>
      <c r="L75" s="96">
        <f>COUNTIF(BC$8:BC75,"x")</f>
        <v>0</v>
      </c>
      <c r="M75" s="96">
        <f>COUNTIF(BD$8:BD75,"x")</f>
        <v>0</v>
      </c>
      <c r="N75" s="96">
        <f>COUNTIF(BE$8:BE75,"x")</f>
        <v>0</v>
      </c>
      <c r="O75" s="96">
        <f>COUNTIF(BF$8:BF75,"x")</f>
        <v>1</v>
      </c>
      <c r="P75" s="96">
        <f>COUNTIF(BG$8:BG75,"x")</f>
        <v>0</v>
      </c>
      <c r="Q75" s="96">
        <f>COUNTIF(BH$8:BH75,"x")</f>
        <v>0</v>
      </c>
      <c r="R75" s="96">
        <f>COUNTIF(BI$8:BI75,"x")</f>
        <v>0</v>
      </c>
      <c r="S75" s="96">
        <f>COUNTIF(BJ$8:BJ75,"x")</f>
        <v>0</v>
      </c>
      <c r="T75" s="96">
        <f>COUNTIF(BK$8:BK75,"x")</f>
        <v>1</v>
      </c>
      <c r="U75" s="96">
        <f>COUNTIF(BL$8:BL75,"x")</f>
        <v>0</v>
      </c>
      <c r="V75" s="96">
        <f>COUNTIF(BM$8:BM75,"x")</f>
        <v>0</v>
      </c>
      <c r="W75" s="96">
        <f>COUNTIF(BN$8:BN75,"x")</f>
        <v>2</v>
      </c>
      <c r="X75" s="96">
        <f>COUNTIF(BO$8:BO75,"x")</f>
        <v>0</v>
      </c>
      <c r="Y75" s="96">
        <f>COUNTIF(BP$8:BP75,"x")</f>
        <v>0</v>
      </c>
      <c r="Z75" s="96">
        <f>COUNTIF(BQ$8:BQ75,"x")</f>
        <v>0</v>
      </c>
      <c r="AA75" s="96">
        <f>COUNTIF(BR$8:BR75,"x")</f>
        <v>0</v>
      </c>
      <c r="AB75" s="96">
        <f>COUNTIF(BS$8:BS75,"x")</f>
        <v>0</v>
      </c>
      <c r="AC75" s="96">
        <f>COUNTIF(BT$8:BT75,"x")</f>
        <v>0</v>
      </c>
      <c r="AD75" s="96">
        <f>COUNTIF(BU$8:BU75,"x")</f>
        <v>5</v>
      </c>
      <c r="AE75" s="96">
        <f>COUNTIF(BV$8:BV75,"x")</f>
        <v>1</v>
      </c>
      <c r="AF75" s="96">
        <f>COUNTIF(BW$8:BW75,"x")</f>
        <v>0</v>
      </c>
      <c r="AG75" s="96">
        <f>COUNTIF(BX$8:BX75,"x")</f>
        <v>0</v>
      </c>
      <c r="AH75" s="96">
        <f>COUNTIF(BY$8:BY75,"x")</f>
        <v>1</v>
      </c>
      <c r="AI75" s="96">
        <f>COUNTIF(BZ$8:BZ75,"x")</f>
        <v>1</v>
      </c>
      <c r="AJ75" s="96">
        <f>COUNTIF(CA$8:CA75,"x")</f>
        <v>0</v>
      </c>
      <c r="AK75" s="96">
        <f>COUNTIF(CB$8:CB75,"x")</f>
        <v>0</v>
      </c>
      <c r="AL75" s="96">
        <f>COUNTIF(CC$8:CC75,"x")</f>
        <v>0</v>
      </c>
      <c r="AM75" s="96">
        <f>COUNTIF(CD$8:CD75,"x")</f>
        <v>1</v>
      </c>
      <c r="AN75" s="96">
        <f>COUNTIF(CE$8:CE75,"x")</f>
        <v>1</v>
      </c>
      <c r="AO75" s="96">
        <f>COUNTIF(CF$8:CF75,"x")</f>
        <v>0</v>
      </c>
      <c r="AP75" s="96">
        <f>COUNTIF(CG$8:CG75,"x")</f>
        <v>0</v>
      </c>
      <c r="AQ75" s="96">
        <f>COUNTIF(CH$8:CH75,"x")</f>
        <v>4</v>
      </c>
      <c r="AR75" s="96">
        <f>COUNTIF(CI$8:CI75,"x")</f>
        <v>0</v>
      </c>
      <c r="AS75" s="96">
        <f>COUNTIF(CJ$8:CJ75,"x")</f>
        <v>0</v>
      </c>
      <c r="AT75" s="21" t="s">
        <v>192</v>
      </c>
      <c r="AU75" s="24">
        <v>5</v>
      </c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14">
        <f t="shared" si="1"/>
        <v>41</v>
      </c>
    </row>
    <row r="76" spans="2:89" x14ac:dyDescent="0.25">
      <c r="B76" s="16">
        <v>69</v>
      </c>
      <c r="C76" s="176"/>
      <c r="D76" s="20" t="s">
        <v>93</v>
      </c>
      <c r="E76" s="96">
        <f>COUNTIF(AV$8:AV76,"x")</f>
        <v>3</v>
      </c>
      <c r="F76" s="96">
        <f>COUNTIF(AW$8:AW76,"x")</f>
        <v>4</v>
      </c>
      <c r="G76" s="96">
        <f>COUNTIF(AX$8:AX76,"x")</f>
        <v>0</v>
      </c>
      <c r="H76" s="96">
        <f>COUNTIF(AY$8:AY76,"x")</f>
        <v>0</v>
      </c>
      <c r="I76" s="96">
        <f>COUNTIF(AZ$8:AZ76,"x")</f>
        <v>3</v>
      </c>
      <c r="J76" s="96">
        <f>COUNTIF(BA$8:BA76,"x")</f>
        <v>4</v>
      </c>
      <c r="K76" s="96">
        <f>COUNTIF(BB$8:BB76,"x")</f>
        <v>1</v>
      </c>
      <c r="L76" s="96">
        <f>COUNTIF(BC$8:BC76,"x")</f>
        <v>0</v>
      </c>
      <c r="M76" s="96">
        <f>COUNTIF(BD$8:BD76,"x")</f>
        <v>0</v>
      </c>
      <c r="N76" s="96">
        <f>COUNTIF(BE$8:BE76,"x")</f>
        <v>0</v>
      </c>
      <c r="O76" s="96">
        <f>COUNTIF(BF$8:BF76,"x")</f>
        <v>1</v>
      </c>
      <c r="P76" s="96">
        <f>COUNTIF(BG$8:BG76,"x")</f>
        <v>0</v>
      </c>
      <c r="Q76" s="96">
        <f>COUNTIF(BH$8:BH76,"x")</f>
        <v>0</v>
      </c>
      <c r="R76" s="96">
        <f>COUNTIF(BI$8:BI76,"x")</f>
        <v>0</v>
      </c>
      <c r="S76" s="96">
        <f>COUNTIF(BJ$8:BJ76,"x")</f>
        <v>0</v>
      </c>
      <c r="T76" s="96">
        <f>COUNTIF(BK$8:BK76,"x")</f>
        <v>1</v>
      </c>
      <c r="U76" s="96">
        <f>COUNTIF(BL$8:BL76,"x")</f>
        <v>0</v>
      </c>
      <c r="V76" s="96">
        <f>COUNTIF(BM$8:BM76,"x")</f>
        <v>0</v>
      </c>
      <c r="W76" s="96">
        <f>COUNTIF(BN$8:BN76,"x")</f>
        <v>2</v>
      </c>
      <c r="X76" s="96">
        <f>COUNTIF(BO$8:BO76,"x")</f>
        <v>0</v>
      </c>
      <c r="Y76" s="96">
        <f>COUNTIF(BP$8:BP76,"x")</f>
        <v>0</v>
      </c>
      <c r="Z76" s="96">
        <f>COUNTIF(BQ$8:BQ76,"x")</f>
        <v>0</v>
      </c>
      <c r="AA76" s="96">
        <f>COUNTIF(BR$8:BR76,"x")</f>
        <v>0</v>
      </c>
      <c r="AB76" s="96">
        <f>COUNTIF(BS$8:BS76,"x")</f>
        <v>0</v>
      </c>
      <c r="AC76" s="96">
        <f>COUNTIF(BT$8:BT76,"x")</f>
        <v>0</v>
      </c>
      <c r="AD76" s="96">
        <f>COUNTIF(BU$8:BU76,"x")</f>
        <v>5</v>
      </c>
      <c r="AE76" s="96">
        <f>COUNTIF(BV$8:BV76,"x")</f>
        <v>1</v>
      </c>
      <c r="AF76" s="96">
        <f>COUNTIF(BW$8:BW76,"x")</f>
        <v>0</v>
      </c>
      <c r="AG76" s="96">
        <f>COUNTIF(BX$8:BX76,"x")</f>
        <v>0</v>
      </c>
      <c r="AH76" s="96">
        <f>COUNTIF(BY$8:BY76,"x")</f>
        <v>1</v>
      </c>
      <c r="AI76" s="96">
        <f>COUNTIF(BZ$8:BZ76,"x")</f>
        <v>1</v>
      </c>
      <c r="AJ76" s="96">
        <f>COUNTIF(CA$8:CA76,"x")</f>
        <v>0</v>
      </c>
      <c r="AK76" s="96">
        <f>COUNTIF(CB$8:CB76,"x")</f>
        <v>0</v>
      </c>
      <c r="AL76" s="96">
        <f>COUNTIF(CC$8:CC76,"x")</f>
        <v>0</v>
      </c>
      <c r="AM76" s="96">
        <f>COUNTIF(CD$8:CD76,"x")</f>
        <v>1</v>
      </c>
      <c r="AN76" s="96">
        <f>COUNTIF(CE$8:CE76,"x")</f>
        <v>1</v>
      </c>
      <c r="AO76" s="96">
        <f>COUNTIF(CF$8:CF76,"x")</f>
        <v>0</v>
      </c>
      <c r="AP76" s="96">
        <f>COUNTIF(CG$8:CG76,"x")</f>
        <v>0</v>
      </c>
      <c r="AQ76" s="96">
        <f>COUNTIF(CH$8:CH76,"x")</f>
        <v>4</v>
      </c>
      <c r="AR76" s="96">
        <f>COUNTIF(CI$8:CI76,"x")</f>
        <v>0</v>
      </c>
      <c r="AS76" s="96">
        <f>COUNTIF(CJ$8:CJ76,"x")</f>
        <v>0</v>
      </c>
      <c r="AT76" s="21" t="s">
        <v>193</v>
      </c>
      <c r="AU76" s="24">
        <v>5</v>
      </c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14">
        <f t="shared" si="1"/>
        <v>41</v>
      </c>
    </row>
    <row r="77" spans="2:89" x14ac:dyDescent="0.25">
      <c r="B77" s="16">
        <v>70</v>
      </c>
      <c r="C77" s="176"/>
      <c r="D77" s="20" t="s">
        <v>96</v>
      </c>
      <c r="E77" s="96">
        <f>COUNTIF(AV$8:AV77,"x")</f>
        <v>3</v>
      </c>
      <c r="F77" s="96">
        <f>COUNTIF(AW$8:AW77,"x")</f>
        <v>4</v>
      </c>
      <c r="G77" s="96">
        <f>COUNTIF(AX$8:AX77,"x")</f>
        <v>0</v>
      </c>
      <c r="H77" s="96">
        <f>COUNTIF(AY$8:AY77,"x")</f>
        <v>0</v>
      </c>
      <c r="I77" s="96">
        <f>COUNTIF(AZ$8:AZ77,"x")</f>
        <v>3</v>
      </c>
      <c r="J77" s="96">
        <f>COUNTIF(BA$8:BA77,"x")</f>
        <v>4</v>
      </c>
      <c r="K77" s="96">
        <f>COUNTIF(BB$8:BB77,"x")</f>
        <v>1</v>
      </c>
      <c r="L77" s="96">
        <f>COUNTIF(BC$8:BC77,"x")</f>
        <v>0</v>
      </c>
      <c r="M77" s="96">
        <f>COUNTIF(BD$8:BD77,"x")</f>
        <v>0</v>
      </c>
      <c r="N77" s="96">
        <f>COUNTIF(BE$8:BE77,"x")</f>
        <v>0</v>
      </c>
      <c r="O77" s="96">
        <f>COUNTIF(BF$8:BF77,"x")</f>
        <v>1</v>
      </c>
      <c r="P77" s="96">
        <f>COUNTIF(BG$8:BG77,"x")</f>
        <v>0</v>
      </c>
      <c r="Q77" s="96">
        <f>COUNTIF(BH$8:BH77,"x")</f>
        <v>0</v>
      </c>
      <c r="R77" s="96">
        <f>COUNTIF(BI$8:BI77,"x")</f>
        <v>0</v>
      </c>
      <c r="S77" s="96">
        <f>COUNTIF(BJ$8:BJ77,"x")</f>
        <v>0</v>
      </c>
      <c r="T77" s="96">
        <f>COUNTIF(BK$8:BK77,"x")</f>
        <v>1</v>
      </c>
      <c r="U77" s="96">
        <f>COUNTIF(BL$8:BL77,"x")</f>
        <v>0</v>
      </c>
      <c r="V77" s="96">
        <f>COUNTIF(BM$8:BM77,"x")</f>
        <v>0</v>
      </c>
      <c r="W77" s="96">
        <f>COUNTIF(BN$8:BN77,"x")</f>
        <v>2</v>
      </c>
      <c r="X77" s="96">
        <f>COUNTIF(BO$8:BO77,"x")</f>
        <v>0</v>
      </c>
      <c r="Y77" s="96">
        <f>COUNTIF(BP$8:BP77,"x")</f>
        <v>0</v>
      </c>
      <c r="Z77" s="96">
        <f>COUNTIF(BQ$8:BQ77,"x")</f>
        <v>0</v>
      </c>
      <c r="AA77" s="96">
        <f>COUNTIF(BR$8:BR77,"x")</f>
        <v>0</v>
      </c>
      <c r="AB77" s="96">
        <f>COUNTIF(BS$8:BS77,"x")</f>
        <v>0</v>
      </c>
      <c r="AC77" s="96">
        <f>COUNTIF(BT$8:BT77,"x")</f>
        <v>0</v>
      </c>
      <c r="AD77" s="96">
        <f>COUNTIF(BU$8:BU77,"x")</f>
        <v>5</v>
      </c>
      <c r="AE77" s="96">
        <f>COUNTIF(BV$8:BV77,"x")</f>
        <v>1</v>
      </c>
      <c r="AF77" s="96">
        <f>COUNTIF(BW$8:BW77,"x")</f>
        <v>0</v>
      </c>
      <c r="AG77" s="96">
        <f>COUNTIF(BX$8:BX77,"x")</f>
        <v>0</v>
      </c>
      <c r="AH77" s="96">
        <f>COUNTIF(BY$8:BY77,"x")</f>
        <v>1</v>
      </c>
      <c r="AI77" s="96">
        <f>COUNTIF(BZ$8:BZ77,"x")</f>
        <v>1</v>
      </c>
      <c r="AJ77" s="96">
        <f>COUNTIF(CA$8:CA77,"x")</f>
        <v>0</v>
      </c>
      <c r="AK77" s="96">
        <f>COUNTIF(CB$8:CB77,"x")</f>
        <v>0</v>
      </c>
      <c r="AL77" s="96">
        <f>COUNTIF(CC$8:CC77,"x")</f>
        <v>0</v>
      </c>
      <c r="AM77" s="96">
        <f>COUNTIF(CD$8:CD77,"x")</f>
        <v>1</v>
      </c>
      <c r="AN77" s="96">
        <f>COUNTIF(CE$8:CE77,"x")</f>
        <v>1</v>
      </c>
      <c r="AO77" s="96">
        <f>COUNTIF(CF$8:CF77,"x")</f>
        <v>0</v>
      </c>
      <c r="AP77" s="96">
        <f>COUNTIF(CG$8:CG77,"x")</f>
        <v>0</v>
      </c>
      <c r="AQ77" s="96">
        <f>COUNTIF(CH$8:CH77,"x")</f>
        <v>4</v>
      </c>
      <c r="AR77" s="96">
        <f>COUNTIF(CI$8:CI77,"x")</f>
        <v>0</v>
      </c>
      <c r="AS77" s="96">
        <f>COUNTIF(CJ$8:CJ77,"x")</f>
        <v>0</v>
      </c>
      <c r="AT77" s="21" t="s">
        <v>194</v>
      </c>
      <c r="AU77" s="24">
        <v>5</v>
      </c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14">
        <f t="shared" si="1"/>
        <v>41</v>
      </c>
    </row>
    <row r="78" spans="2:89" x14ac:dyDescent="0.25">
      <c r="B78" s="16">
        <v>71</v>
      </c>
      <c r="C78" s="176"/>
      <c r="D78" s="20" t="s">
        <v>98</v>
      </c>
      <c r="E78" s="96">
        <f>COUNTIF(AV$8:AV78,"x")</f>
        <v>3</v>
      </c>
      <c r="F78" s="96">
        <f>COUNTIF(AW$8:AW78,"x")</f>
        <v>4</v>
      </c>
      <c r="G78" s="96">
        <f>COUNTIF(AX$8:AX78,"x")</f>
        <v>0</v>
      </c>
      <c r="H78" s="96">
        <f>COUNTIF(AY$8:AY78,"x")</f>
        <v>0</v>
      </c>
      <c r="I78" s="96">
        <f>COUNTIF(AZ$8:AZ78,"x")</f>
        <v>3</v>
      </c>
      <c r="J78" s="96">
        <f>COUNTIF(BA$8:BA78,"x")</f>
        <v>4</v>
      </c>
      <c r="K78" s="96">
        <f>COUNTIF(BB$8:BB78,"x")</f>
        <v>1</v>
      </c>
      <c r="L78" s="96">
        <f>COUNTIF(BC$8:BC78,"x")</f>
        <v>0</v>
      </c>
      <c r="M78" s="96">
        <f>COUNTIF(BD$8:BD78,"x")</f>
        <v>0</v>
      </c>
      <c r="N78" s="96">
        <f>COUNTIF(BE$8:BE78,"x")</f>
        <v>0</v>
      </c>
      <c r="O78" s="96">
        <f>COUNTIF(BF$8:BF78,"x")</f>
        <v>1</v>
      </c>
      <c r="P78" s="96">
        <f>COUNTIF(BG$8:BG78,"x")</f>
        <v>0</v>
      </c>
      <c r="Q78" s="96">
        <f>COUNTIF(BH$8:BH78,"x")</f>
        <v>0</v>
      </c>
      <c r="R78" s="96">
        <f>COUNTIF(BI$8:BI78,"x")</f>
        <v>0</v>
      </c>
      <c r="S78" s="96">
        <f>COUNTIF(BJ$8:BJ78,"x")</f>
        <v>0</v>
      </c>
      <c r="T78" s="96">
        <f>COUNTIF(BK$8:BK78,"x")</f>
        <v>1</v>
      </c>
      <c r="U78" s="96">
        <f>COUNTIF(BL$8:BL78,"x")</f>
        <v>0</v>
      </c>
      <c r="V78" s="96">
        <f>COUNTIF(BM$8:BM78,"x")</f>
        <v>0</v>
      </c>
      <c r="W78" s="96">
        <f>COUNTIF(BN$8:BN78,"x")</f>
        <v>2</v>
      </c>
      <c r="X78" s="96">
        <f>COUNTIF(BO$8:BO78,"x")</f>
        <v>0</v>
      </c>
      <c r="Y78" s="96">
        <f>COUNTIF(BP$8:BP78,"x")</f>
        <v>0</v>
      </c>
      <c r="Z78" s="96">
        <f>COUNTIF(BQ$8:BQ78,"x")</f>
        <v>0</v>
      </c>
      <c r="AA78" s="96">
        <f>COUNTIF(BR$8:BR78,"x")</f>
        <v>0</v>
      </c>
      <c r="AB78" s="96">
        <f>COUNTIF(BS$8:BS78,"x")</f>
        <v>0</v>
      </c>
      <c r="AC78" s="96">
        <f>COUNTIF(BT$8:BT78,"x")</f>
        <v>0</v>
      </c>
      <c r="AD78" s="96">
        <f>COUNTIF(BU$8:BU78,"x")</f>
        <v>5</v>
      </c>
      <c r="AE78" s="96">
        <f>COUNTIF(BV$8:BV78,"x")</f>
        <v>1</v>
      </c>
      <c r="AF78" s="96">
        <f>COUNTIF(BW$8:BW78,"x")</f>
        <v>0</v>
      </c>
      <c r="AG78" s="96">
        <f>COUNTIF(BX$8:BX78,"x")</f>
        <v>0</v>
      </c>
      <c r="AH78" s="96">
        <f>COUNTIF(BY$8:BY78,"x")</f>
        <v>1</v>
      </c>
      <c r="AI78" s="96">
        <f>COUNTIF(BZ$8:BZ78,"x")</f>
        <v>1</v>
      </c>
      <c r="AJ78" s="96">
        <f>COUNTIF(CA$8:CA78,"x")</f>
        <v>0</v>
      </c>
      <c r="AK78" s="96">
        <f>COUNTIF(CB$8:CB78,"x")</f>
        <v>0</v>
      </c>
      <c r="AL78" s="96">
        <f>COUNTIF(CC$8:CC78,"x")</f>
        <v>0</v>
      </c>
      <c r="AM78" s="96">
        <f>COUNTIF(CD$8:CD78,"x")</f>
        <v>1</v>
      </c>
      <c r="AN78" s="96">
        <f>COUNTIF(CE$8:CE78,"x")</f>
        <v>1</v>
      </c>
      <c r="AO78" s="96">
        <f>COUNTIF(CF$8:CF78,"x")</f>
        <v>0</v>
      </c>
      <c r="AP78" s="96">
        <f>COUNTIF(CG$8:CG78,"x")</f>
        <v>0</v>
      </c>
      <c r="AQ78" s="96">
        <f>COUNTIF(CH$8:CH78,"x")</f>
        <v>4</v>
      </c>
      <c r="AR78" s="96">
        <f>COUNTIF(CI$8:CI78,"x")</f>
        <v>0</v>
      </c>
      <c r="AS78" s="96">
        <f>COUNTIF(CJ$8:CJ78,"x")</f>
        <v>0</v>
      </c>
      <c r="AT78" s="21" t="s">
        <v>195</v>
      </c>
      <c r="AU78" s="24">
        <v>5</v>
      </c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14">
        <f t="shared" si="1"/>
        <v>41</v>
      </c>
    </row>
    <row r="79" spans="2:89" x14ac:dyDescent="0.25">
      <c r="B79" s="16">
        <v>72</v>
      </c>
      <c r="C79" s="176"/>
      <c r="D79" s="20" t="s">
        <v>128</v>
      </c>
      <c r="E79" s="96">
        <f>COUNTIF(AV$8:AV79,"x")</f>
        <v>3</v>
      </c>
      <c r="F79" s="96">
        <f>COUNTIF(AW$8:AW79,"x")</f>
        <v>4</v>
      </c>
      <c r="G79" s="96">
        <f>COUNTIF(AX$8:AX79,"x")</f>
        <v>0</v>
      </c>
      <c r="H79" s="96">
        <f>COUNTIF(AY$8:AY79,"x")</f>
        <v>0</v>
      </c>
      <c r="I79" s="96">
        <f>COUNTIF(AZ$8:AZ79,"x")</f>
        <v>3</v>
      </c>
      <c r="J79" s="96">
        <f>COUNTIF(BA$8:BA79,"x")</f>
        <v>4</v>
      </c>
      <c r="K79" s="96">
        <f>COUNTIF(BB$8:BB79,"x")</f>
        <v>1</v>
      </c>
      <c r="L79" s="96">
        <f>COUNTIF(BC$8:BC79,"x")</f>
        <v>0</v>
      </c>
      <c r="M79" s="96">
        <f>COUNTIF(BD$8:BD79,"x")</f>
        <v>0</v>
      </c>
      <c r="N79" s="96">
        <f>COUNTIF(BE$8:BE79,"x")</f>
        <v>0</v>
      </c>
      <c r="O79" s="96">
        <f>COUNTIF(BF$8:BF79,"x")</f>
        <v>1</v>
      </c>
      <c r="P79" s="96">
        <f>COUNTIF(BG$8:BG79,"x")</f>
        <v>0</v>
      </c>
      <c r="Q79" s="96">
        <f>COUNTIF(BH$8:BH79,"x")</f>
        <v>0</v>
      </c>
      <c r="R79" s="96">
        <f>COUNTIF(BI$8:BI79,"x")</f>
        <v>0</v>
      </c>
      <c r="S79" s="96">
        <f>COUNTIF(BJ$8:BJ79,"x")</f>
        <v>0</v>
      </c>
      <c r="T79" s="96">
        <f>COUNTIF(BK$8:BK79,"x")</f>
        <v>1</v>
      </c>
      <c r="U79" s="96">
        <f>COUNTIF(BL$8:BL79,"x")</f>
        <v>0</v>
      </c>
      <c r="V79" s="96">
        <f>COUNTIF(BM$8:BM79,"x")</f>
        <v>0</v>
      </c>
      <c r="W79" s="96">
        <f>COUNTIF(BN$8:BN79,"x")</f>
        <v>2</v>
      </c>
      <c r="X79" s="96">
        <f>COUNTIF(BO$8:BO79,"x")</f>
        <v>0</v>
      </c>
      <c r="Y79" s="96">
        <f>COUNTIF(BP$8:BP79,"x")</f>
        <v>0</v>
      </c>
      <c r="Z79" s="96">
        <f>COUNTIF(BQ$8:BQ79,"x")</f>
        <v>0</v>
      </c>
      <c r="AA79" s="96">
        <f>COUNTIF(BR$8:BR79,"x")</f>
        <v>0</v>
      </c>
      <c r="AB79" s="96">
        <f>COUNTIF(BS$8:BS79,"x")</f>
        <v>0</v>
      </c>
      <c r="AC79" s="96">
        <f>COUNTIF(BT$8:BT79,"x")</f>
        <v>0</v>
      </c>
      <c r="AD79" s="96">
        <f>COUNTIF(BU$8:BU79,"x")</f>
        <v>5</v>
      </c>
      <c r="AE79" s="96">
        <f>COUNTIF(BV$8:BV79,"x")</f>
        <v>1</v>
      </c>
      <c r="AF79" s="96">
        <f>COUNTIF(BW$8:BW79,"x")</f>
        <v>0</v>
      </c>
      <c r="AG79" s="96">
        <f>COUNTIF(BX$8:BX79,"x")</f>
        <v>0</v>
      </c>
      <c r="AH79" s="96">
        <f>COUNTIF(BY$8:BY79,"x")</f>
        <v>1</v>
      </c>
      <c r="AI79" s="96">
        <f>COUNTIF(BZ$8:BZ79,"x")</f>
        <v>1</v>
      </c>
      <c r="AJ79" s="96">
        <f>COUNTIF(CA$8:CA79,"x")</f>
        <v>0</v>
      </c>
      <c r="AK79" s="96">
        <f>COUNTIF(CB$8:CB79,"x")</f>
        <v>0</v>
      </c>
      <c r="AL79" s="96">
        <f>COUNTIF(CC$8:CC79,"x")</f>
        <v>0</v>
      </c>
      <c r="AM79" s="96">
        <f>COUNTIF(CD$8:CD79,"x")</f>
        <v>1</v>
      </c>
      <c r="AN79" s="96">
        <f>COUNTIF(CE$8:CE79,"x")</f>
        <v>1</v>
      </c>
      <c r="AO79" s="96">
        <f>COUNTIF(CF$8:CF79,"x")</f>
        <v>0</v>
      </c>
      <c r="AP79" s="96">
        <f>COUNTIF(CG$8:CG79,"x")</f>
        <v>0</v>
      </c>
      <c r="AQ79" s="96">
        <f>COUNTIF(CH$8:CH79,"x")</f>
        <v>4</v>
      </c>
      <c r="AR79" s="96">
        <f>COUNTIF(CI$8:CI79,"x")</f>
        <v>0</v>
      </c>
      <c r="AS79" s="96">
        <f>COUNTIF(CJ$8:CJ79,"x")</f>
        <v>0</v>
      </c>
      <c r="AT79" s="21" t="s">
        <v>196</v>
      </c>
      <c r="AU79" s="24">
        <v>5</v>
      </c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14">
        <f t="shared" si="1"/>
        <v>41</v>
      </c>
    </row>
    <row r="80" spans="2:89" x14ac:dyDescent="0.25">
      <c r="B80" s="16">
        <v>73</v>
      </c>
      <c r="C80" s="176"/>
      <c r="D80" s="20" t="s">
        <v>129</v>
      </c>
      <c r="E80" s="96">
        <f>COUNTIF(AV$8:AV80,"x")</f>
        <v>3</v>
      </c>
      <c r="F80" s="96">
        <f>COUNTIF(AW$8:AW80,"x")</f>
        <v>4</v>
      </c>
      <c r="G80" s="96">
        <f>COUNTIF(AX$8:AX80,"x")</f>
        <v>0</v>
      </c>
      <c r="H80" s="96">
        <f>COUNTIF(AY$8:AY80,"x")</f>
        <v>0</v>
      </c>
      <c r="I80" s="96">
        <f>COUNTIF(AZ$8:AZ80,"x")</f>
        <v>3</v>
      </c>
      <c r="J80" s="96">
        <f>COUNTIF(BA$8:BA80,"x")</f>
        <v>4</v>
      </c>
      <c r="K80" s="96">
        <f>COUNTIF(BB$8:BB80,"x")</f>
        <v>1</v>
      </c>
      <c r="L80" s="96">
        <f>COUNTIF(BC$8:BC80,"x")</f>
        <v>0</v>
      </c>
      <c r="M80" s="96">
        <f>COUNTIF(BD$8:BD80,"x")</f>
        <v>0</v>
      </c>
      <c r="N80" s="96">
        <f>COUNTIF(BE$8:BE80,"x")</f>
        <v>0</v>
      </c>
      <c r="O80" s="96">
        <f>COUNTIF(BF$8:BF80,"x")</f>
        <v>1</v>
      </c>
      <c r="P80" s="96">
        <f>COUNTIF(BG$8:BG80,"x")</f>
        <v>0</v>
      </c>
      <c r="Q80" s="96">
        <f>COUNTIF(BH$8:BH80,"x")</f>
        <v>0</v>
      </c>
      <c r="R80" s="96">
        <f>COUNTIF(BI$8:BI80,"x")</f>
        <v>0</v>
      </c>
      <c r="S80" s="96">
        <f>COUNTIF(BJ$8:BJ80,"x")</f>
        <v>0</v>
      </c>
      <c r="T80" s="96">
        <f>COUNTIF(BK$8:BK80,"x")</f>
        <v>1</v>
      </c>
      <c r="U80" s="96">
        <f>COUNTIF(BL$8:BL80,"x")</f>
        <v>0</v>
      </c>
      <c r="V80" s="96">
        <f>COUNTIF(BM$8:BM80,"x")</f>
        <v>0</v>
      </c>
      <c r="W80" s="96">
        <f>COUNTIF(BN$8:BN80,"x")</f>
        <v>2</v>
      </c>
      <c r="X80" s="96">
        <f>COUNTIF(BO$8:BO80,"x")</f>
        <v>0</v>
      </c>
      <c r="Y80" s="96">
        <f>COUNTIF(BP$8:BP80,"x")</f>
        <v>0</v>
      </c>
      <c r="Z80" s="96">
        <f>COUNTIF(BQ$8:BQ80,"x")</f>
        <v>0</v>
      </c>
      <c r="AA80" s="96">
        <f>COUNTIF(BR$8:BR80,"x")</f>
        <v>0</v>
      </c>
      <c r="AB80" s="96">
        <f>COUNTIF(BS$8:BS80,"x")</f>
        <v>0</v>
      </c>
      <c r="AC80" s="96">
        <f>COUNTIF(BT$8:BT80,"x")</f>
        <v>0</v>
      </c>
      <c r="AD80" s="96">
        <f>COUNTIF(BU$8:BU80,"x")</f>
        <v>5</v>
      </c>
      <c r="AE80" s="96">
        <f>COUNTIF(BV$8:BV80,"x")</f>
        <v>1</v>
      </c>
      <c r="AF80" s="96">
        <f>COUNTIF(BW$8:BW80,"x")</f>
        <v>0</v>
      </c>
      <c r="AG80" s="96">
        <f>COUNTIF(BX$8:BX80,"x")</f>
        <v>0</v>
      </c>
      <c r="AH80" s="96">
        <f>COUNTIF(BY$8:BY80,"x")</f>
        <v>1</v>
      </c>
      <c r="AI80" s="96">
        <f>COUNTIF(BZ$8:BZ80,"x")</f>
        <v>1</v>
      </c>
      <c r="AJ80" s="96">
        <f>COUNTIF(CA$8:CA80,"x")</f>
        <v>0</v>
      </c>
      <c r="AK80" s="96">
        <f>COUNTIF(CB$8:CB80,"x")</f>
        <v>0</v>
      </c>
      <c r="AL80" s="96">
        <f>COUNTIF(CC$8:CC80,"x")</f>
        <v>0</v>
      </c>
      <c r="AM80" s="96">
        <f>COUNTIF(CD$8:CD80,"x")</f>
        <v>1</v>
      </c>
      <c r="AN80" s="96">
        <f>COUNTIF(CE$8:CE80,"x")</f>
        <v>1</v>
      </c>
      <c r="AO80" s="96">
        <f>COUNTIF(CF$8:CF80,"x")</f>
        <v>0</v>
      </c>
      <c r="AP80" s="96">
        <f>COUNTIF(CG$8:CG80,"x")</f>
        <v>0</v>
      </c>
      <c r="AQ80" s="96">
        <f>COUNTIF(CH$8:CH80,"x")</f>
        <v>4</v>
      </c>
      <c r="AR80" s="96">
        <f>COUNTIF(CI$8:CI80,"x")</f>
        <v>0</v>
      </c>
      <c r="AS80" s="96">
        <f>COUNTIF(CJ$8:CJ80,"x")</f>
        <v>0</v>
      </c>
      <c r="AT80" s="21" t="s">
        <v>197</v>
      </c>
      <c r="AU80" s="24">
        <v>5</v>
      </c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14">
        <f t="shared" ref="CK80:CK96" si="2">COUNTBLANK(AV80:CJ80)</f>
        <v>41</v>
      </c>
    </row>
    <row r="81" spans="2:89" ht="20.25" customHeight="1" x14ac:dyDescent="0.25">
      <c r="B81" s="16">
        <v>74</v>
      </c>
      <c r="C81" s="177" t="s">
        <v>242</v>
      </c>
      <c r="D81" s="20" t="s">
        <v>90</v>
      </c>
      <c r="E81" s="96">
        <f>COUNTIF(AV$8:AV81,"x")</f>
        <v>3</v>
      </c>
      <c r="F81" s="96">
        <f>COUNTIF(AW$8:AW81,"x")</f>
        <v>4</v>
      </c>
      <c r="G81" s="96">
        <f>COUNTIF(AX$8:AX81,"x")</f>
        <v>0</v>
      </c>
      <c r="H81" s="96">
        <f>COUNTIF(AY$8:AY81,"x")</f>
        <v>0</v>
      </c>
      <c r="I81" s="96">
        <f>COUNTIF(AZ$8:AZ81,"x")</f>
        <v>3</v>
      </c>
      <c r="J81" s="96">
        <f>COUNTIF(BA$8:BA81,"x")</f>
        <v>4</v>
      </c>
      <c r="K81" s="96">
        <f>COUNTIF(BB$8:BB81,"x")</f>
        <v>1</v>
      </c>
      <c r="L81" s="96">
        <f>COUNTIF(BC$8:BC81,"x")</f>
        <v>0</v>
      </c>
      <c r="M81" s="96">
        <f>COUNTIF(BD$8:BD81,"x")</f>
        <v>0</v>
      </c>
      <c r="N81" s="96">
        <f>COUNTIF(BE$8:BE81,"x")</f>
        <v>0</v>
      </c>
      <c r="O81" s="96">
        <f>COUNTIF(BF$8:BF81,"x")</f>
        <v>1</v>
      </c>
      <c r="P81" s="96">
        <f>COUNTIF(BG$8:BG81,"x")</f>
        <v>0</v>
      </c>
      <c r="Q81" s="96">
        <f>COUNTIF(BH$8:BH81,"x")</f>
        <v>0</v>
      </c>
      <c r="R81" s="96">
        <f>COUNTIF(BI$8:BI81,"x")</f>
        <v>0</v>
      </c>
      <c r="S81" s="96">
        <f>COUNTIF(BJ$8:BJ81,"x")</f>
        <v>0</v>
      </c>
      <c r="T81" s="96">
        <f>COUNTIF(BK$8:BK81,"x")</f>
        <v>1</v>
      </c>
      <c r="U81" s="96">
        <f>COUNTIF(BL$8:BL81,"x")</f>
        <v>0</v>
      </c>
      <c r="V81" s="96">
        <f>COUNTIF(BM$8:BM81,"x")</f>
        <v>0</v>
      </c>
      <c r="W81" s="96">
        <f>COUNTIF(BN$8:BN81,"x")</f>
        <v>2</v>
      </c>
      <c r="X81" s="96">
        <f>COUNTIF(BO$8:BO81,"x")</f>
        <v>0</v>
      </c>
      <c r="Y81" s="96">
        <f>COUNTIF(BP$8:BP81,"x")</f>
        <v>0</v>
      </c>
      <c r="Z81" s="96">
        <f>COUNTIF(BQ$8:BQ81,"x")</f>
        <v>0</v>
      </c>
      <c r="AA81" s="96">
        <f>COUNTIF(BR$8:BR81,"x")</f>
        <v>0</v>
      </c>
      <c r="AB81" s="96">
        <f>COUNTIF(BS$8:BS81,"x")</f>
        <v>0</v>
      </c>
      <c r="AC81" s="96">
        <f>COUNTIF(BT$8:BT81,"x")</f>
        <v>0</v>
      </c>
      <c r="AD81" s="96">
        <f>COUNTIF(BU$8:BU81,"x")</f>
        <v>5</v>
      </c>
      <c r="AE81" s="96">
        <f>COUNTIF(BV$8:BV81,"x")</f>
        <v>1</v>
      </c>
      <c r="AF81" s="96">
        <f>COUNTIF(BW$8:BW81,"x")</f>
        <v>0</v>
      </c>
      <c r="AG81" s="96">
        <f>COUNTIF(BX$8:BX81,"x")</f>
        <v>0</v>
      </c>
      <c r="AH81" s="96">
        <f>COUNTIF(BY$8:BY81,"x")</f>
        <v>1</v>
      </c>
      <c r="AI81" s="96">
        <f>COUNTIF(BZ$8:BZ81,"x")</f>
        <v>1</v>
      </c>
      <c r="AJ81" s="96">
        <f>COUNTIF(CA$8:CA81,"x")</f>
        <v>0</v>
      </c>
      <c r="AK81" s="96">
        <f>COUNTIF(CB$8:CB81,"x")</f>
        <v>0</v>
      </c>
      <c r="AL81" s="96">
        <f>COUNTIF(CC$8:CC81,"x")</f>
        <v>0</v>
      </c>
      <c r="AM81" s="96">
        <f>COUNTIF(CD$8:CD81,"x")</f>
        <v>1</v>
      </c>
      <c r="AN81" s="96">
        <f>COUNTIF(CE$8:CE81,"x")</f>
        <v>1</v>
      </c>
      <c r="AO81" s="96">
        <f>COUNTIF(CF$8:CF81,"x")</f>
        <v>0</v>
      </c>
      <c r="AP81" s="96">
        <f>COUNTIF(CG$8:CG81,"x")</f>
        <v>0</v>
      </c>
      <c r="AQ81" s="96">
        <f>COUNTIF(CH$8:CH81,"x")</f>
        <v>4</v>
      </c>
      <c r="AR81" s="96">
        <f>COUNTIF(CI$8:CI81,"x")</f>
        <v>0</v>
      </c>
      <c r="AS81" s="96">
        <f>COUNTIF(CJ$8:CJ81,"x")</f>
        <v>0</v>
      </c>
      <c r="AT81" s="21" t="s">
        <v>243</v>
      </c>
      <c r="AU81" s="24">
        <v>20</v>
      </c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14">
        <f t="shared" si="1"/>
        <v>41</v>
      </c>
    </row>
    <row r="82" spans="2:89" ht="20.25" customHeight="1" x14ac:dyDescent="0.25">
      <c r="B82" s="16">
        <v>75</v>
      </c>
      <c r="C82" s="179"/>
      <c r="D82" s="20" t="s">
        <v>245</v>
      </c>
      <c r="E82" s="96">
        <f>COUNTIF(AV$8:AV82,"x")</f>
        <v>3</v>
      </c>
      <c r="F82" s="96">
        <f>COUNTIF(AW$8:AW82,"x")</f>
        <v>4</v>
      </c>
      <c r="G82" s="96">
        <f>COUNTIF(AX$8:AX82,"x")</f>
        <v>0</v>
      </c>
      <c r="H82" s="96">
        <f>COUNTIF(AY$8:AY82,"x")</f>
        <v>0</v>
      </c>
      <c r="I82" s="96">
        <f>COUNTIF(AZ$8:AZ82,"x")</f>
        <v>3</v>
      </c>
      <c r="J82" s="96">
        <f>COUNTIF(BA$8:BA82,"x")</f>
        <v>4</v>
      </c>
      <c r="K82" s="96">
        <f>COUNTIF(BB$8:BB82,"x")</f>
        <v>1</v>
      </c>
      <c r="L82" s="96">
        <f>COUNTIF(BC$8:BC82,"x")</f>
        <v>0</v>
      </c>
      <c r="M82" s="96">
        <f>COUNTIF(BD$8:BD82,"x")</f>
        <v>0</v>
      </c>
      <c r="N82" s="96">
        <f>COUNTIF(BE$8:BE82,"x")</f>
        <v>0</v>
      </c>
      <c r="O82" s="96">
        <f>COUNTIF(BF$8:BF82,"x")</f>
        <v>1</v>
      </c>
      <c r="P82" s="96">
        <f>COUNTIF(BG$8:BG82,"x")</f>
        <v>0</v>
      </c>
      <c r="Q82" s="96">
        <f>COUNTIF(BH$8:BH82,"x")</f>
        <v>0</v>
      </c>
      <c r="R82" s="96">
        <f>COUNTIF(BI$8:BI82,"x")</f>
        <v>0</v>
      </c>
      <c r="S82" s="96">
        <f>COUNTIF(BJ$8:BJ82,"x")</f>
        <v>0</v>
      </c>
      <c r="T82" s="96">
        <f>COUNTIF(BK$8:BK82,"x")</f>
        <v>1</v>
      </c>
      <c r="U82" s="96">
        <f>COUNTIF(BL$8:BL82,"x")</f>
        <v>0</v>
      </c>
      <c r="V82" s="96">
        <f>COUNTIF(BM$8:BM82,"x")</f>
        <v>0</v>
      </c>
      <c r="W82" s="96">
        <f>COUNTIF(BN$8:BN82,"x")</f>
        <v>2</v>
      </c>
      <c r="X82" s="96">
        <f>COUNTIF(BO$8:BO82,"x")</f>
        <v>0</v>
      </c>
      <c r="Y82" s="96">
        <f>COUNTIF(BP$8:BP82,"x")</f>
        <v>0</v>
      </c>
      <c r="Z82" s="96">
        <f>COUNTIF(BQ$8:BQ82,"x")</f>
        <v>0</v>
      </c>
      <c r="AA82" s="96">
        <f>COUNTIF(BR$8:BR82,"x")</f>
        <v>0</v>
      </c>
      <c r="AB82" s="96">
        <f>COUNTIF(BS$8:BS82,"x")</f>
        <v>0</v>
      </c>
      <c r="AC82" s="96">
        <f>COUNTIF(BT$8:BT82,"x")</f>
        <v>0</v>
      </c>
      <c r="AD82" s="96">
        <f>COUNTIF(BU$8:BU82,"x")</f>
        <v>5</v>
      </c>
      <c r="AE82" s="96">
        <f>COUNTIF(BV$8:BV82,"x")</f>
        <v>1</v>
      </c>
      <c r="AF82" s="96">
        <f>COUNTIF(BW$8:BW82,"x")</f>
        <v>0</v>
      </c>
      <c r="AG82" s="96">
        <f>COUNTIF(BX$8:BX82,"x")</f>
        <v>0</v>
      </c>
      <c r="AH82" s="96">
        <f>COUNTIF(BY$8:BY82,"x")</f>
        <v>1</v>
      </c>
      <c r="AI82" s="96">
        <f>COUNTIF(BZ$8:BZ82,"x")</f>
        <v>1</v>
      </c>
      <c r="AJ82" s="96">
        <f>COUNTIF(CA$8:CA82,"x")</f>
        <v>0</v>
      </c>
      <c r="AK82" s="96">
        <f>COUNTIF(CB$8:CB82,"x")</f>
        <v>0</v>
      </c>
      <c r="AL82" s="96">
        <f>COUNTIF(CC$8:CC82,"x")</f>
        <v>0</v>
      </c>
      <c r="AM82" s="96">
        <f>COUNTIF(CD$8:CD82,"x")</f>
        <v>1</v>
      </c>
      <c r="AN82" s="96">
        <f>COUNTIF(CE$8:CE82,"x")</f>
        <v>1</v>
      </c>
      <c r="AO82" s="96">
        <f>COUNTIF(CF$8:CF82,"x")</f>
        <v>0</v>
      </c>
      <c r="AP82" s="96">
        <f>COUNTIF(CG$8:CG82,"x")</f>
        <v>0</v>
      </c>
      <c r="AQ82" s="96">
        <f>COUNTIF(CH$8:CH82,"x")</f>
        <v>4</v>
      </c>
      <c r="AR82" s="96">
        <f>COUNTIF(CI$8:CI82,"x")</f>
        <v>0</v>
      </c>
      <c r="AS82" s="96">
        <f>COUNTIF(CJ$8:CJ82,"x")</f>
        <v>0</v>
      </c>
      <c r="AT82" s="21" t="s">
        <v>244</v>
      </c>
      <c r="AU82" s="24">
        <v>5</v>
      </c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14">
        <f t="shared" ref="CK82:CK87" si="3">COUNTBLANK(AV82:CJ82)</f>
        <v>41</v>
      </c>
    </row>
    <row r="83" spans="2:89" x14ac:dyDescent="0.25">
      <c r="B83" s="16">
        <v>76</v>
      </c>
      <c r="C83" s="176" t="s">
        <v>99</v>
      </c>
      <c r="D83" s="20" t="s">
        <v>100</v>
      </c>
      <c r="E83" s="96">
        <f>COUNTIF(AV$8:AV83,"x")</f>
        <v>3</v>
      </c>
      <c r="F83" s="96">
        <f>COUNTIF(AW$8:AW83,"x")</f>
        <v>4</v>
      </c>
      <c r="G83" s="96">
        <f>COUNTIF(AX$8:AX83,"x")</f>
        <v>0</v>
      </c>
      <c r="H83" s="96">
        <f>COUNTIF(AY$8:AY83,"x")</f>
        <v>0</v>
      </c>
      <c r="I83" s="96">
        <f>COUNTIF(AZ$8:AZ83,"x")</f>
        <v>3</v>
      </c>
      <c r="J83" s="96">
        <f>COUNTIF(BA$8:BA83,"x")</f>
        <v>4</v>
      </c>
      <c r="K83" s="96">
        <f>COUNTIF(BB$8:BB83,"x")</f>
        <v>1</v>
      </c>
      <c r="L83" s="96">
        <f>COUNTIF(BC$8:BC83,"x")</f>
        <v>0</v>
      </c>
      <c r="M83" s="96">
        <f>COUNTIF(BD$8:BD83,"x")</f>
        <v>0</v>
      </c>
      <c r="N83" s="96">
        <f>COUNTIF(BE$8:BE83,"x")</f>
        <v>0</v>
      </c>
      <c r="O83" s="96">
        <f>COUNTIF(BF$8:BF83,"x")</f>
        <v>1</v>
      </c>
      <c r="P83" s="96">
        <f>COUNTIF(BG$8:BG83,"x")</f>
        <v>0</v>
      </c>
      <c r="Q83" s="96">
        <f>COUNTIF(BH$8:BH83,"x")</f>
        <v>0</v>
      </c>
      <c r="R83" s="96">
        <f>COUNTIF(BI$8:BI83,"x")</f>
        <v>0</v>
      </c>
      <c r="S83" s="96">
        <f>COUNTIF(BJ$8:BJ83,"x")</f>
        <v>0</v>
      </c>
      <c r="T83" s="96">
        <f>COUNTIF(BK$8:BK83,"x")</f>
        <v>1</v>
      </c>
      <c r="U83" s="96">
        <f>COUNTIF(BL$8:BL83,"x")</f>
        <v>0</v>
      </c>
      <c r="V83" s="96">
        <f>COUNTIF(BM$8:BM83,"x")</f>
        <v>0</v>
      </c>
      <c r="W83" s="96">
        <f>COUNTIF(BN$8:BN83,"x")</f>
        <v>2</v>
      </c>
      <c r="X83" s="96">
        <f>COUNTIF(BO$8:BO83,"x")</f>
        <v>0</v>
      </c>
      <c r="Y83" s="96">
        <f>COUNTIF(BP$8:BP83,"x")</f>
        <v>0</v>
      </c>
      <c r="Z83" s="96">
        <f>COUNTIF(BQ$8:BQ83,"x")</f>
        <v>0</v>
      </c>
      <c r="AA83" s="96">
        <f>COUNTIF(BR$8:BR83,"x")</f>
        <v>0</v>
      </c>
      <c r="AB83" s="96">
        <f>COUNTIF(BS$8:BS83,"x")</f>
        <v>0</v>
      </c>
      <c r="AC83" s="96">
        <f>COUNTIF(BT$8:BT83,"x")</f>
        <v>0</v>
      </c>
      <c r="AD83" s="96">
        <f>COUNTIF(BU$8:BU83,"x")</f>
        <v>5</v>
      </c>
      <c r="AE83" s="96">
        <f>COUNTIF(BV$8:BV83,"x")</f>
        <v>1</v>
      </c>
      <c r="AF83" s="96">
        <f>COUNTIF(BW$8:BW83,"x")</f>
        <v>0</v>
      </c>
      <c r="AG83" s="96">
        <f>COUNTIF(BX$8:BX83,"x")</f>
        <v>0</v>
      </c>
      <c r="AH83" s="96">
        <f>COUNTIF(BY$8:BY83,"x")</f>
        <v>1</v>
      </c>
      <c r="AI83" s="96">
        <f>COUNTIF(BZ$8:BZ83,"x")</f>
        <v>1</v>
      </c>
      <c r="AJ83" s="96">
        <f>COUNTIF(CA$8:CA83,"x")</f>
        <v>0</v>
      </c>
      <c r="AK83" s="96">
        <f>COUNTIF(CB$8:CB83,"x")</f>
        <v>0</v>
      </c>
      <c r="AL83" s="96">
        <f>COUNTIF(CC$8:CC83,"x")</f>
        <v>0</v>
      </c>
      <c r="AM83" s="96">
        <f>COUNTIF(CD$8:CD83,"x")</f>
        <v>1</v>
      </c>
      <c r="AN83" s="96">
        <f>COUNTIF(CE$8:CE83,"x")</f>
        <v>1</v>
      </c>
      <c r="AO83" s="96">
        <f>COUNTIF(CF$8:CF83,"x")</f>
        <v>0</v>
      </c>
      <c r="AP83" s="96">
        <f>COUNTIF(CG$8:CG83,"x")</f>
        <v>0</v>
      </c>
      <c r="AQ83" s="96">
        <f>COUNTIF(CH$8:CH83,"x")</f>
        <v>4</v>
      </c>
      <c r="AR83" s="96">
        <f>COUNTIF(CI$8:CI83,"x")</f>
        <v>0</v>
      </c>
      <c r="AS83" s="96">
        <f>COUNTIF(CJ$8:CJ83,"x")</f>
        <v>0</v>
      </c>
      <c r="AT83" s="21" t="s">
        <v>198</v>
      </c>
      <c r="AU83" s="24">
        <v>20</v>
      </c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14">
        <f t="shared" si="3"/>
        <v>41</v>
      </c>
    </row>
    <row r="84" spans="2:89" x14ac:dyDescent="0.25">
      <c r="B84" s="16">
        <v>77</v>
      </c>
      <c r="C84" s="176"/>
      <c r="D84" s="20" t="s">
        <v>101</v>
      </c>
      <c r="E84" s="96">
        <f>COUNTIF(AV$8:AV84,"x")</f>
        <v>3</v>
      </c>
      <c r="F84" s="96">
        <f>COUNTIF(AW$8:AW84,"x")</f>
        <v>4</v>
      </c>
      <c r="G84" s="96">
        <f>COUNTIF(AX$8:AX84,"x")</f>
        <v>0</v>
      </c>
      <c r="H84" s="96">
        <f>COUNTIF(AY$8:AY84,"x")</f>
        <v>0</v>
      </c>
      <c r="I84" s="96">
        <f>COUNTIF(AZ$8:AZ84,"x")</f>
        <v>3</v>
      </c>
      <c r="J84" s="96">
        <f>COUNTIF(BA$8:BA84,"x")</f>
        <v>4</v>
      </c>
      <c r="K84" s="96">
        <f>COUNTIF(BB$8:BB84,"x")</f>
        <v>1</v>
      </c>
      <c r="L84" s="96">
        <f>COUNTIF(BC$8:BC84,"x")</f>
        <v>0</v>
      </c>
      <c r="M84" s="96">
        <f>COUNTIF(BD$8:BD84,"x")</f>
        <v>0</v>
      </c>
      <c r="N84" s="96">
        <f>COUNTIF(BE$8:BE84,"x")</f>
        <v>0</v>
      </c>
      <c r="O84" s="96">
        <f>COUNTIF(BF$8:BF84,"x")</f>
        <v>1</v>
      </c>
      <c r="P84" s="96">
        <f>COUNTIF(BG$8:BG84,"x")</f>
        <v>0</v>
      </c>
      <c r="Q84" s="96">
        <f>COUNTIF(BH$8:BH84,"x")</f>
        <v>0</v>
      </c>
      <c r="R84" s="96">
        <f>COUNTIF(BI$8:BI84,"x")</f>
        <v>0</v>
      </c>
      <c r="S84" s="96">
        <f>COUNTIF(BJ$8:BJ84,"x")</f>
        <v>1</v>
      </c>
      <c r="T84" s="96">
        <f>COUNTIF(BK$8:BK84,"x")</f>
        <v>1</v>
      </c>
      <c r="U84" s="96">
        <f>COUNTIF(BL$8:BL84,"x")</f>
        <v>0</v>
      </c>
      <c r="V84" s="96">
        <f>COUNTIF(BM$8:BM84,"x")</f>
        <v>0</v>
      </c>
      <c r="W84" s="96">
        <f>COUNTIF(BN$8:BN84,"x")</f>
        <v>2</v>
      </c>
      <c r="X84" s="96">
        <f>COUNTIF(BO$8:BO84,"x")</f>
        <v>0</v>
      </c>
      <c r="Y84" s="96">
        <f>COUNTIF(BP$8:BP84,"x")</f>
        <v>0</v>
      </c>
      <c r="Z84" s="96">
        <f>COUNTIF(BQ$8:BQ84,"x")</f>
        <v>0</v>
      </c>
      <c r="AA84" s="96">
        <f>COUNTIF(BR$8:BR84,"x")</f>
        <v>0</v>
      </c>
      <c r="AB84" s="96">
        <f>COUNTIF(BS$8:BS84,"x")</f>
        <v>0</v>
      </c>
      <c r="AC84" s="96">
        <f>COUNTIF(BT$8:BT84,"x")</f>
        <v>0</v>
      </c>
      <c r="AD84" s="96">
        <f>COUNTIF(BU$8:BU84,"x")</f>
        <v>5</v>
      </c>
      <c r="AE84" s="96">
        <f>COUNTIF(BV$8:BV84,"x")</f>
        <v>1</v>
      </c>
      <c r="AF84" s="96">
        <f>COUNTIF(BW$8:BW84,"x")</f>
        <v>0</v>
      </c>
      <c r="AG84" s="96">
        <f>COUNTIF(BX$8:BX84,"x")</f>
        <v>0</v>
      </c>
      <c r="AH84" s="96">
        <f>COUNTIF(BY$8:BY84,"x")</f>
        <v>1</v>
      </c>
      <c r="AI84" s="96">
        <f>COUNTIF(BZ$8:BZ84,"x")</f>
        <v>1</v>
      </c>
      <c r="AJ84" s="96">
        <f>COUNTIF(CA$8:CA84,"x")</f>
        <v>0</v>
      </c>
      <c r="AK84" s="96">
        <f>COUNTIF(CB$8:CB84,"x")</f>
        <v>0</v>
      </c>
      <c r="AL84" s="96">
        <f>COUNTIF(CC$8:CC84,"x")</f>
        <v>0</v>
      </c>
      <c r="AM84" s="96">
        <f>COUNTIF(CD$8:CD84,"x")</f>
        <v>1</v>
      </c>
      <c r="AN84" s="96">
        <f>COUNTIF(CE$8:CE84,"x")</f>
        <v>1</v>
      </c>
      <c r="AO84" s="96">
        <f>COUNTIF(CF$8:CF84,"x")</f>
        <v>0</v>
      </c>
      <c r="AP84" s="96">
        <f>COUNTIF(CG$8:CG84,"x")</f>
        <v>0</v>
      </c>
      <c r="AQ84" s="96">
        <f>COUNTIF(CH$8:CH84,"x")</f>
        <v>4</v>
      </c>
      <c r="AR84" s="96">
        <f>COUNTIF(CI$8:CI84,"x")</f>
        <v>0</v>
      </c>
      <c r="AS84" s="96">
        <f>COUNTIF(CJ$8:CJ84,"x")</f>
        <v>0</v>
      </c>
      <c r="AT84" s="21" t="s">
        <v>199</v>
      </c>
      <c r="AU84" s="24">
        <v>10</v>
      </c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 t="s">
        <v>130</v>
      </c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14">
        <f t="shared" si="3"/>
        <v>40</v>
      </c>
    </row>
    <row r="85" spans="2:89" ht="27" x14ac:dyDescent="0.25">
      <c r="B85" s="16">
        <v>78</v>
      </c>
      <c r="C85" s="176"/>
      <c r="D85" s="20" t="s">
        <v>270</v>
      </c>
      <c r="E85" s="96">
        <f>COUNTIF(AV$8:AV85,"x")</f>
        <v>3</v>
      </c>
      <c r="F85" s="96">
        <f>COUNTIF(AW$8:AW85,"x")</f>
        <v>4</v>
      </c>
      <c r="G85" s="96">
        <f>COUNTIF(AX$8:AX85,"x")</f>
        <v>0</v>
      </c>
      <c r="H85" s="96">
        <f>COUNTIF(AY$8:AY85,"x")</f>
        <v>0</v>
      </c>
      <c r="I85" s="96">
        <f>COUNTIF(AZ$8:AZ85,"x")</f>
        <v>3</v>
      </c>
      <c r="J85" s="96">
        <f>COUNTIF(BA$8:BA85,"x")</f>
        <v>4</v>
      </c>
      <c r="K85" s="96">
        <f>COUNTIF(BB$8:BB85,"x")</f>
        <v>1</v>
      </c>
      <c r="L85" s="96">
        <f>COUNTIF(BC$8:BC85,"x")</f>
        <v>0</v>
      </c>
      <c r="M85" s="96">
        <f>COUNTIF(BD$8:BD85,"x")</f>
        <v>0</v>
      </c>
      <c r="N85" s="96">
        <f>COUNTIF(BE$8:BE85,"x")</f>
        <v>0</v>
      </c>
      <c r="O85" s="96">
        <f>COUNTIF(BF$8:BF85,"x")</f>
        <v>1</v>
      </c>
      <c r="P85" s="96">
        <f>COUNTIF(BG$8:BG85,"x")</f>
        <v>0</v>
      </c>
      <c r="Q85" s="96">
        <f>COUNTIF(BH$8:BH85,"x")</f>
        <v>0</v>
      </c>
      <c r="R85" s="96">
        <f>COUNTIF(BI$8:BI85,"x")</f>
        <v>0</v>
      </c>
      <c r="S85" s="96">
        <f>COUNTIF(BJ$8:BJ85,"x")</f>
        <v>1</v>
      </c>
      <c r="T85" s="96">
        <f>COUNTIF(BK$8:BK85,"x")</f>
        <v>1</v>
      </c>
      <c r="U85" s="96">
        <f>COUNTIF(BL$8:BL85,"x")</f>
        <v>0</v>
      </c>
      <c r="V85" s="96">
        <f>COUNTIF(BM$8:BM85,"x")</f>
        <v>0</v>
      </c>
      <c r="W85" s="96">
        <f>COUNTIF(BN$8:BN85,"x")</f>
        <v>2</v>
      </c>
      <c r="X85" s="96">
        <f>COUNTIF(BO$8:BO85,"x")</f>
        <v>0</v>
      </c>
      <c r="Y85" s="96">
        <f>COUNTIF(BP$8:BP85,"x")</f>
        <v>0</v>
      </c>
      <c r="Z85" s="96">
        <f>COUNTIF(BQ$8:BQ85,"x")</f>
        <v>0</v>
      </c>
      <c r="AA85" s="96">
        <f>COUNTIF(BR$8:BR85,"x")</f>
        <v>0</v>
      </c>
      <c r="AB85" s="96">
        <f>COUNTIF(BS$8:BS85,"x")</f>
        <v>0</v>
      </c>
      <c r="AC85" s="96">
        <f>COUNTIF(BT$8:BT85,"x")</f>
        <v>0</v>
      </c>
      <c r="AD85" s="96">
        <f>COUNTIF(BU$8:BU85,"x")</f>
        <v>5</v>
      </c>
      <c r="AE85" s="96">
        <f>COUNTIF(BV$8:BV85,"x")</f>
        <v>1</v>
      </c>
      <c r="AF85" s="96">
        <f>COUNTIF(BW$8:BW85,"x")</f>
        <v>0</v>
      </c>
      <c r="AG85" s="96">
        <f>COUNTIF(BX$8:BX85,"x")</f>
        <v>0</v>
      </c>
      <c r="AH85" s="96">
        <f>COUNTIF(BY$8:BY85,"x")</f>
        <v>1</v>
      </c>
      <c r="AI85" s="96">
        <f>COUNTIF(BZ$8:BZ85,"x")</f>
        <v>1</v>
      </c>
      <c r="AJ85" s="96">
        <f>COUNTIF(CA$8:CA85,"x")</f>
        <v>0</v>
      </c>
      <c r="AK85" s="96">
        <f>COUNTIF(CB$8:CB85,"x")</f>
        <v>0</v>
      </c>
      <c r="AL85" s="96">
        <f>COUNTIF(CC$8:CC85,"x")</f>
        <v>0</v>
      </c>
      <c r="AM85" s="96">
        <f>COUNTIF(CD$8:CD85,"x")</f>
        <v>1</v>
      </c>
      <c r="AN85" s="96">
        <f>COUNTIF(CE$8:CE85,"x")</f>
        <v>1</v>
      </c>
      <c r="AO85" s="96">
        <f>COUNTIF(CF$8:CF85,"x")</f>
        <v>0</v>
      </c>
      <c r="AP85" s="96">
        <f>COUNTIF(CG$8:CG85,"x")</f>
        <v>0</v>
      </c>
      <c r="AQ85" s="96">
        <f>COUNTIF(CH$8:CH85,"x")</f>
        <v>4</v>
      </c>
      <c r="AR85" s="96">
        <f>COUNTIF(CI$8:CI85,"x")</f>
        <v>0</v>
      </c>
      <c r="AS85" s="96">
        <f>COUNTIF(CJ$8:CJ85,"x")</f>
        <v>0</v>
      </c>
      <c r="AT85" s="21" t="s">
        <v>200</v>
      </c>
      <c r="AU85" s="24">
        <v>5</v>
      </c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14">
        <f t="shared" si="3"/>
        <v>41</v>
      </c>
    </row>
    <row r="86" spans="2:89" x14ac:dyDescent="0.25">
      <c r="B86" s="16">
        <v>79</v>
      </c>
      <c r="C86" s="176"/>
      <c r="D86" s="20" t="s">
        <v>102</v>
      </c>
      <c r="E86" s="96">
        <f>COUNTIF(AV$8:AV86,"x")</f>
        <v>3</v>
      </c>
      <c r="F86" s="96">
        <f>COUNTIF(AW$8:AW86,"x")</f>
        <v>4</v>
      </c>
      <c r="G86" s="96">
        <f>COUNTIF(AX$8:AX86,"x")</f>
        <v>0</v>
      </c>
      <c r="H86" s="96">
        <f>COUNTIF(AY$8:AY86,"x")</f>
        <v>0</v>
      </c>
      <c r="I86" s="96">
        <f>COUNTIF(AZ$8:AZ86,"x")</f>
        <v>3</v>
      </c>
      <c r="J86" s="96">
        <f>COUNTIF(BA$8:BA86,"x")</f>
        <v>4</v>
      </c>
      <c r="K86" s="96">
        <f>COUNTIF(BB$8:BB86,"x")</f>
        <v>1</v>
      </c>
      <c r="L86" s="96">
        <f>COUNTIF(BC$8:BC86,"x")</f>
        <v>0</v>
      </c>
      <c r="M86" s="96">
        <f>COUNTIF(BD$8:BD86,"x")</f>
        <v>0</v>
      </c>
      <c r="N86" s="96">
        <f>COUNTIF(BE$8:BE86,"x")</f>
        <v>0</v>
      </c>
      <c r="O86" s="96">
        <f>COUNTIF(BF$8:BF86,"x")</f>
        <v>1</v>
      </c>
      <c r="P86" s="96">
        <f>COUNTIF(BG$8:BG86,"x")</f>
        <v>0</v>
      </c>
      <c r="Q86" s="96">
        <f>COUNTIF(BH$8:BH86,"x")</f>
        <v>0</v>
      </c>
      <c r="R86" s="96">
        <f>COUNTIF(BI$8:BI86,"x")</f>
        <v>0</v>
      </c>
      <c r="S86" s="96">
        <f>COUNTIF(BJ$8:BJ86,"x")</f>
        <v>1</v>
      </c>
      <c r="T86" s="96">
        <f>COUNTIF(BK$8:BK86,"x")</f>
        <v>1</v>
      </c>
      <c r="U86" s="96">
        <f>COUNTIF(BL$8:BL86,"x")</f>
        <v>0</v>
      </c>
      <c r="V86" s="96">
        <f>COUNTIF(BM$8:BM86,"x")</f>
        <v>0</v>
      </c>
      <c r="W86" s="96">
        <f>COUNTIF(BN$8:BN86,"x")</f>
        <v>2</v>
      </c>
      <c r="X86" s="96">
        <f>COUNTIF(BO$8:BO86,"x")</f>
        <v>0</v>
      </c>
      <c r="Y86" s="96">
        <f>COUNTIF(BP$8:BP86,"x")</f>
        <v>0</v>
      </c>
      <c r="Z86" s="96">
        <f>COUNTIF(BQ$8:BQ86,"x")</f>
        <v>0</v>
      </c>
      <c r="AA86" s="96">
        <f>COUNTIF(BR$8:BR86,"x")</f>
        <v>0</v>
      </c>
      <c r="AB86" s="96">
        <f>COUNTIF(BS$8:BS86,"x")</f>
        <v>0</v>
      </c>
      <c r="AC86" s="96">
        <f>COUNTIF(BT$8:BT86,"x")</f>
        <v>0</v>
      </c>
      <c r="AD86" s="96">
        <f>COUNTIF(BU$8:BU86,"x")</f>
        <v>5</v>
      </c>
      <c r="AE86" s="96">
        <f>COUNTIF(BV$8:BV86,"x")</f>
        <v>1</v>
      </c>
      <c r="AF86" s="96">
        <f>COUNTIF(BW$8:BW86,"x")</f>
        <v>0</v>
      </c>
      <c r="AG86" s="96">
        <f>COUNTIF(BX$8:BX86,"x")</f>
        <v>0</v>
      </c>
      <c r="AH86" s="96">
        <f>COUNTIF(BY$8:BY86,"x")</f>
        <v>1</v>
      </c>
      <c r="AI86" s="96">
        <f>COUNTIF(BZ$8:BZ86,"x")</f>
        <v>1</v>
      </c>
      <c r="AJ86" s="96">
        <f>COUNTIF(CA$8:CA86,"x")</f>
        <v>0</v>
      </c>
      <c r="AK86" s="96">
        <f>COUNTIF(CB$8:CB86,"x")</f>
        <v>0</v>
      </c>
      <c r="AL86" s="96">
        <f>COUNTIF(CC$8:CC86,"x")</f>
        <v>0</v>
      </c>
      <c r="AM86" s="96">
        <f>COUNTIF(CD$8:CD86,"x")</f>
        <v>1</v>
      </c>
      <c r="AN86" s="96">
        <f>COUNTIF(CE$8:CE86,"x")</f>
        <v>1</v>
      </c>
      <c r="AO86" s="96">
        <f>COUNTIF(CF$8:CF86,"x")</f>
        <v>0</v>
      </c>
      <c r="AP86" s="96">
        <f>COUNTIF(CG$8:CG86,"x")</f>
        <v>0</v>
      </c>
      <c r="AQ86" s="96">
        <f>COUNTIF(CH$8:CH86,"x")</f>
        <v>4</v>
      </c>
      <c r="AR86" s="96">
        <f>COUNTIF(CI$8:CI86,"x")</f>
        <v>0</v>
      </c>
      <c r="AS86" s="96">
        <f>COUNTIF(CJ$8:CJ86,"x")</f>
        <v>0</v>
      </c>
      <c r="AT86" s="21" t="s">
        <v>201</v>
      </c>
      <c r="AU86" s="24">
        <v>5</v>
      </c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14">
        <f t="shared" si="3"/>
        <v>41</v>
      </c>
    </row>
    <row r="87" spans="2:89" x14ac:dyDescent="0.25">
      <c r="B87" s="16">
        <v>80</v>
      </c>
      <c r="C87" s="176"/>
      <c r="D87" s="20" t="s">
        <v>103</v>
      </c>
      <c r="E87" s="96">
        <f>COUNTIF(AV$8:AV87,"x")</f>
        <v>3</v>
      </c>
      <c r="F87" s="96">
        <f>COUNTIF(AW$8:AW87,"x")</f>
        <v>4</v>
      </c>
      <c r="G87" s="96">
        <f>COUNTIF(AX$8:AX87,"x")</f>
        <v>0</v>
      </c>
      <c r="H87" s="96">
        <f>COUNTIF(AY$8:AY87,"x")</f>
        <v>0</v>
      </c>
      <c r="I87" s="96">
        <f>COUNTIF(AZ$8:AZ87,"x")</f>
        <v>3</v>
      </c>
      <c r="J87" s="96">
        <f>COUNTIF(BA$8:BA87,"x")</f>
        <v>4</v>
      </c>
      <c r="K87" s="96">
        <f>COUNTIF(BB$8:BB87,"x")</f>
        <v>1</v>
      </c>
      <c r="L87" s="96">
        <f>COUNTIF(BC$8:BC87,"x")</f>
        <v>0</v>
      </c>
      <c r="M87" s="96">
        <f>COUNTIF(BD$8:BD87,"x")</f>
        <v>0</v>
      </c>
      <c r="N87" s="96">
        <f>COUNTIF(BE$8:BE87,"x")</f>
        <v>0</v>
      </c>
      <c r="O87" s="96">
        <f>COUNTIF(BF$8:BF87,"x")</f>
        <v>1</v>
      </c>
      <c r="P87" s="96">
        <f>COUNTIF(BG$8:BG87,"x")</f>
        <v>0</v>
      </c>
      <c r="Q87" s="96">
        <f>COUNTIF(BH$8:BH87,"x")</f>
        <v>0</v>
      </c>
      <c r="R87" s="96">
        <f>COUNTIF(BI$8:BI87,"x")</f>
        <v>0</v>
      </c>
      <c r="S87" s="96">
        <f>COUNTIF(BJ$8:BJ87,"x")</f>
        <v>1</v>
      </c>
      <c r="T87" s="96">
        <f>COUNTIF(BK$8:BK87,"x")</f>
        <v>1</v>
      </c>
      <c r="U87" s="96">
        <f>COUNTIF(BL$8:BL87,"x")</f>
        <v>0</v>
      </c>
      <c r="V87" s="96">
        <f>COUNTIF(BM$8:BM87,"x")</f>
        <v>0</v>
      </c>
      <c r="W87" s="96">
        <f>COUNTIF(BN$8:BN87,"x")</f>
        <v>2</v>
      </c>
      <c r="X87" s="96">
        <f>COUNTIF(BO$8:BO87,"x")</f>
        <v>0</v>
      </c>
      <c r="Y87" s="96">
        <f>COUNTIF(BP$8:BP87,"x")</f>
        <v>0</v>
      </c>
      <c r="Z87" s="96">
        <f>COUNTIF(BQ$8:BQ87,"x")</f>
        <v>0</v>
      </c>
      <c r="AA87" s="96">
        <f>COUNTIF(BR$8:BR87,"x")</f>
        <v>0</v>
      </c>
      <c r="AB87" s="96">
        <f>COUNTIF(BS$8:BS87,"x")</f>
        <v>0</v>
      </c>
      <c r="AC87" s="96">
        <f>COUNTIF(BT$8:BT87,"x")</f>
        <v>0</v>
      </c>
      <c r="AD87" s="96">
        <f>COUNTIF(BU$8:BU87,"x")</f>
        <v>5</v>
      </c>
      <c r="AE87" s="96">
        <f>COUNTIF(BV$8:BV87,"x")</f>
        <v>1</v>
      </c>
      <c r="AF87" s="96">
        <f>COUNTIF(BW$8:BW87,"x")</f>
        <v>0</v>
      </c>
      <c r="AG87" s="96">
        <f>COUNTIF(BX$8:BX87,"x")</f>
        <v>0</v>
      </c>
      <c r="AH87" s="96">
        <f>COUNTIF(BY$8:BY87,"x")</f>
        <v>1</v>
      </c>
      <c r="AI87" s="96">
        <f>COUNTIF(BZ$8:BZ87,"x")</f>
        <v>1</v>
      </c>
      <c r="AJ87" s="96">
        <f>COUNTIF(CA$8:CA87,"x")</f>
        <v>0</v>
      </c>
      <c r="AK87" s="96">
        <f>COUNTIF(CB$8:CB87,"x")</f>
        <v>0</v>
      </c>
      <c r="AL87" s="96">
        <f>COUNTIF(CC$8:CC87,"x")</f>
        <v>0</v>
      </c>
      <c r="AM87" s="96">
        <f>COUNTIF(CD$8:CD87,"x")</f>
        <v>1</v>
      </c>
      <c r="AN87" s="96">
        <f>COUNTIF(CE$8:CE87,"x")</f>
        <v>1</v>
      </c>
      <c r="AO87" s="96">
        <f>COUNTIF(CF$8:CF87,"x")</f>
        <v>0</v>
      </c>
      <c r="AP87" s="96">
        <f>COUNTIF(CG$8:CG87,"x")</f>
        <v>0</v>
      </c>
      <c r="AQ87" s="96">
        <f>COUNTIF(CH$8:CH87,"x")</f>
        <v>4</v>
      </c>
      <c r="AR87" s="96">
        <f>COUNTIF(CI$8:CI87,"x")</f>
        <v>0</v>
      </c>
      <c r="AS87" s="96">
        <f>COUNTIF(CJ$8:CJ87,"x")</f>
        <v>0</v>
      </c>
      <c r="AT87" s="21" t="s">
        <v>271</v>
      </c>
      <c r="AU87" s="24">
        <v>5</v>
      </c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14">
        <f t="shared" si="3"/>
        <v>41</v>
      </c>
    </row>
    <row r="88" spans="2:89" ht="27" x14ac:dyDescent="0.25">
      <c r="B88" s="16">
        <v>81</v>
      </c>
      <c r="C88" s="21" t="s">
        <v>104</v>
      </c>
      <c r="D88" s="20" t="s">
        <v>105</v>
      </c>
      <c r="E88" s="96">
        <f>COUNTIF(AV$8:AV88,"x")</f>
        <v>3</v>
      </c>
      <c r="F88" s="96">
        <f>COUNTIF(AW$8:AW88,"x")</f>
        <v>4</v>
      </c>
      <c r="G88" s="96">
        <f>COUNTIF(AX$8:AX88,"x")</f>
        <v>0</v>
      </c>
      <c r="H88" s="96">
        <f>COUNTIF(AY$8:AY88,"x")</f>
        <v>0</v>
      </c>
      <c r="I88" s="96">
        <f>COUNTIF(AZ$8:AZ88,"x")</f>
        <v>3</v>
      </c>
      <c r="J88" s="96">
        <f>COUNTIF(BA$8:BA88,"x")</f>
        <v>4</v>
      </c>
      <c r="K88" s="96">
        <f>COUNTIF(BB$8:BB88,"x")</f>
        <v>1</v>
      </c>
      <c r="L88" s="96">
        <f>COUNTIF(BC$8:BC88,"x")</f>
        <v>0</v>
      </c>
      <c r="M88" s="96">
        <f>COUNTIF(BD$8:BD88,"x")</f>
        <v>0</v>
      </c>
      <c r="N88" s="96">
        <f>COUNTIF(BE$8:BE88,"x")</f>
        <v>0</v>
      </c>
      <c r="O88" s="96">
        <f>COUNTIF(BF$8:BF88,"x")</f>
        <v>1</v>
      </c>
      <c r="P88" s="96">
        <f>COUNTIF(BG$8:BG88,"x")</f>
        <v>0</v>
      </c>
      <c r="Q88" s="96">
        <f>COUNTIF(BH$8:BH88,"x")</f>
        <v>0</v>
      </c>
      <c r="R88" s="96">
        <f>COUNTIF(BI$8:BI88,"x")</f>
        <v>0</v>
      </c>
      <c r="S88" s="96">
        <f>COUNTIF(BJ$8:BJ88,"x")</f>
        <v>1</v>
      </c>
      <c r="T88" s="96">
        <f>COUNTIF(BK$8:BK88,"x")</f>
        <v>1</v>
      </c>
      <c r="U88" s="96">
        <f>COUNTIF(BL$8:BL88,"x")</f>
        <v>0</v>
      </c>
      <c r="V88" s="96">
        <f>COUNTIF(BM$8:BM88,"x")</f>
        <v>0</v>
      </c>
      <c r="W88" s="96">
        <f>COUNTIF(BN$8:BN88,"x")</f>
        <v>2</v>
      </c>
      <c r="X88" s="96">
        <f>COUNTIF(BO$8:BO88,"x")</f>
        <v>0</v>
      </c>
      <c r="Y88" s="96">
        <f>COUNTIF(BP$8:BP88,"x")</f>
        <v>0</v>
      </c>
      <c r="Z88" s="96">
        <f>COUNTIF(BQ$8:BQ88,"x")</f>
        <v>0</v>
      </c>
      <c r="AA88" s="96">
        <f>COUNTIF(BR$8:BR88,"x")</f>
        <v>0</v>
      </c>
      <c r="AB88" s="96">
        <f>COUNTIF(BS$8:BS88,"x")</f>
        <v>0</v>
      </c>
      <c r="AC88" s="96">
        <f>COUNTIF(BT$8:BT88,"x")</f>
        <v>0</v>
      </c>
      <c r="AD88" s="96">
        <f>COUNTIF(BU$8:BU88,"x")</f>
        <v>5</v>
      </c>
      <c r="AE88" s="96">
        <f>COUNTIF(BV$8:BV88,"x")</f>
        <v>1</v>
      </c>
      <c r="AF88" s="96">
        <f>COUNTIF(BW$8:BW88,"x")</f>
        <v>0</v>
      </c>
      <c r="AG88" s="96">
        <f>COUNTIF(BX$8:BX88,"x")</f>
        <v>0</v>
      </c>
      <c r="AH88" s="96">
        <f>COUNTIF(BY$8:BY88,"x")</f>
        <v>1</v>
      </c>
      <c r="AI88" s="96">
        <f>COUNTIF(BZ$8:BZ88,"x")</f>
        <v>1</v>
      </c>
      <c r="AJ88" s="96">
        <f>COUNTIF(CA$8:CA88,"x")</f>
        <v>0</v>
      </c>
      <c r="AK88" s="96">
        <f>COUNTIF(CB$8:CB88,"x")</f>
        <v>0</v>
      </c>
      <c r="AL88" s="96">
        <f>COUNTIF(CC$8:CC88,"x")</f>
        <v>0</v>
      </c>
      <c r="AM88" s="96">
        <f>COUNTIF(CD$8:CD88,"x")</f>
        <v>1</v>
      </c>
      <c r="AN88" s="96">
        <f>COUNTIF(CE$8:CE88,"x")</f>
        <v>1</v>
      </c>
      <c r="AO88" s="96">
        <f>COUNTIF(CF$8:CF88,"x")</f>
        <v>0</v>
      </c>
      <c r="AP88" s="96">
        <f>COUNTIF(CG$8:CG88,"x")</f>
        <v>0</v>
      </c>
      <c r="AQ88" s="96">
        <f>COUNTIF(CH$8:CH88,"x")</f>
        <v>4</v>
      </c>
      <c r="AR88" s="96">
        <f>COUNTIF(CI$8:CI88,"x")</f>
        <v>0</v>
      </c>
      <c r="AS88" s="96">
        <f>COUNTIF(CJ$8:CJ88,"x")</f>
        <v>0</v>
      </c>
      <c r="AT88" s="21" t="s">
        <v>202</v>
      </c>
      <c r="AU88" s="24">
        <v>20</v>
      </c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14">
        <f t="shared" si="2"/>
        <v>41</v>
      </c>
    </row>
    <row r="89" spans="2:89" ht="27" x14ac:dyDescent="0.25">
      <c r="B89" s="16">
        <v>82</v>
      </c>
      <c r="C89" s="176" t="s">
        <v>106</v>
      </c>
      <c r="D89" s="20" t="s">
        <v>107</v>
      </c>
      <c r="E89" s="96">
        <f>COUNTIF(AV$8:AV89,"x")</f>
        <v>3</v>
      </c>
      <c r="F89" s="96">
        <f>COUNTIF(AW$8:AW89,"x")</f>
        <v>4</v>
      </c>
      <c r="G89" s="96">
        <f>COUNTIF(AX$8:AX89,"x")</f>
        <v>0</v>
      </c>
      <c r="H89" s="96">
        <f>COUNTIF(AY$8:AY89,"x")</f>
        <v>0</v>
      </c>
      <c r="I89" s="96">
        <f>COUNTIF(AZ$8:AZ89,"x")</f>
        <v>3</v>
      </c>
      <c r="J89" s="96">
        <f>COUNTIF(BA$8:BA89,"x")</f>
        <v>4</v>
      </c>
      <c r="K89" s="96">
        <f>COUNTIF(BB$8:BB89,"x")</f>
        <v>1</v>
      </c>
      <c r="L89" s="96">
        <f>COUNTIF(BC$8:BC89,"x")</f>
        <v>0</v>
      </c>
      <c r="M89" s="96">
        <f>COUNTIF(BD$8:BD89,"x")</f>
        <v>0</v>
      </c>
      <c r="N89" s="96">
        <f>COUNTIF(BE$8:BE89,"x")</f>
        <v>0</v>
      </c>
      <c r="O89" s="96">
        <f>COUNTIF(BF$8:BF89,"x")</f>
        <v>1</v>
      </c>
      <c r="P89" s="96">
        <f>COUNTIF(BG$8:BG89,"x")</f>
        <v>1</v>
      </c>
      <c r="Q89" s="96">
        <f>COUNTIF(BH$8:BH89,"x")</f>
        <v>0</v>
      </c>
      <c r="R89" s="96">
        <f>COUNTIF(BI$8:BI89,"x")</f>
        <v>0</v>
      </c>
      <c r="S89" s="96">
        <f>COUNTIF(BJ$8:BJ89,"x")</f>
        <v>1</v>
      </c>
      <c r="T89" s="96">
        <f>COUNTIF(BK$8:BK89,"x")</f>
        <v>1</v>
      </c>
      <c r="U89" s="96">
        <f>COUNTIF(BL$8:BL89,"x")</f>
        <v>0</v>
      </c>
      <c r="V89" s="96">
        <f>COUNTIF(BM$8:BM89,"x")</f>
        <v>0</v>
      </c>
      <c r="W89" s="96">
        <f>COUNTIF(BN$8:BN89,"x")</f>
        <v>2</v>
      </c>
      <c r="X89" s="96">
        <f>COUNTIF(BO$8:BO89,"x")</f>
        <v>0</v>
      </c>
      <c r="Y89" s="96">
        <f>COUNTIF(BP$8:BP89,"x")</f>
        <v>0</v>
      </c>
      <c r="Z89" s="96">
        <f>COUNTIF(BQ$8:BQ89,"x")</f>
        <v>0</v>
      </c>
      <c r="AA89" s="96">
        <f>COUNTIF(BR$8:BR89,"x")</f>
        <v>0</v>
      </c>
      <c r="AB89" s="96">
        <f>COUNTIF(BS$8:BS89,"x")</f>
        <v>0</v>
      </c>
      <c r="AC89" s="96">
        <f>COUNTIF(BT$8:BT89,"x")</f>
        <v>0</v>
      </c>
      <c r="AD89" s="96">
        <f>COUNTIF(BU$8:BU89,"x")</f>
        <v>5</v>
      </c>
      <c r="AE89" s="96">
        <f>COUNTIF(BV$8:BV89,"x")</f>
        <v>1</v>
      </c>
      <c r="AF89" s="96">
        <f>COUNTIF(BW$8:BW89,"x")</f>
        <v>0</v>
      </c>
      <c r="AG89" s="96">
        <f>COUNTIF(BX$8:BX89,"x")</f>
        <v>0</v>
      </c>
      <c r="AH89" s="96">
        <f>COUNTIF(BY$8:BY89,"x")</f>
        <v>1</v>
      </c>
      <c r="AI89" s="96">
        <f>COUNTIF(BZ$8:BZ89,"x")</f>
        <v>1</v>
      </c>
      <c r="AJ89" s="96">
        <f>COUNTIF(CA$8:CA89,"x")</f>
        <v>0</v>
      </c>
      <c r="AK89" s="96">
        <f>COUNTIF(CB$8:CB89,"x")</f>
        <v>0</v>
      </c>
      <c r="AL89" s="96">
        <f>COUNTIF(CC$8:CC89,"x")</f>
        <v>0</v>
      </c>
      <c r="AM89" s="96">
        <f>COUNTIF(CD$8:CD89,"x")</f>
        <v>1</v>
      </c>
      <c r="AN89" s="96">
        <f>COUNTIF(CE$8:CE89,"x")</f>
        <v>1</v>
      </c>
      <c r="AO89" s="96">
        <f>COUNTIF(CF$8:CF89,"x")</f>
        <v>0</v>
      </c>
      <c r="AP89" s="96">
        <f>COUNTIF(CG$8:CG89,"x")</f>
        <v>0</v>
      </c>
      <c r="AQ89" s="96">
        <f>COUNTIF(CH$8:CH89,"x")</f>
        <v>4</v>
      </c>
      <c r="AR89" s="96">
        <f>COUNTIF(CI$8:CI89,"x")</f>
        <v>0</v>
      </c>
      <c r="AS89" s="96">
        <f>COUNTIF(CJ$8:CJ89,"x")</f>
        <v>0</v>
      </c>
      <c r="AT89" s="21" t="s">
        <v>226</v>
      </c>
      <c r="AU89" s="24">
        <v>10</v>
      </c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 t="s">
        <v>130</v>
      </c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14">
        <f t="shared" si="2"/>
        <v>40</v>
      </c>
    </row>
    <row r="90" spans="2:89" ht="27" x14ac:dyDescent="0.25">
      <c r="B90" s="16">
        <v>83</v>
      </c>
      <c r="C90" s="176"/>
      <c r="D90" s="20" t="s">
        <v>108</v>
      </c>
      <c r="E90" s="96">
        <f>COUNTIF(AV$8:AV90,"x")</f>
        <v>3</v>
      </c>
      <c r="F90" s="96">
        <f>COUNTIF(AW$8:AW90,"x")</f>
        <v>4</v>
      </c>
      <c r="G90" s="96">
        <f>COUNTIF(AX$8:AX90,"x")</f>
        <v>0</v>
      </c>
      <c r="H90" s="96">
        <f>COUNTIF(AY$8:AY90,"x")</f>
        <v>0</v>
      </c>
      <c r="I90" s="96">
        <f>COUNTIF(AZ$8:AZ90,"x")</f>
        <v>3</v>
      </c>
      <c r="J90" s="96">
        <f>COUNTIF(BA$8:BA90,"x")</f>
        <v>4</v>
      </c>
      <c r="K90" s="96">
        <f>COUNTIF(BB$8:BB90,"x")</f>
        <v>1</v>
      </c>
      <c r="L90" s="96">
        <f>COUNTIF(BC$8:BC90,"x")</f>
        <v>0</v>
      </c>
      <c r="M90" s="96">
        <f>COUNTIF(BD$8:BD90,"x")</f>
        <v>0</v>
      </c>
      <c r="N90" s="96">
        <f>COUNTIF(BE$8:BE90,"x")</f>
        <v>0</v>
      </c>
      <c r="O90" s="96">
        <f>COUNTIF(BF$8:BF90,"x")</f>
        <v>1</v>
      </c>
      <c r="P90" s="96">
        <f>COUNTIF(BG$8:BG90,"x")</f>
        <v>1</v>
      </c>
      <c r="Q90" s="96">
        <f>COUNTIF(BH$8:BH90,"x")</f>
        <v>0</v>
      </c>
      <c r="R90" s="96">
        <f>COUNTIF(BI$8:BI90,"x")</f>
        <v>0</v>
      </c>
      <c r="S90" s="96">
        <f>COUNTIF(BJ$8:BJ90,"x")</f>
        <v>1</v>
      </c>
      <c r="T90" s="96">
        <f>COUNTIF(BK$8:BK90,"x")</f>
        <v>1</v>
      </c>
      <c r="U90" s="96">
        <f>COUNTIF(BL$8:BL90,"x")</f>
        <v>0</v>
      </c>
      <c r="V90" s="96">
        <f>COUNTIF(BM$8:BM90,"x")</f>
        <v>0</v>
      </c>
      <c r="W90" s="96">
        <f>COUNTIF(BN$8:BN90,"x")</f>
        <v>2</v>
      </c>
      <c r="X90" s="96">
        <f>COUNTIF(BO$8:BO90,"x")</f>
        <v>0</v>
      </c>
      <c r="Y90" s="96">
        <f>COUNTIF(BP$8:BP90,"x")</f>
        <v>0</v>
      </c>
      <c r="Z90" s="96">
        <f>COUNTIF(BQ$8:BQ90,"x")</f>
        <v>0</v>
      </c>
      <c r="AA90" s="96">
        <f>COUNTIF(BR$8:BR90,"x")</f>
        <v>0</v>
      </c>
      <c r="AB90" s="96">
        <f>COUNTIF(BS$8:BS90,"x")</f>
        <v>0</v>
      </c>
      <c r="AC90" s="96">
        <f>COUNTIF(BT$8:BT90,"x")</f>
        <v>0</v>
      </c>
      <c r="AD90" s="96">
        <f>COUNTIF(BU$8:BU90,"x")</f>
        <v>5</v>
      </c>
      <c r="AE90" s="96">
        <f>COUNTIF(BV$8:BV90,"x")</f>
        <v>1</v>
      </c>
      <c r="AF90" s="96">
        <f>COUNTIF(BW$8:BW90,"x")</f>
        <v>0</v>
      </c>
      <c r="AG90" s="96">
        <f>COUNTIF(BX$8:BX90,"x")</f>
        <v>0</v>
      </c>
      <c r="AH90" s="96">
        <f>COUNTIF(BY$8:BY90,"x")</f>
        <v>1</v>
      </c>
      <c r="AI90" s="96">
        <f>COUNTIF(BZ$8:BZ90,"x")</f>
        <v>1</v>
      </c>
      <c r="AJ90" s="96">
        <f>COUNTIF(CA$8:CA90,"x")</f>
        <v>0</v>
      </c>
      <c r="AK90" s="96">
        <f>COUNTIF(CB$8:CB90,"x")</f>
        <v>0</v>
      </c>
      <c r="AL90" s="96">
        <f>COUNTIF(CC$8:CC90,"x")</f>
        <v>0</v>
      </c>
      <c r="AM90" s="96">
        <f>COUNTIF(CD$8:CD90,"x")</f>
        <v>1</v>
      </c>
      <c r="AN90" s="96">
        <f>COUNTIF(CE$8:CE90,"x")</f>
        <v>1</v>
      </c>
      <c r="AO90" s="96">
        <f>COUNTIF(CF$8:CF90,"x")</f>
        <v>0</v>
      </c>
      <c r="AP90" s="96">
        <f>COUNTIF(CG$8:CG90,"x")</f>
        <v>0</v>
      </c>
      <c r="AQ90" s="96">
        <f>COUNTIF(CH$8:CH90,"x")</f>
        <v>4</v>
      </c>
      <c r="AR90" s="96">
        <f>COUNTIF(CI$8:CI90,"x")</f>
        <v>0</v>
      </c>
      <c r="AS90" s="96">
        <f>COUNTIF(CJ$8:CJ90,"x")</f>
        <v>0</v>
      </c>
      <c r="AT90" s="21" t="s">
        <v>227</v>
      </c>
      <c r="AU90" s="24">
        <v>10</v>
      </c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14">
        <f t="shared" si="2"/>
        <v>41</v>
      </c>
    </row>
    <row r="91" spans="2:89" x14ac:dyDescent="0.25">
      <c r="B91" s="16">
        <v>84</v>
      </c>
      <c r="C91" s="176" t="s">
        <v>109</v>
      </c>
      <c r="D91" s="20" t="s">
        <v>110</v>
      </c>
      <c r="E91" s="96">
        <f>COUNTIF(AV$8:AV91,"x")</f>
        <v>3</v>
      </c>
      <c r="F91" s="96">
        <f>COUNTIF(AW$8:AW91,"x")</f>
        <v>4</v>
      </c>
      <c r="G91" s="96">
        <f>COUNTIF(AX$8:AX91,"x")</f>
        <v>0</v>
      </c>
      <c r="H91" s="96">
        <f>COUNTIF(AY$8:AY91,"x")</f>
        <v>0</v>
      </c>
      <c r="I91" s="96">
        <f>COUNTIF(AZ$8:AZ91,"x")</f>
        <v>3</v>
      </c>
      <c r="J91" s="96">
        <f>COUNTIF(BA$8:BA91,"x")</f>
        <v>4</v>
      </c>
      <c r="K91" s="96">
        <f>COUNTIF(BB$8:BB91,"x")</f>
        <v>1</v>
      </c>
      <c r="L91" s="96">
        <f>COUNTIF(BC$8:BC91,"x")</f>
        <v>0</v>
      </c>
      <c r="M91" s="96">
        <f>COUNTIF(BD$8:BD91,"x")</f>
        <v>0</v>
      </c>
      <c r="N91" s="96">
        <f>COUNTIF(BE$8:BE91,"x")</f>
        <v>0</v>
      </c>
      <c r="O91" s="96">
        <f>COUNTIF(BF$8:BF91,"x")</f>
        <v>1</v>
      </c>
      <c r="P91" s="96">
        <f>COUNTIF(BG$8:BG91,"x")</f>
        <v>2</v>
      </c>
      <c r="Q91" s="96">
        <f>COUNTIF(BH$8:BH91,"x")</f>
        <v>0</v>
      </c>
      <c r="R91" s="96">
        <f>COUNTIF(BI$8:BI91,"x")</f>
        <v>0</v>
      </c>
      <c r="S91" s="96">
        <f>COUNTIF(BJ$8:BJ91,"x")</f>
        <v>1</v>
      </c>
      <c r="T91" s="96">
        <f>COUNTIF(BK$8:BK91,"x")</f>
        <v>1</v>
      </c>
      <c r="U91" s="96">
        <f>COUNTIF(BL$8:BL91,"x")</f>
        <v>0</v>
      </c>
      <c r="V91" s="96">
        <f>COUNTIF(BM$8:BM91,"x")</f>
        <v>0</v>
      </c>
      <c r="W91" s="96">
        <f>COUNTIF(BN$8:BN91,"x")</f>
        <v>2</v>
      </c>
      <c r="X91" s="96">
        <f>COUNTIF(BO$8:BO91,"x")</f>
        <v>0</v>
      </c>
      <c r="Y91" s="96">
        <f>COUNTIF(BP$8:BP91,"x")</f>
        <v>0</v>
      </c>
      <c r="Z91" s="96">
        <f>COUNTIF(BQ$8:BQ91,"x")</f>
        <v>0</v>
      </c>
      <c r="AA91" s="96">
        <f>COUNTIF(BR$8:BR91,"x")</f>
        <v>0</v>
      </c>
      <c r="AB91" s="96">
        <f>COUNTIF(BS$8:BS91,"x")</f>
        <v>0</v>
      </c>
      <c r="AC91" s="96">
        <f>COUNTIF(BT$8:BT91,"x")</f>
        <v>0</v>
      </c>
      <c r="AD91" s="96">
        <f>COUNTIF(BU$8:BU91,"x")</f>
        <v>5</v>
      </c>
      <c r="AE91" s="96">
        <f>COUNTIF(BV$8:BV91,"x")</f>
        <v>1</v>
      </c>
      <c r="AF91" s="96">
        <f>COUNTIF(BW$8:BW91,"x")</f>
        <v>0</v>
      </c>
      <c r="AG91" s="96">
        <f>COUNTIF(BX$8:BX91,"x")</f>
        <v>0</v>
      </c>
      <c r="AH91" s="96">
        <f>COUNTIF(BY$8:BY91,"x")</f>
        <v>1</v>
      </c>
      <c r="AI91" s="96">
        <f>COUNTIF(BZ$8:BZ91,"x")</f>
        <v>1</v>
      </c>
      <c r="AJ91" s="96">
        <f>COUNTIF(CA$8:CA91,"x")</f>
        <v>0</v>
      </c>
      <c r="AK91" s="96">
        <f>COUNTIF(CB$8:CB91,"x")</f>
        <v>0</v>
      </c>
      <c r="AL91" s="96">
        <f>COUNTIF(CC$8:CC91,"x")</f>
        <v>0</v>
      </c>
      <c r="AM91" s="96">
        <f>COUNTIF(CD$8:CD91,"x")</f>
        <v>1</v>
      </c>
      <c r="AN91" s="96">
        <f>COUNTIF(CE$8:CE91,"x")</f>
        <v>1</v>
      </c>
      <c r="AO91" s="96">
        <f>COUNTIF(CF$8:CF91,"x")</f>
        <v>0</v>
      </c>
      <c r="AP91" s="96">
        <f>COUNTIF(CG$8:CG91,"x")</f>
        <v>0</v>
      </c>
      <c r="AQ91" s="96">
        <f>COUNTIF(CH$8:CH91,"x")</f>
        <v>4</v>
      </c>
      <c r="AR91" s="96">
        <f>COUNTIF(CI$8:CI91,"x")</f>
        <v>0</v>
      </c>
      <c r="AS91" s="96">
        <f>COUNTIF(CJ$8:CJ91,"x")</f>
        <v>0</v>
      </c>
      <c r="AT91" s="21" t="s">
        <v>203</v>
      </c>
      <c r="AU91" s="24">
        <v>20</v>
      </c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 t="s">
        <v>130</v>
      </c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14">
        <f t="shared" si="2"/>
        <v>40</v>
      </c>
    </row>
    <row r="92" spans="2:89" ht="27" x14ac:dyDescent="0.25">
      <c r="B92" s="16">
        <v>85</v>
      </c>
      <c r="C92" s="176"/>
      <c r="D92" s="20" t="s">
        <v>111</v>
      </c>
      <c r="E92" s="96">
        <f>COUNTIF(AV$8:AV92,"x")</f>
        <v>3</v>
      </c>
      <c r="F92" s="96">
        <f>COUNTIF(AW$8:AW92,"x")</f>
        <v>4</v>
      </c>
      <c r="G92" s="96">
        <f>COUNTIF(AX$8:AX92,"x")</f>
        <v>0</v>
      </c>
      <c r="H92" s="96">
        <f>COUNTIF(AY$8:AY92,"x")</f>
        <v>0</v>
      </c>
      <c r="I92" s="96">
        <f>COUNTIF(AZ$8:AZ92,"x")</f>
        <v>3</v>
      </c>
      <c r="J92" s="96">
        <f>COUNTIF(BA$8:BA92,"x")</f>
        <v>4</v>
      </c>
      <c r="K92" s="96">
        <f>COUNTIF(BB$8:BB92,"x")</f>
        <v>1</v>
      </c>
      <c r="L92" s="96">
        <f>COUNTIF(BC$8:BC92,"x")</f>
        <v>0</v>
      </c>
      <c r="M92" s="96">
        <f>COUNTIF(BD$8:BD92,"x")</f>
        <v>0</v>
      </c>
      <c r="N92" s="96">
        <f>COUNTIF(BE$8:BE92,"x")</f>
        <v>0</v>
      </c>
      <c r="O92" s="96">
        <f>COUNTIF(BF$8:BF92,"x")</f>
        <v>1</v>
      </c>
      <c r="P92" s="96">
        <f>COUNTIF(BG$8:BG92,"x")</f>
        <v>2</v>
      </c>
      <c r="Q92" s="96">
        <f>COUNTIF(BH$8:BH92,"x")</f>
        <v>0</v>
      </c>
      <c r="R92" s="96">
        <f>COUNTIF(BI$8:BI92,"x")</f>
        <v>0</v>
      </c>
      <c r="S92" s="96">
        <f>COUNTIF(BJ$8:BJ92,"x")</f>
        <v>1</v>
      </c>
      <c r="T92" s="96">
        <f>COUNTIF(BK$8:BK92,"x")</f>
        <v>1</v>
      </c>
      <c r="U92" s="96">
        <f>COUNTIF(BL$8:BL92,"x")</f>
        <v>0</v>
      </c>
      <c r="V92" s="96">
        <f>COUNTIF(BM$8:BM92,"x")</f>
        <v>0</v>
      </c>
      <c r="W92" s="96">
        <f>COUNTIF(BN$8:BN92,"x")</f>
        <v>2</v>
      </c>
      <c r="X92" s="96">
        <f>COUNTIF(BO$8:BO92,"x")</f>
        <v>0</v>
      </c>
      <c r="Y92" s="96">
        <f>COUNTIF(BP$8:BP92,"x")</f>
        <v>0</v>
      </c>
      <c r="Z92" s="96">
        <f>COUNTIF(BQ$8:BQ92,"x")</f>
        <v>0</v>
      </c>
      <c r="AA92" s="96">
        <f>COUNTIF(BR$8:BR92,"x")</f>
        <v>0</v>
      </c>
      <c r="AB92" s="96">
        <f>COUNTIF(BS$8:BS92,"x")</f>
        <v>0</v>
      </c>
      <c r="AC92" s="96">
        <f>COUNTIF(BT$8:BT92,"x")</f>
        <v>0</v>
      </c>
      <c r="AD92" s="96">
        <f>COUNTIF(BU$8:BU92,"x")</f>
        <v>5</v>
      </c>
      <c r="AE92" s="96">
        <f>COUNTIF(BV$8:BV92,"x")</f>
        <v>1</v>
      </c>
      <c r="AF92" s="96">
        <f>COUNTIF(BW$8:BW92,"x")</f>
        <v>0</v>
      </c>
      <c r="AG92" s="96">
        <f>COUNTIF(BX$8:BX92,"x")</f>
        <v>0</v>
      </c>
      <c r="AH92" s="96">
        <f>COUNTIF(BY$8:BY92,"x")</f>
        <v>1</v>
      </c>
      <c r="AI92" s="96">
        <f>COUNTIF(BZ$8:BZ92,"x")</f>
        <v>1</v>
      </c>
      <c r="AJ92" s="96">
        <f>COUNTIF(CA$8:CA92,"x")</f>
        <v>0</v>
      </c>
      <c r="AK92" s="96">
        <f>COUNTIF(CB$8:CB92,"x")</f>
        <v>0</v>
      </c>
      <c r="AL92" s="96">
        <f>COUNTIF(CC$8:CC92,"x")</f>
        <v>0</v>
      </c>
      <c r="AM92" s="96">
        <f>COUNTIF(CD$8:CD92,"x")</f>
        <v>1</v>
      </c>
      <c r="AN92" s="96">
        <f>COUNTIF(CE$8:CE92,"x")</f>
        <v>1</v>
      </c>
      <c r="AO92" s="96">
        <f>COUNTIF(CF$8:CF92,"x")</f>
        <v>0</v>
      </c>
      <c r="AP92" s="96">
        <f>COUNTIF(CG$8:CG92,"x")</f>
        <v>0</v>
      </c>
      <c r="AQ92" s="96">
        <f>COUNTIF(CH$8:CH92,"x")</f>
        <v>4</v>
      </c>
      <c r="AR92" s="96">
        <f>COUNTIF(CI$8:CI92,"x")</f>
        <v>0</v>
      </c>
      <c r="AS92" s="96">
        <f>COUNTIF(CJ$8:CJ92,"x")</f>
        <v>0</v>
      </c>
      <c r="AT92" s="21" t="s">
        <v>204</v>
      </c>
      <c r="AU92" s="24">
        <v>20</v>
      </c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14">
        <f t="shared" si="2"/>
        <v>41</v>
      </c>
    </row>
    <row r="93" spans="2:89" ht="27" x14ac:dyDescent="0.25">
      <c r="B93" s="16">
        <v>86</v>
      </c>
      <c r="C93" s="176" t="s">
        <v>33</v>
      </c>
      <c r="D93" s="20" t="s">
        <v>112</v>
      </c>
      <c r="E93" s="96">
        <f>COUNTIF(AV$8:AV93,"x")</f>
        <v>3</v>
      </c>
      <c r="F93" s="96">
        <f>COUNTIF(AW$8:AW93,"x")</f>
        <v>4</v>
      </c>
      <c r="G93" s="96">
        <f>COUNTIF(AX$8:AX93,"x")</f>
        <v>0</v>
      </c>
      <c r="H93" s="96">
        <f>COUNTIF(AY$8:AY93,"x")</f>
        <v>0</v>
      </c>
      <c r="I93" s="96">
        <f>COUNTIF(AZ$8:AZ93,"x")</f>
        <v>3</v>
      </c>
      <c r="J93" s="96">
        <f>COUNTIF(BA$8:BA93,"x")</f>
        <v>4</v>
      </c>
      <c r="K93" s="96">
        <f>COUNTIF(BB$8:BB93,"x")</f>
        <v>1</v>
      </c>
      <c r="L93" s="96">
        <f>COUNTIF(BC$8:BC93,"x")</f>
        <v>0</v>
      </c>
      <c r="M93" s="96">
        <f>COUNTIF(BD$8:BD93,"x")</f>
        <v>0</v>
      </c>
      <c r="N93" s="96">
        <f>COUNTIF(BE$8:BE93,"x")</f>
        <v>0</v>
      </c>
      <c r="O93" s="96">
        <f>COUNTIF(BF$8:BF93,"x")</f>
        <v>1</v>
      </c>
      <c r="P93" s="96">
        <f>COUNTIF(BG$8:BG93,"x")</f>
        <v>2</v>
      </c>
      <c r="Q93" s="96">
        <f>COUNTIF(BH$8:BH93,"x")</f>
        <v>0</v>
      </c>
      <c r="R93" s="96">
        <f>COUNTIF(BI$8:BI93,"x")</f>
        <v>0</v>
      </c>
      <c r="S93" s="96">
        <f>COUNTIF(BJ$8:BJ93,"x")</f>
        <v>1</v>
      </c>
      <c r="T93" s="96">
        <f>COUNTIF(BK$8:BK93,"x")</f>
        <v>1</v>
      </c>
      <c r="U93" s="96">
        <f>COUNTIF(BL$8:BL93,"x")</f>
        <v>0</v>
      </c>
      <c r="V93" s="96">
        <f>COUNTIF(BM$8:BM93,"x")</f>
        <v>0</v>
      </c>
      <c r="W93" s="96">
        <f>COUNTIF(BN$8:BN93,"x")</f>
        <v>2</v>
      </c>
      <c r="X93" s="96">
        <f>COUNTIF(BO$8:BO93,"x")</f>
        <v>0</v>
      </c>
      <c r="Y93" s="96">
        <f>COUNTIF(BP$8:BP93,"x")</f>
        <v>0</v>
      </c>
      <c r="Z93" s="96">
        <f>COUNTIF(BQ$8:BQ93,"x")</f>
        <v>1</v>
      </c>
      <c r="AA93" s="96">
        <f>COUNTIF(BR$8:BR93,"x")</f>
        <v>0</v>
      </c>
      <c r="AB93" s="96">
        <f>COUNTIF(BS$8:BS93,"x")</f>
        <v>0</v>
      </c>
      <c r="AC93" s="96">
        <f>COUNTIF(BT$8:BT93,"x")</f>
        <v>0</v>
      </c>
      <c r="AD93" s="96">
        <f>COUNTIF(BU$8:BU93,"x")</f>
        <v>5</v>
      </c>
      <c r="AE93" s="96">
        <f>COUNTIF(BV$8:BV93,"x")</f>
        <v>1</v>
      </c>
      <c r="AF93" s="96">
        <f>COUNTIF(BW$8:BW93,"x")</f>
        <v>0</v>
      </c>
      <c r="AG93" s="96">
        <f>COUNTIF(BX$8:BX93,"x")</f>
        <v>0</v>
      </c>
      <c r="AH93" s="96">
        <f>COUNTIF(BY$8:BY93,"x")</f>
        <v>1</v>
      </c>
      <c r="AI93" s="96">
        <f>COUNTIF(BZ$8:BZ93,"x")</f>
        <v>1</v>
      </c>
      <c r="AJ93" s="96">
        <f>COUNTIF(CA$8:CA93,"x")</f>
        <v>0</v>
      </c>
      <c r="AK93" s="96">
        <f>COUNTIF(CB$8:CB93,"x")</f>
        <v>0</v>
      </c>
      <c r="AL93" s="96">
        <f>COUNTIF(CC$8:CC93,"x")</f>
        <v>0</v>
      </c>
      <c r="AM93" s="96">
        <f>COUNTIF(CD$8:CD93,"x")</f>
        <v>1</v>
      </c>
      <c r="AN93" s="96">
        <f>COUNTIF(CE$8:CE93,"x")</f>
        <v>1</v>
      </c>
      <c r="AO93" s="96">
        <f>COUNTIF(CF$8:CF93,"x")</f>
        <v>0</v>
      </c>
      <c r="AP93" s="96">
        <f>COUNTIF(CG$8:CG93,"x")</f>
        <v>0</v>
      </c>
      <c r="AQ93" s="96">
        <f>COUNTIF(CH$8:CH93,"x")</f>
        <v>4</v>
      </c>
      <c r="AR93" s="96">
        <f>COUNTIF(CI$8:CI93,"x")</f>
        <v>0</v>
      </c>
      <c r="AS93" s="96">
        <f>COUNTIF(CJ$8:CJ93,"x")</f>
        <v>0</v>
      </c>
      <c r="AT93" s="21" t="s">
        <v>205</v>
      </c>
      <c r="AU93" s="24">
        <v>20</v>
      </c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 t="s">
        <v>130</v>
      </c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14">
        <f t="shared" si="2"/>
        <v>40</v>
      </c>
    </row>
    <row r="94" spans="2:89" ht="27" x14ac:dyDescent="0.25">
      <c r="B94" s="16">
        <v>87</v>
      </c>
      <c r="C94" s="176"/>
      <c r="D94" s="20" t="s">
        <v>113</v>
      </c>
      <c r="E94" s="96">
        <f>COUNTIF(AV$8:AV94,"x")</f>
        <v>3</v>
      </c>
      <c r="F94" s="96">
        <f>COUNTIF(AW$8:AW94,"x")</f>
        <v>4</v>
      </c>
      <c r="G94" s="96">
        <f>COUNTIF(AX$8:AX94,"x")</f>
        <v>0</v>
      </c>
      <c r="H94" s="96">
        <f>COUNTIF(AY$8:AY94,"x")</f>
        <v>0</v>
      </c>
      <c r="I94" s="96">
        <f>COUNTIF(AZ$8:AZ94,"x")</f>
        <v>3</v>
      </c>
      <c r="J94" s="96">
        <f>COUNTIF(BA$8:BA94,"x")</f>
        <v>4</v>
      </c>
      <c r="K94" s="96">
        <f>COUNTIF(BB$8:BB94,"x")</f>
        <v>1</v>
      </c>
      <c r="L94" s="96">
        <f>COUNTIF(BC$8:BC94,"x")</f>
        <v>0</v>
      </c>
      <c r="M94" s="96">
        <f>COUNTIF(BD$8:BD94,"x")</f>
        <v>0</v>
      </c>
      <c r="N94" s="96">
        <f>COUNTIF(BE$8:BE94,"x")</f>
        <v>0</v>
      </c>
      <c r="O94" s="96">
        <f>COUNTIF(BF$8:BF94,"x")</f>
        <v>1</v>
      </c>
      <c r="P94" s="96">
        <f>COUNTIF(BG$8:BG94,"x")</f>
        <v>2</v>
      </c>
      <c r="Q94" s="96">
        <f>COUNTIF(BH$8:BH94,"x")</f>
        <v>0</v>
      </c>
      <c r="R94" s="96">
        <f>COUNTIF(BI$8:BI94,"x")</f>
        <v>0</v>
      </c>
      <c r="S94" s="96">
        <f>COUNTIF(BJ$8:BJ94,"x")</f>
        <v>1</v>
      </c>
      <c r="T94" s="96">
        <f>COUNTIF(BK$8:BK94,"x")</f>
        <v>1</v>
      </c>
      <c r="U94" s="96">
        <f>COUNTIF(BL$8:BL94,"x")</f>
        <v>0</v>
      </c>
      <c r="V94" s="96">
        <f>COUNTIF(BM$8:BM94,"x")</f>
        <v>0</v>
      </c>
      <c r="W94" s="96">
        <f>COUNTIF(BN$8:BN94,"x")</f>
        <v>2</v>
      </c>
      <c r="X94" s="96">
        <f>COUNTIF(BO$8:BO94,"x")</f>
        <v>0</v>
      </c>
      <c r="Y94" s="96">
        <f>COUNTIF(BP$8:BP94,"x")</f>
        <v>0</v>
      </c>
      <c r="Z94" s="96">
        <f>COUNTIF(BQ$8:BQ94,"x")</f>
        <v>1</v>
      </c>
      <c r="AA94" s="96">
        <f>COUNTIF(BR$8:BR94,"x")</f>
        <v>0</v>
      </c>
      <c r="AB94" s="96">
        <f>COUNTIF(BS$8:BS94,"x")</f>
        <v>0</v>
      </c>
      <c r="AC94" s="96">
        <f>COUNTIF(BT$8:BT94,"x")</f>
        <v>0</v>
      </c>
      <c r="AD94" s="96">
        <f>COUNTIF(BU$8:BU94,"x")</f>
        <v>5</v>
      </c>
      <c r="AE94" s="96">
        <f>COUNTIF(BV$8:BV94,"x")</f>
        <v>1</v>
      </c>
      <c r="AF94" s="96">
        <f>COUNTIF(BW$8:BW94,"x")</f>
        <v>0</v>
      </c>
      <c r="AG94" s="96">
        <f>COUNTIF(BX$8:BX94,"x")</f>
        <v>0</v>
      </c>
      <c r="AH94" s="96">
        <f>COUNTIF(BY$8:BY94,"x")</f>
        <v>1</v>
      </c>
      <c r="AI94" s="96">
        <f>COUNTIF(BZ$8:BZ94,"x")</f>
        <v>1</v>
      </c>
      <c r="AJ94" s="96">
        <f>COUNTIF(CA$8:CA94,"x")</f>
        <v>0</v>
      </c>
      <c r="AK94" s="96">
        <f>COUNTIF(CB$8:CB94,"x")</f>
        <v>0</v>
      </c>
      <c r="AL94" s="96">
        <f>COUNTIF(CC$8:CC94,"x")</f>
        <v>0</v>
      </c>
      <c r="AM94" s="96">
        <f>COUNTIF(CD$8:CD94,"x")</f>
        <v>1</v>
      </c>
      <c r="AN94" s="96">
        <f>COUNTIF(CE$8:CE94,"x")</f>
        <v>1</v>
      </c>
      <c r="AO94" s="96">
        <f>COUNTIF(CF$8:CF94,"x")</f>
        <v>0</v>
      </c>
      <c r="AP94" s="96">
        <f>COUNTIF(CG$8:CG94,"x")</f>
        <v>0</v>
      </c>
      <c r="AQ94" s="96">
        <f>COUNTIF(CH$8:CH94,"x")</f>
        <v>4</v>
      </c>
      <c r="AR94" s="96">
        <f>COUNTIF(CI$8:CI94,"x")</f>
        <v>0</v>
      </c>
      <c r="AS94" s="96">
        <f>COUNTIF(CJ$8:CJ94,"x")</f>
        <v>0</v>
      </c>
      <c r="AT94" s="21" t="s">
        <v>206</v>
      </c>
      <c r="AU94" s="24">
        <v>20</v>
      </c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14">
        <f t="shared" si="2"/>
        <v>41</v>
      </c>
    </row>
    <row r="95" spans="2:89" x14ac:dyDescent="0.25">
      <c r="B95" s="16">
        <v>88</v>
      </c>
      <c r="C95" s="176"/>
      <c r="D95" s="20" t="s">
        <v>114</v>
      </c>
      <c r="E95" s="96">
        <f>COUNTIF(AV$8:AV95,"x")</f>
        <v>3</v>
      </c>
      <c r="F95" s="96">
        <f>COUNTIF(AW$8:AW95,"x")</f>
        <v>4</v>
      </c>
      <c r="G95" s="96">
        <f>COUNTIF(AX$8:AX95,"x")</f>
        <v>0</v>
      </c>
      <c r="H95" s="96">
        <f>COUNTIF(AY$8:AY95,"x")</f>
        <v>0</v>
      </c>
      <c r="I95" s="96">
        <f>COUNTIF(AZ$8:AZ95,"x")</f>
        <v>3</v>
      </c>
      <c r="J95" s="96">
        <f>COUNTIF(BA$8:BA95,"x")</f>
        <v>4</v>
      </c>
      <c r="K95" s="96">
        <f>COUNTIF(BB$8:BB95,"x")</f>
        <v>1</v>
      </c>
      <c r="L95" s="96">
        <f>COUNTIF(BC$8:BC95,"x")</f>
        <v>0</v>
      </c>
      <c r="M95" s="96">
        <f>COUNTIF(BD$8:BD95,"x")</f>
        <v>0</v>
      </c>
      <c r="N95" s="96">
        <f>COUNTIF(BE$8:BE95,"x")</f>
        <v>0</v>
      </c>
      <c r="O95" s="96">
        <f>COUNTIF(BF$8:BF95,"x")</f>
        <v>1</v>
      </c>
      <c r="P95" s="96">
        <f>COUNTIF(BG$8:BG95,"x")</f>
        <v>2</v>
      </c>
      <c r="Q95" s="96">
        <f>COUNTIF(BH$8:BH95,"x")</f>
        <v>0</v>
      </c>
      <c r="R95" s="96">
        <f>COUNTIF(BI$8:BI95,"x")</f>
        <v>0</v>
      </c>
      <c r="S95" s="96">
        <f>COUNTIF(BJ$8:BJ95,"x")</f>
        <v>1</v>
      </c>
      <c r="T95" s="96">
        <f>COUNTIF(BK$8:BK95,"x")</f>
        <v>1</v>
      </c>
      <c r="U95" s="96">
        <f>COUNTIF(BL$8:BL95,"x")</f>
        <v>0</v>
      </c>
      <c r="V95" s="96">
        <f>COUNTIF(BM$8:BM95,"x")</f>
        <v>0</v>
      </c>
      <c r="W95" s="96">
        <f>COUNTIF(BN$8:BN95,"x")</f>
        <v>2</v>
      </c>
      <c r="X95" s="96">
        <f>COUNTIF(BO$8:BO95,"x")</f>
        <v>0</v>
      </c>
      <c r="Y95" s="96">
        <f>COUNTIF(BP$8:BP95,"x")</f>
        <v>0</v>
      </c>
      <c r="Z95" s="96">
        <f>COUNTIF(BQ$8:BQ95,"x")</f>
        <v>1</v>
      </c>
      <c r="AA95" s="96">
        <f>COUNTIF(BR$8:BR95,"x")</f>
        <v>0</v>
      </c>
      <c r="AB95" s="96">
        <f>COUNTIF(BS$8:BS95,"x")</f>
        <v>0</v>
      </c>
      <c r="AC95" s="96">
        <f>COUNTIF(BT$8:BT95,"x")</f>
        <v>0</v>
      </c>
      <c r="AD95" s="96">
        <f>COUNTIF(BU$8:BU95,"x")</f>
        <v>5</v>
      </c>
      <c r="AE95" s="96">
        <f>COUNTIF(BV$8:BV95,"x")</f>
        <v>1</v>
      </c>
      <c r="AF95" s="96">
        <f>COUNTIF(BW$8:BW95,"x")</f>
        <v>0</v>
      </c>
      <c r="AG95" s="96">
        <f>COUNTIF(BX$8:BX95,"x")</f>
        <v>0</v>
      </c>
      <c r="AH95" s="96">
        <f>COUNTIF(BY$8:BY95,"x")</f>
        <v>1</v>
      </c>
      <c r="AI95" s="96">
        <f>COUNTIF(BZ$8:BZ95,"x")</f>
        <v>1</v>
      </c>
      <c r="AJ95" s="96">
        <f>COUNTIF(CA$8:CA95,"x")</f>
        <v>0</v>
      </c>
      <c r="AK95" s="96">
        <f>COUNTIF(CB$8:CB95,"x")</f>
        <v>0</v>
      </c>
      <c r="AL95" s="96">
        <f>COUNTIF(CC$8:CC95,"x")</f>
        <v>0</v>
      </c>
      <c r="AM95" s="96">
        <f>COUNTIF(CD$8:CD95,"x")</f>
        <v>1</v>
      </c>
      <c r="AN95" s="96">
        <f>COUNTIF(CE$8:CE95,"x")</f>
        <v>1</v>
      </c>
      <c r="AO95" s="96">
        <f>COUNTIF(CF$8:CF95,"x")</f>
        <v>0</v>
      </c>
      <c r="AP95" s="96">
        <f>COUNTIF(CG$8:CG95,"x")</f>
        <v>0</v>
      </c>
      <c r="AQ95" s="96">
        <f>COUNTIF(CH$8:CH95,"x")</f>
        <v>4</v>
      </c>
      <c r="AR95" s="96">
        <f>COUNTIF(CI$8:CI95,"x")</f>
        <v>0</v>
      </c>
      <c r="AS95" s="96">
        <f>COUNTIF(CJ$8:CJ95,"x")</f>
        <v>0</v>
      </c>
      <c r="AT95" s="21" t="s">
        <v>207</v>
      </c>
      <c r="AU95" s="24">
        <v>20</v>
      </c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14">
        <f t="shared" si="2"/>
        <v>41</v>
      </c>
    </row>
    <row r="96" spans="2:89" ht="15.75" thickBot="1" x14ac:dyDescent="0.3">
      <c r="B96" s="16">
        <v>89</v>
      </c>
      <c r="C96" s="192"/>
      <c r="D96" s="22" t="s">
        <v>115</v>
      </c>
      <c r="E96" s="97">
        <f>COUNTIF(AV$8:AV96,"x")</f>
        <v>3</v>
      </c>
      <c r="F96" s="97">
        <f>COUNTIF(AW$8:AW96,"x")</f>
        <v>4</v>
      </c>
      <c r="G96" s="97">
        <f>COUNTIF(AX$8:AX96,"x")</f>
        <v>0</v>
      </c>
      <c r="H96" s="97">
        <f>COUNTIF(AY$8:AY96,"x")</f>
        <v>0</v>
      </c>
      <c r="I96" s="97">
        <f>COUNTIF(AZ$8:AZ96,"x")</f>
        <v>3</v>
      </c>
      <c r="J96" s="97">
        <f>COUNTIF(BA$8:BA96,"x")</f>
        <v>4</v>
      </c>
      <c r="K96" s="97">
        <f>COUNTIF(BB$8:BB96,"x")</f>
        <v>1</v>
      </c>
      <c r="L96" s="97">
        <f>COUNTIF(BC$8:BC96,"x")</f>
        <v>0</v>
      </c>
      <c r="M96" s="97">
        <f>COUNTIF(BD$8:BD96,"x")</f>
        <v>0</v>
      </c>
      <c r="N96" s="97">
        <f>COUNTIF(BE$8:BE96,"x")</f>
        <v>0</v>
      </c>
      <c r="O96" s="97">
        <f>COUNTIF(BF$8:BF96,"x")</f>
        <v>1</v>
      </c>
      <c r="P96" s="97">
        <f>COUNTIF(BG$8:BG96,"x")</f>
        <v>2</v>
      </c>
      <c r="Q96" s="97">
        <f>COUNTIF(BH$8:BH96,"x")</f>
        <v>0</v>
      </c>
      <c r="R96" s="97">
        <f>COUNTIF(BI$8:BI96,"x")</f>
        <v>0</v>
      </c>
      <c r="S96" s="97">
        <f>COUNTIF(BJ$8:BJ96,"x")</f>
        <v>1</v>
      </c>
      <c r="T96" s="97">
        <f>COUNTIF(BK$8:BK96,"x")</f>
        <v>1</v>
      </c>
      <c r="U96" s="97">
        <f>COUNTIF(BL$8:BL96,"x")</f>
        <v>0</v>
      </c>
      <c r="V96" s="97">
        <f>COUNTIF(BM$8:BM96,"x")</f>
        <v>0</v>
      </c>
      <c r="W96" s="97">
        <f>COUNTIF(BN$8:BN96,"x")</f>
        <v>2</v>
      </c>
      <c r="X96" s="97">
        <f>COUNTIF(BO$8:BO96,"x")</f>
        <v>0</v>
      </c>
      <c r="Y96" s="97">
        <f>COUNTIF(BP$8:BP96,"x")</f>
        <v>0</v>
      </c>
      <c r="Z96" s="97">
        <f>COUNTIF(BQ$8:BQ96,"x")</f>
        <v>1</v>
      </c>
      <c r="AA96" s="97">
        <f>COUNTIF(BR$8:BR96,"x")</f>
        <v>1</v>
      </c>
      <c r="AB96" s="97">
        <f>COUNTIF(BS$8:BS96,"x")</f>
        <v>0</v>
      </c>
      <c r="AC96" s="97">
        <f>COUNTIF(BT$8:BT96,"x")</f>
        <v>0</v>
      </c>
      <c r="AD96" s="97">
        <f>COUNTIF(BU$8:BU96,"x")</f>
        <v>5</v>
      </c>
      <c r="AE96" s="97">
        <f>COUNTIF(BV$8:BV96,"x")</f>
        <v>1</v>
      </c>
      <c r="AF96" s="97">
        <f>COUNTIF(BW$8:BW96,"x")</f>
        <v>0</v>
      </c>
      <c r="AG96" s="97">
        <f>COUNTIF(BX$8:BX96,"x")</f>
        <v>0</v>
      </c>
      <c r="AH96" s="97">
        <f>COUNTIF(BY$8:BY96,"x")</f>
        <v>1</v>
      </c>
      <c r="AI96" s="97">
        <f>COUNTIF(BZ$8:BZ96,"x")</f>
        <v>1</v>
      </c>
      <c r="AJ96" s="97">
        <f>COUNTIF(CA$8:CA96,"x")</f>
        <v>0</v>
      </c>
      <c r="AK96" s="97">
        <f>COUNTIF(CB$8:CB96,"x")</f>
        <v>0</v>
      </c>
      <c r="AL96" s="97">
        <f>COUNTIF(CC$8:CC96,"x")</f>
        <v>0</v>
      </c>
      <c r="AM96" s="97">
        <f>COUNTIF(CD$8:CD96,"x")</f>
        <v>1</v>
      </c>
      <c r="AN96" s="97">
        <f>COUNTIF(CE$8:CE96,"x")</f>
        <v>1</v>
      </c>
      <c r="AO96" s="97">
        <f>COUNTIF(CF$8:CF96,"x")</f>
        <v>0</v>
      </c>
      <c r="AP96" s="97">
        <f>COUNTIF(CG$8:CG96,"x")</f>
        <v>0</v>
      </c>
      <c r="AQ96" s="97">
        <f>COUNTIF(CH$8:CH96,"x")</f>
        <v>4</v>
      </c>
      <c r="AR96" s="97">
        <f>COUNTIF(CI$8:CI96,"x")</f>
        <v>0</v>
      </c>
      <c r="AS96" s="97">
        <f>COUNTIF(CJ$8:CJ96,"x")</f>
        <v>0</v>
      </c>
      <c r="AT96" s="23" t="s">
        <v>208</v>
      </c>
      <c r="AU96" s="25">
        <v>20</v>
      </c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 t="s">
        <v>130</v>
      </c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14">
        <f t="shared" si="2"/>
        <v>40</v>
      </c>
    </row>
    <row r="97" spans="3:88" x14ac:dyDescent="0.25">
      <c r="AV97" s="10">
        <f t="shared" ref="AV97:CJ97" si="4">COUNTIF(AV8:AV96,"x")</f>
        <v>3</v>
      </c>
      <c r="AW97" s="10">
        <f t="shared" si="4"/>
        <v>4</v>
      </c>
      <c r="AX97" s="10">
        <f t="shared" si="4"/>
        <v>0</v>
      </c>
      <c r="AY97" s="10">
        <f t="shared" si="4"/>
        <v>0</v>
      </c>
      <c r="AZ97" s="10">
        <f t="shared" si="4"/>
        <v>3</v>
      </c>
      <c r="BA97" s="10">
        <f t="shared" si="4"/>
        <v>4</v>
      </c>
      <c r="BB97" s="10">
        <f t="shared" si="4"/>
        <v>1</v>
      </c>
      <c r="BC97" s="10">
        <f t="shared" si="4"/>
        <v>0</v>
      </c>
      <c r="BD97" s="10">
        <f t="shared" si="4"/>
        <v>0</v>
      </c>
      <c r="BE97" s="10">
        <f t="shared" si="4"/>
        <v>0</v>
      </c>
      <c r="BF97" s="10">
        <f t="shared" si="4"/>
        <v>1</v>
      </c>
      <c r="BG97" s="10">
        <f t="shared" si="4"/>
        <v>2</v>
      </c>
      <c r="BH97" s="10">
        <f t="shared" si="4"/>
        <v>0</v>
      </c>
      <c r="BI97" s="10">
        <f t="shared" si="4"/>
        <v>0</v>
      </c>
      <c r="BJ97" s="10">
        <f t="shared" si="4"/>
        <v>1</v>
      </c>
      <c r="BK97" s="10">
        <f t="shared" si="4"/>
        <v>1</v>
      </c>
      <c r="BL97" s="10">
        <f t="shared" si="4"/>
        <v>0</v>
      </c>
      <c r="BM97" s="10">
        <f t="shared" si="4"/>
        <v>0</v>
      </c>
      <c r="BN97" s="10">
        <f t="shared" si="4"/>
        <v>2</v>
      </c>
      <c r="BO97" s="10">
        <f t="shared" si="4"/>
        <v>0</v>
      </c>
      <c r="BP97" s="10">
        <f t="shared" si="4"/>
        <v>0</v>
      </c>
      <c r="BQ97" s="10">
        <f t="shared" si="4"/>
        <v>1</v>
      </c>
      <c r="BR97" s="10">
        <f t="shared" si="4"/>
        <v>1</v>
      </c>
      <c r="BS97" s="10">
        <f t="shared" si="4"/>
        <v>0</v>
      </c>
      <c r="BT97" s="10">
        <f t="shared" si="4"/>
        <v>0</v>
      </c>
      <c r="BU97" s="10">
        <f t="shared" si="4"/>
        <v>5</v>
      </c>
      <c r="BV97" s="10">
        <f t="shared" si="4"/>
        <v>1</v>
      </c>
      <c r="BW97" s="10">
        <f t="shared" si="4"/>
        <v>0</v>
      </c>
      <c r="BX97" s="10">
        <f t="shared" si="4"/>
        <v>0</v>
      </c>
      <c r="BY97" s="10">
        <f t="shared" si="4"/>
        <v>1</v>
      </c>
      <c r="BZ97" s="10">
        <f t="shared" si="4"/>
        <v>1</v>
      </c>
      <c r="CA97" s="10">
        <f t="shared" si="4"/>
        <v>0</v>
      </c>
      <c r="CB97" s="10">
        <f t="shared" si="4"/>
        <v>0</v>
      </c>
      <c r="CC97" s="10">
        <f t="shared" si="4"/>
        <v>0</v>
      </c>
      <c r="CD97" s="10">
        <f t="shared" si="4"/>
        <v>1</v>
      </c>
      <c r="CE97" s="10">
        <f t="shared" si="4"/>
        <v>1</v>
      </c>
      <c r="CF97" s="10">
        <f t="shared" si="4"/>
        <v>0</v>
      </c>
      <c r="CG97" s="10">
        <f t="shared" si="4"/>
        <v>0</v>
      </c>
      <c r="CH97" s="10">
        <f t="shared" si="4"/>
        <v>4</v>
      </c>
      <c r="CI97" s="10">
        <f t="shared" si="4"/>
        <v>0</v>
      </c>
      <c r="CJ97" s="10">
        <f t="shared" si="4"/>
        <v>0</v>
      </c>
    </row>
    <row r="99" spans="3:88" x14ac:dyDescent="0.25">
      <c r="C99" s="11"/>
      <c r="E99" s="11"/>
    </row>
    <row r="100" spans="3:88" x14ac:dyDescent="0.25">
      <c r="C100" s="11"/>
      <c r="E100" s="11"/>
    </row>
    <row r="101" spans="3:88" x14ac:dyDescent="0.25">
      <c r="C101" s="11"/>
      <c r="E101" s="11"/>
    </row>
    <row r="102" spans="3:88" x14ac:dyDescent="0.25">
      <c r="C102" s="11"/>
      <c r="E102" s="11"/>
    </row>
  </sheetData>
  <protectedRanges>
    <protectedRange sqref="BD10:CI10 AV30:CJ32 BD11:CJ29 BD8:CJ9 CK8:CK32 AV8:BC29 AT44:CJ82 D42:D86 C42:C81 C83:C86 B8:AU32 C40:BT41 AU85:BE86 AT85:AT87 B40:B96 B33:CK39 CK42:CK96 E42:AS96 AT83:BE84 BF83:CJ86 AT42:BT43 BV42:CJ43 BV40:CK41 BU40:BU43" name="Alumnos"/>
    <protectedRange sqref="AV6:CJ7" name="Tipo"/>
  </protectedRanges>
  <mergeCells count="78">
    <mergeCell ref="BY2:CC2"/>
    <mergeCell ref="CD2:CG2"/>
    <mergeCell ref="CH2:CJ2"/>
    <mergeCell ref="B4:AU4"/>
    <mergeCell ref="B2:C2"/>
    <mergeCell ref="B3:C3"/>
    <mergeCell ref="D2:AU2"/>
    <mergeCell ref="D3:AU3"/>
    <mergeCell ref="AV2:AY2"/>
    <mergeCell ref="AZ2:BE2"/>
    <mergeCell ref="BF2:BI2"/>
    <mergeCell ref="BJ2:BM2"/>
    <mergeCell ref="BN2:BP2"/>
    <mergeCell ref="BQ2:BT2"/>
    <mergeCell ref="BU2:BX2"/>
    <mergeCell ref="C93:C96"/>
    <mergeCell ref="C8:C18"/>
    <mergeCell ref="C19:C29"/>
    <mergeCell ref="C42:C43"/>
    <mergeCell ref="C44:C45"/>
    <mergeCell ref="C52:C61"/>
    <mergeCell ref="C46:C47"/>
    <mergeCell ref="C91:C92"/>
    <mergeCell ref="C48:C49"/>
    <mergeCell ref="C50:C51"/>
    <mergeCell ref="C62:C71"/>
    <mergeCell ref="C72:C80"/>
    <mergeCell ref="C83:C87"/>
    <mergeCell ref="AZ5:AZ7"/>
    <mergeCell ref="BA5:BA7"/>
    <mergeCell ref="BB5:BB7"/>
    <mergeCell ref="BC5:BC7"/>
    <mergeCell ref="BD5:BD7"/>
    <mergeCell ref="AV5:AV7"/>
    <mergeCell ref="AW5:AW7"/>
    <mergeCell ref="AX5:AX7"/>
    <mergeCell ref="AY5:AY7"/>
    <mergeCell ref="C89:C90"/>
    <mergeCell ref="C40:C41"/>
    <mergeCell ref="C81:C82"/>
    <mergeCell ref="B5:AU5"/>
    <mergeCell ref="B6:B7"/>
    <mergeCell ref="D6:D7"/>
    <mergeCell ref="C6:C7"/>
    <mergeCell ref="AT6:AT7"/>
    <mergeCell ref="AU6:AU7"/>
    <mergeCell ref="BE5:BE7"/>
    <mergeCell ref="BF5:BF7"/>
    <mergeCell ref="BG5:BG7"/>
    <mergeCell ref="BH5:BH7"/>
    <mergeCell ref="BI5:BI7"/>
    <mergeCell ref="CB5:CB7"/>
    <mergeCell ref="CC5:CC7"/>
    <mergeCell ref="CI5:CI7"/>
    <mergeCell ref="CJ5:CJ7"/>
    <mergeCell ref="CD5:CD7"/>
    <mergeCell ref="CE5:CE7"/>
    <mergeCell ref="CF5:CF7"/>
    <mergeCell ref="CG5:CG7"/>
    <mergeCell ref="CH5:CH7"/>
    <mergeCell ref="BY5:BY7"/>
    <mergeCell ref="BZ5:BZ7"/>
    <mergeCell ref="CA5:CA7"/>
    <mergeCell ref="BW5:BW7"/>
    <mergeCell ref="BX5:BX7"/>
    <mergeCell ref="BT5:BT7"/>
    <mergeCell ref="BU5:BU7"/>
    <mergeCell ref="BV5:BV7"/>
    <mergeCell ref="BJ5:BJ7"/>
    <mergeCell ref="BK5:BK7"/>
    <mergeCell ref="BO5:BO7"/>
    <mergeCell ref="BP5:BP7"/>
    <mergeCell ref="BQ5:BQ7"/>
    <mergeCell ref="BR5:BR7"/>
    <mergeCell ref="BS5:BS7"/>
    <mergeCell ref="BL5:BL7"/>
    <mergeCell ref="BM5:BM7"/>
    <mergeCell ref="BN5:BN7"/>
  </mergeCells>
  <phoneticPr fontId="4" type="noConversion"/>
  <conditionalFormatting sqref="AV5:CJ5">
    <cfRule type="expression" dxfId="181" priority="92">
      <formula>$AV$4=1</formula>
    </cfRule>
  </conditionalFormatting>
  <conditionalFormatting sqref="AV8:CJ96">
    <cfRule type="expression" dxfId="180" priority="519">
      <formula>AV$97&gt;4</formula>
    </cfRule>
  </conditionalFormatting>
  <dataValidations count="1">
    <dataValidation type="decimal" allowBlank="1" sqref="AW8:AW29 AW31:AW70" xr:uid="{E889D328-B5D1-481A-BB64-5C7813D3047B}">
      <formula1>0</formula1>
      <formula2>$AW$7</formula2>
    </dataValidation>
  </dataValidations>
  <pageMargins left="0.23622047244094491" right="0.23622047244094491" top="0.74803149606299213" bottom="0.74803149606299213" header="0.31496062992125984" footer="0.31496062992125984"/>
  <pageSetup paperSize="9" scale="80"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6" r:id="rId4" name="Option Button 4">
              <controlPr defaultSize="0" autoFill="0" autoLine="0" autoPict="0">
                <anchor moveWithCells="1">
                  <from>
                    <xdr:col>47</xdr:col>
                    <xdr:colOff>219075</xdr:colOff>
                    <xdr:row>3</xdr:row>
                    <xdr:rowOff>28575</xdr:rowOff>
                  </from>
                  <to>
                    <xdr:col>47</xdr:col>
                    <xdr:colOff>523875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5" name="Option Button 5">
              <controlPr defaultSize="0" autoFill="0" autoLine="0" autoPict="0">
                <anchor moveWithCells="1">
                  <from>
                    <xdr:col>48</xdr:col>
                    <xdr:colOff>219075</xdr:colOff>
                    <xdr:row>3</xdr:row>
                    <xdr:rowOff>28575</xdr:rowOff>
                  </from>
                  <to>
                    <xdr:col>48</xdr:col>
                    <xdr:colOff>523875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6" name="Option Button 6">
              <controlPr defaultSize="0" autoFill="0" autoLine="0" autoPict="0">
                <anchor moveWithCells="1">
                  <from>
                    <xdr:col>49</xdr:col>
                    <xdr:colOff>219075</xdr:colOff>
                    <xdr:row>3</xdr:row>
                    <xdr:rowOff>28575</xdr:rowOff>
                  </from>
                  <to>
                    <xdr:col>49</xdr:col>
                    <xdr:colOff>523875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7" name="Option Button 7">
              <controlPr defaultSize="0" autoFill="0" autoLine="0" autoPict="0">
                <anchor moveWithCells="1">
                  <from>
                    <xdr:col>50</xdr:col>
                    <xdr:colOff>219075</xdr:colOff>
                    <xdr:row>3</xdr:row>
                    <xdr:rowOff>28575</xdr:rowOff>
                  </from>
                  <to>
                    <xdr:col>50</xdr:col>
                    <xdr:colOff>523875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8" name="Option Button 8">
              <controlPr defaultSize="0" autoFill="0" autoLine="0" autoPict="0">
                <anchor moveWithCells="1">
                  <from>
                    <xdr:col>51</xdr:col>
                    <xdr:colOff>219075</xdr:colOff>
                    <xdr:row>3</xdr:row>
                    <xdr:rowOff>28575</xdr:rowOff>
                  </from>
                  <to>
                    <xdr:col>51</xdr:col>
                    <xdr:colOff>523875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9" name="Option Button 9">
              <controlPr defaultSize="0" autoFill="0" autoLine="0" autoPict="0">
                <anchor moveWithCells="1">
                  <from>
                    <xdr:col>52</xdr:col>
                    <xdr:colOff>219075</xdr:colOff>
                    <xdr:row>3</xdr:row>
                    <xdr:rowOff>28575</xdr:rowOff>
                  </from>
                  <to>
                    <xdr:col>52</xdr:col>
                    <xdr:colOff>523875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0" name="Option Button 10">
              <controlPr defaultSize="0" autoFill="0" autoLine="0" autoPict="0">
                <anchor moveWithCells="1">
                  <from>
                    <xdr:col>53</xdr:col>
                    <xdr:colOff>219075</xdr:colOff>
                    <xdr:row>3</xdr:row>
                    <xdr:rowOff>28575</xdr:rowOff>
                  </from>
                  <to>
                    <xdr:col>53</xdr:col>
                    <xdr:colOff>523875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1" name="Option Button 11">
              <controlPr defaultSize="0" autoFill="0" autoLine="0" autoPict="0">
                <anchor moveWithCells="1">
                  <from>
                    <xdr:col>54</xdr:col>
                    <xdr:colOff>228600</xdr:colOff>
                    <xdr:row>3</xdr:row>
                    <xdr:rowOff>28575</xdr:rowOff>
                  </from>
                  <to>
                    <xdr:col>54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2" name="Option Button 12">
              <controlPr defaultSize="0" autoFill="0" autoLine="0" autoPict="0">
                <anchor moveWithCells="1">
                  <from>
                    <xdr:col>55</xdr:col>
                    <xdr:colOff>228600</xdr:colOff>
                    <xdr:row>3</xdr:row>
                    <xdr:rowOff>28575</xdr:rowOff>
                  </from>
                  <to>
                    <xdr:col>55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3" name="Option Button 13">
              <controlPr defaultSize="0" autoFill="0" autoLine="0" autoPict="0">
                <anchor moveWithCells="1">
                  <from>
                    <xdr:col>56</xdr:col>
                    <xdr:colOff>228600</xdr:colOff>
                    <xdr:row>3</xdr:row>
                    <xdr:rowOff>28575</xdr:rowOff>
                  </from>
                  <to>
                    <xdr:col>56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4" name="Option Button 14">
              <controlPr defaultSize="0" autoFill="0" autoLine="0" autoPict="0">
                <anchor moveWithCells="1">
                  <from>
                    <xdr:col>57</xdr:col>
                    <xdr:colOff>228600</xdr:colOff>
                    <xdr:row>3</xdr:row>
                    <xdr:rowOff>28575</xdr:rowOff>
                  </from>
                  <to>
                    <xdr:col>57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5" name="Option Button 15">
              <controlPr defaultSize="0" autoFill="0" autoLine="0" autoPict="0">
                <anchor moveWithCells="1">
                  <from>
                    <xdr:col>58</xdr:col>
                    <xdr:colOff>228600</xdr:colOff>
                    <xdr:row>3</xdr:row>
                    <xdr:rowOff>28575</xdr:rowOff>
                  </from>
                  <to>
                    <xdr:col>58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6" name="Option Button 16">
              <controlPr defaultSize="0" autoFill="0" autoLine="0" autoPict="0">
                <anchor moveWithCells="1">
                  <from>
                    <xdr:col>59</xdr:col>
                    <xdr:colOff>228600</xdr:colOff>
                    <xdr:row>3</xdr:row>
                    <xdr:rowOff>28575</xdr:rowOff>
                  </from>
                  <to>
                    <xdr:col>59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17" name="Option Button 21">
              <controlPr defaultSize="0" autoFill="0" autoLine="0" autoPict="0">
                <anchor moveWithCells="1">
                  <from>
                    <xdr:col>60</xdr:col>
                    <xdr:colOff>228600</xdr:colOff>
                    <xdr:row>3</xdr:row>
                    <xdr:rowOff>28575</xdr:rowOff>
                  </from>
                  <to>
                    <xdr:col>60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18" name="Option Button 22">
              <controlPr defaultSize="0" autoFill="0" autoLine="0" autoPict="0">
                <anchor moveWithCells="1">
                  <from>
                    <xdr:col>61</xdr:col>
                    <xdr:colOff>228600</xdr:colOff>
                    <xdr:row>3</xdr:row>
                    <xdr:rowOff>28575</xdr:rowOff>
                  </from>
                  <to>
                    <xdr:col>61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19" name="Option Button 23">
              <controlPr defaultSize="0" autoFill="0" autoLine="0" autoPict="0">
                <anchor moveWithCells="1">
                  <from>
                    <xdr:col>62</xdr:col>
                    <xdr:colOff>228600</xdr:colOff>
                    <xdr:row>3</xdr:row>
                    <xdr:rowOff>28575</xdr:rowOff>
                  </from>
                  <to>
                    <xdr:col>62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0" name="Option Button 24">
              <controlPr defaultSize="0" autoFill="0" autoLine="0" autoPict="0">
                <anchor moveWithCells="1">
                  <from>
                    <xdr:col>63</xdr:col>
                    <xdr:colOff>228600</xdr:colOff>
                    <xdr:row>3</xdr:row>
                    <xdr:rowOff>28575</xdr:rowOff>
                  </from>
                  <to>
                    <xdr:col>63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1" name="Option Button 25">
              <controlPr defaultSize="0" autoFill="0" autoLine="0" autoPict="0">
                <anchor moveWithCells="1">
                  <from>
                    <xdr:col>64</xdr:col>
                    <xdr:colOff>228600</xdr:colOff>
                    <xdr:row>3</xdr:row>
                    <xdr:rowOff>28575</xdr:rowOff>
                  </from>
                  <to>
                    <xdr:col>64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2" name="Option Button 26">
              <controlPr defaultSize="0" autoFill="0" autoLine="0" autoPict="0">
                <anchor moveWithCells="1">
                  <from>
                    <xdr:col>65</xdr:col>
                    <xdr:colOff>228600</xdr:colOff>
                    <xdr:row>3</xdr:row>
                    <xdr:rowOff>28575</xdr:rowOff>
                  </from>
                  <to>
                    <xdr:col>65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23" name="Option Button 27">
              <controlPr defaultSize="0" autoFill="0" autoLine="0" autoPict="0">
                <anchor moveWithCells="1">
                  <from>
                    <xdr:col>66</xdr:col>
                    <xdr:colOff>228600</xdr:colOff>
                    <xdr:row>3</xdr:row>
                    <xdr:rowOff>28575</xdr:rowOff>
                  </from>
                  <to>
                    <xdr:col>66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24" name="Option Button 28">
              <controlPr defaultSize="0" autoFill="0" autoLine="0" autoPict="0">
                <anchor moveWithCells="1">
                  <from>
                    <xdr:col>67</xdr:col>
                    <xdr:colOff>228600</xdr:colOff>
                    <xdr:row>3</xdr:row>
                    <xdr:rowOff>28575</xdr:rowOff>
                  </from>
                  <to>
                    <xdr:col>67</xdr:col>
                    <xdr:colOff>533400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25" name="Option Button 29">
              <controlPr defaultSize="0" autoFill="0" autoLine="0" autoPict="0">
                <anchor moveWithCells="1">
                  <from>
                    <xdr:col>68</xdr:col>
                    <xdr:colOff>238125</xdr:colOff>
                    <xdr:row>3</xdr:row>
                    <xdr:rowOff>28575</xdr:rowOff>
                  </from>
                  <to>
                    <xdr:col>68</xdr:col>
                    <xdr:colOff>542925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26" name="Option Button 30">
              <controlPr defaultSize="0" autoFill="0" autoLine="0" autoPict="0">
                <anchor moveWithCells="1">
                  <from>
                    <xdr:col>69</xdr:col>
                    <xdr:colOff>238125</xdr:colOff>
                    <xdr:row>3</xdr:row>
                    <xdr:rowOff>28575</xdr:rowOff>
                  </from>
                  <to>
                    <xdr:col>69</xdr:col>
                    <xdr:colOff>542925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27" name="Option Button 31">
              <controlPr defaultSize="0" autoFill="0" autoLine="0" autoPict="0">
                <anchor moveWithCells="1">
                  <from>
                    <xdr:col>70</xdr:col>
                    <xdr:colOff>238125</xdr:colOff>
                    <xdr:row>3</xdr:row>
                    <xdr:rowOff>28575</xdr:rowOff>
                  </from>
                  <to>
                    <xdr:col>70</xdr:col>
                    <xdr:colOff>542925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28" name="Option Button 32">
              <controlPr defaultSize="0" autoFill="0" autoLine="0" autoPict="0">
                <anchor moveWithCells="1">
                  <from>
                    <xdr:col>71</xdr:col>
                    <xdr:colOff>238125</xdr:colOff>
                    <xdr:row>3</xdr:row>
                    <xdr:rowOff>28575</xdr:rowOff>
                  </from>
                  <to>
                    <xdr:col>71</xdr:col>
                    <xdr:colOff>542925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29" name="Option Button 33">
              <controlPr defaultSize="0" autoFill="0" autoLine="0" autoPict="0">
                <anchor moveWithCells="1">
                  <from>
                    <xdr:col>72</xdr:col>
                    <xdr:colOff>238125</xdr:colOff>
                    <xdr:row>3</xdr:row>
                    <xdr:rowOff>28575</xdr:rowOff>
                  </from>
                  <to>
                    <xdr:col>72</xdr:col>
                    <xdr:colOff>542925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0" name="Option Button 34">
              <controlPr defaultSize="0" autoFill="0" autoLine="0" autoPict="0">
                <anchor moveWithCells="1">
                  <from>
                    <xdr:col>73</xdr:col>
                    <xdr:colOff>238125</xdr:colOff>
                    <xdr:row>3</xdr:row>
                    <xdr:rowOff>28575</xdr:rowOff>
                  </from>
                  <to>
                    <xdr:col>73</xdr:col>
                    <xdr:colOff>542925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1" name="Option Button 35">
              <controlPr defaultSize="0" autoFill="0" autoLine="0" autoPict="0">
                <anchor moveWithCells="1">
                  <from>
                    <xdr:col>74</xdr:col>
                    <xdr:colOff>238125</xdr:colOff>
                    <xdr:row>3</xdr:row>
                    <xdr:rowOff>28575</xdr:rowOff>
                  </from>
                  <to>
                    <xdr:col>74</xdr:col>
                    <xdr:colOff>542925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32" name="Option Button 36">
              <controlPr defaultSize="0" autoFill="0" autoLine="0" autoPict="0">
                <anchor moveWithCells="1">
                  <from>
                    <xdr:col>75</xdr:col>
                    <xdr:colOff>238125</xdr:colOff>
                    <xdr:row>3</xdr:row>
                    <xdr:rowOff>28575</xdr:rowOff>
                  </from>
                  <to>
                    <xdr:col>75</xdr:col>
                    <xdr:colOff>542925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33" name="Option Button 37">
              <controlPr defaultSize="0" autoFill="0" autoLine="0" autoPict="0">
                <anchor moveWithCells="1">
                  <from>
                    <xdr:col>76</xdr:col>
                    <xdr:colOff>238125</xdr:colOff>
                    <xdr:row>3</xdr:row>
                    <xdr:rowOff>28575</xdr:rowOff>
                  </from>
                  <to>
                    <xdr:col>76</xdr:col>
                    <xdr:colOff>542925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34" name="Option Button 38">
              <controlPr defaultSize="0" autoFill="0" autoLine="0" autoPict="0">
                <anchor moveWithCells="1">
                  <from>
                    <xdr:col>77</xdr:col>
                    <xdr:colOff>238125</xdr:colOff>
                    <xdr:row>3</xdr:row>
                    <xdr:rowOff>28575</xdr:rowOff>
                  </from>
                  <to>
                    <xdr:col>77</xdr:col>
                    <xdr:colOff>542925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35" name="Option Button 39">
              <controlPr defaultSize="0" autoFill="0" autoLine="0" autoPict="0">
                <anchor moveWithCells="1">
                  <from>
                    <xdr:col>78</xdr:col>
                    <xdr:colOff>238125</xdr:colOff>
                    <xdr:row>3</xdr:row>
                    <xdr:rowOff>28575</xdr:rowOff>
                  </from>
                  <to>
                    <xdr:col>78</xdr:col>
                    <xdr:colOff>542925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36" name="Option Button 40">
              <controlPr defaultSize="0" autoFill="0" autoLine="0" autoPict="0">
                <anchor moveWithCells="1">
                  <from>
                    <xdr:col>79</xdr:col>
                    <xdr:colOff>238125</xdr:colOff>
                    <xdr:row>3</xdr:row>
                    <xdr:rowOff>28575</xdr:rowOff>
                  </from>
                  <to>
                    <xdr:col>79</xdr:col>
                    <xdr:colOff>542925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37" name="Option Button 41">
              <controlPr defaultSize="0" autoFill="0" autoLine="0" autoPict="0">
                <anchor moveWithCells="1">
                  <from>
                    <xdr:col>80</xdr:col>
                    <xdr:colOff>238125</xdr:colOff>
                    <xdr:row>3</xdr:row>
                    <xdr:rowOff>28575</xdr:rowOff>
                  </from>
                  <to>
                    <xdr:col>80</xdr:col>
                    <xdr:colOff>542925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38" name="Option Button 42">
              <controlPr defaultSize="0" autoFill="0" autoLine="0" autoPict="0">
                <anchor moveWithCells="1">
                  <from>
                    <xdr:col>81</xdr:col>
                    <xdr:colOff>247650</xdr:colOff>
                    <xdr:row>3</xdr:row>
                    <xdr:rowOff>28575</xdr:rowOff>
                  </from>
                  <to>
                    <xdr:col>81</xdr:col>
                    <xdr:colOff>552450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39" name="Option Button 43">
              <controlPr defaultSize="0" autoFill="0" autoLine="0" autoPict="0">
                <anchor moveWithCells="1">
                  <from>
                    <xdr:col>82</xdr:col>
                    <xdr:colOff>247650</xdr:colOff>
                    <xdr:row>3</xdr:row>
                    <xdr:rowOff>28575</xdr:rowOff>
                  </from>
                  <to>
                    <xdr:col>82</xdr:col>
                    <xdr:colOff>552450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0" name="Option Button 44">
              <controlPr defaultSize="0" autoFill="0" autoLine="0" autoPict="0">
                <anchor moveWithCells="1">
                  <from>
                    <xdr:col>83</xdr:col>
                    <xdr:colOff>247650</xdr:colOff>
                    <xdr:row>3</xdr:row>
                    <xdr:rowOff>28575</xdr:rowOff>
                  </from>
                  <to>
                    <xdr:col>83</xdr:col>
                    <xdr:colOff>552450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1" name="Option Button 45">
              <controlPr defaultSize="0" autoFill="0" autoLine="0" autoPict="0">
                <anchor moveWithCells="1">
                  <from>
                    <xdr:col>84</xdr:col>
                    <xdr:colOff>247650</xdr:colOff>
                    <xdr:row>3</xdr:row>
                    <xdr:rowOff>28575</xdr:rowOff>
                  </from>
                  <to>
                    <xdr:col>84</xdr:col>
                    <xdr:colOff>552450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42" name="Option Button 46">
              <controlPr defaultSize="0" autoFill="0" autoLine="0" autoPict="0">
                <anchor moveWithCells="1">
                  <from>
                    <xdr:col>85</xdr:col>
                    <xdr:colOff>247650</xdr:colOff>
                    <xdr:row>3</xdr:row>
                    <xdr:rowOff>28575</xdr:rowOff>
                  </from>
                  <to>
                    <xdr:col>85</xdr:col>
                    <xdr:colOff>552450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43" name="Option Button 47">
              <controlPr defaultSize="0" autoFill="0" autoLine="0" autoPict="0">
                <anchor moveWithCells="1">
                  <from>
                    <xdr:col>86</xdr:col>
                    <xdr:colOff>247650</xdr:colOff>
                    <xdr:row>3</xdr:row>
                    <xdr:rowOff>28575</xdr:rowOff>
                  </from>
                  <to>
                    <xdr:col>86</xdr:col>
                    <xdr:colOff>552450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44" name="Option Button 48">
              <controlPr defaultSize="0" autoFill="0" autoLine="0" autoPict="0">
                <anchor moveWithCells="1">
                  <from>
                    <xdr:col>87</xdr:col>
                    <xdr:colOff>247650</xdr:colOff>
                    <xdr:row>3</xdr:row>
                    <xdr:rowOff>28575</xdr:rowOff>
                  </from>
                  <to>
                    <xdr:col>87</xdr:col>
                    <xdr:colOff>552450</xdr:colOff>
                    <xdr:row>3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0B2B2-DFEA-4E69-98DA-2A5C8DBEF876}">
  <sheetPr codeName="Hoja7"/>
  <dimension ref="A1:N42"/>
  <sheetViews>
    <sheetView workbookViewId="0">
      <selection activeCell="F17" sqref="A15:F17"/>
    </sheetView>
  </sheetViews>
  <sheetFormatPr baseColWidth="10" defaultColWidth="11.42578125" defaultRowHeight="15" x14ac:dyDescent="0.25"/>
  <cols>
    <col min="1" max="3" width="8.7109375" style="30" customWidth="1"/>
    <col min="4" max="4" width="11.85546875" style="30" bestFit="1" customWidth="1"/>
    <col min="5" max="9" width="11.42578125" style="30"/>
    <col min="10" max="14" width="9" style="30" customWidth="1"/>
    <col min="15" max="17" width="14.28515625" style="30" bestFit="1" customWidth="1"/>
    <col min="18" max="16384" width="11.42578125" style="30"/>
  </cols>
  <sheetData>
    <row r="1" spans="1:14" x14ac:dyDescent="0.25">
      <c r="A1" s="30" t="s">
        <v>52</v>
      </c>
      <c r="B1" s="30" t="s">
        <v>60</v>
      </c>
      <c r="C1" s="30" t="s">
        <v>53</v>
      </c>
      <c r="D1" s="30" t="s">
        <v>54</v>
      </c>
      <c r="E1" s="30" t="s">
        <v>56</v>
      </c>
      <c r="F1" s="30" t="s">
        <v>57</v>
      </c>
      <c r="G1" s="30" t="s">
        <v>58</v>
      </c>
      <c r="H1" s="30" t="s">
        <v>59</v>
      </c>
      <c r="I1" s="30" t="s">
        <v>55</v>
      </c>
      <c r="J1" s="32" t="s">
        <v>67</v>
      </c>
      <c r="K1" s="32" t="s">
        <v>68</v>
      </c>
      <c r="L1" s="33" t="s">
        <v>69</v>
      </c>
      <c r="M1" s="33" t="s">
        <v>70</v>
      </c>
      <c r="N1" s="33" t="s">
        <v>71</v>
      </c>
    </row>
    <row r="2" spans="1:14" x14ac:dyDescent="0.25">
      <c r="A2" s="30">
        <f t="array" ref="A2:D42">TRANSPOSE(Instr)</f>
        <v>1.1000000000000001</v>
      </c>
      <c r="B2" s="30">
        <v>1.1000000000000001</v>
      </c>
      <c r="C2" s="30" t="str">
        <v>Aplica correctamente los conceptos y métodos de las matemáticas y las ciencias para la solución de problemas.</v>
      </c>
      <c r="D2" s="30">
        <v>0</v>
      </c>
      <c r="E2" s="30">
        <f t="array" aca="1" ref="E2:I42" ca="1">TRANSPOSE(Escala!E10:AS14)</f>
        <v>24</v>
      </c>
      <c r="F2" s="30">
        <f ca="1"/>
        <v>0</v>
      </c>
      <c r="G2" s="30">
        <f ca="1"/>
        <v>0</v>
      </c>
      <c r="H2" s="30">
        <f ca="1"/>
        <v>0</v>
      </c>
      <c r="I2" s="30">
        <f ca="1"/>
        <v>0</v>
      </c>
      <c r="J2" s="34">
        <f t="array" aca="1" ref="J2:N42" ca="1">TRANSPOSE(Escala!E16:AS20)</f>
        <v>1</v>
      </c>
      <c r="K2" s="34">
        <f ca="1"/>
        <v>0</v>
      </c>
      <c r="L2" s="34">
        <f ca="1"/>
        <v>0</v>
      </c>
      <c r="M2" s="34">
        <f ca="1"/>
        <v>0</v>
      </c>
      <c r="N2" s="34">
        <f ca="1"/>
        <v>0</v>
      </c>
    </row>
    <row r="3" spans="1:14" x14ac:dyDescent="0.25">
      <c r="A3" s="30">
        <v>1.2</v>
      </c>
      <c r="B3" s="30">
        <v>1.2</v>
      </c>
      <c r="C3" s="30" t="str">
        <v>Resuelve problemas complejos de ingeniería aplicando los métodos, técnicas y procedimiento apropiados.</v>
      </c>
      <c r="D3" s="30">
        <v>0</v>
      </c>
      <c r="E3" s="30">
        <f ca="1"/>
        <v>16</v>
      </c>
      <c r="F3" s="30">
        <f ca="1"/>
        <v>8</v>
      </c>
      <c r="G3" s="30">
        <f ca="1"/>
        <v>0</v>
      </c>
      <c r="H3" s="30">
        <f ca="1"/>
        <v>0</v>
      </c>
      <c r="I3" s="30">
        <f ca="1"/>
        <v>0</v>
      </c>
      <c r="J3" s="34">
        <f ca="1"/>
        <v>0.66666666666666663</v>
      </c>
      <c r="K3" s="34">
        <f ca="1"/>
        <v>0.33333333333333331</v>
      </c>
      <c r="L3" s="34">
        <f ca="1"/>
        <v>0</v>
      </c>
      <c r="M3" s="34">
        <f ca="1"/>
        <v>0</v>
      </c>
      <c r="N3" s="34">
        <f ca="1"/>
        <v>0</v>
      </c>
    </row>
    <row r="4" spans="1:14" x14ac:dyDescent="0.25">
      <c r="A4" s="30">
        <v>1.3</v>
      </c>
      <c r="B4" s="30">
        <v>1.3</v>
      </c>
      <c r="C4" s="30" t="str">
        <v/>
      </c>
      <c r="D4" s="30">
        <v>0</v>
      </c>
      <c r="E4" s="30" t="str">
        <f ca="1"/>
        <v/>
      </c>
      <c r="F4" s="30" t="str">
        <f ca="1"/>
        <v/>
      </c>
      <c r="G4" s="30" t="str">
        <f ca="1"/>
        <v/>
      </c>
      <c r="H4" s="30" t="str">
        <f ca="1"/>
        <v/>
      </c>
      <c r="I4" s="30" t="str">
        <f ca="1"/>
        <v/>
      </c>
      <c r="J4" s="34" t="str">
        <f ca="1"/>
        <v/>
      </c>
      <c r="K4" s="34" t="str">
        <f ca="1"/>
        <v/>
      </c>
      <c r="L4" s="34" t="str">
        <f ca="1"/>
        <v/>
      </c>
      <c r="M4" s="34" t="str">
        <f ca="1"/>
        <v/>
      </c>
      <c r="N4" s="34" t="str">
        <f ca="1"/>
        <v/>
      </c>
    </row>
    <row r="5" spans="1:14" x14ac:dyDescent="0.25">
      <c r="A5" s="30">
        <v>1.4</v>
      </c>
      <c r="B5" s="30">
        <v>1.4</v>
      </c>
      <c r="C5" s="30" t="str">
        <v/>
      </c>
      <c r="D5" s="30">
        <v>0</v>
      </c>
      <c r="E5" s="30" t="str">
        <f ca="1"/>
        <v/>
      </c>
      <c r="F5" s="30" t="str">
        <f ca="1"/>
        <v/>
      </c>
      <c r="G5" s="30" t="str">
        <f ca="1"/>
        <v/>
      </c>
      <c r="H5" s="30" t="str">
        <f ca="1"/>
        <v/>
      </c>
      <c r="I5" s="30" t="str">
        <f ca="1"/>
        <v/>
      </c>
      <c r="J5" s="34" t="str">
        <f ca="1"/>
        <v/>
      </c>
      <c r="K5" s="34" t="str">
        <f ca="1"/>
        <v/>
      </c>
      <c r="L5" s="34" t="str">
        <f ca="1"/>
        <v/>
      </c>
      <c r="M5" s="34" t="str">
        <f ca="1"/>
        <v/>
      </c>
      <c r="N5" s="34" t="str">
        <f ca="1"/>
        <v/>
      </c>
    </row>
    <row r="6" spans="1:14" x14ac:dyDescent="0.25">
      <c r="A6" s="30">
        <v>2.1</v>
      </c>
      <c r="B6" s="30">
        <v>2.1</v>
      </c>
      <c r="C6" s="30" t="str">
        <v>Interpreta requerimientos y formula especificaciones de diseño.</v>
      </c>
      <c r="D6" s="30">
        <v>0</v>
      </c>
      <c r="E6" s="30">
        <f ca="1"/>
        <v>18</v>
      </c>
      <c r="F6" s="30">
        <f ca="1"/>
        <v>5</v>
      </c>
      <c r="G6" s="30">
        <f ca="1"/>
        <v>1</v>
      </c>
      <c r="H6" s="30">
        <f ca="1"/>
        <v>0</v>
      </c>
      <c r="I6" s="30">
        <f ca="1"/>
        <v>0</v>
      </c>
      <c r="J6" s="34">
        <f ca="1"/>
        <v>0.75</v>
      </c>
      <c r="K6" s="34">
        <f ca="1"/>
        <v>0.20833333333333334</v>
      </c>
      <c r="L6" s="34">
        <f ca="1"/>
        <v>4.1666666666666664E-2</v>
      </c>
      <c r="M6" s="34">
        <f ca="1"/>
        <v>0</v>
      </c>
      <c r="N6" s="34">
        <f ca="1"/>
        <v>0</v>
      </c>
    </row>
    <row r="7" spans="1:14" x14ac:dyDescent="0.25">
      <c r="A7" s="30">
        <v>2.2000000000000002</v>
      </c>
      <c r="B7" s="30">
        <v>2.2000000000000002</v>
      </c>
      <c r="C7" s="30" t="str">
        <v>Diseña (propone, crea) un sistema, producto o proceso aplicando las métodos y técnicas apropiadas, y describe la solución en forma gráfica y simbólica (planos, diagramas, simulaciones, etc.).</v>
      </c>
      <c r="D7" s="30">
        <v>0</v>
      </c>
      <c r="E7" s="30">
        <f ca="1"/>
        <v>14</v>
      </c>
      <c r="F7" s="30">
        <f ca="1"/>
        <v>10</v>
      </c>
      <c r="G7" s="30">
        <f ca="1"/>
        <v>0</v>
      </c>
      <c r="H7" s="30">
        <f ca="1"/>
        <v>0</v>
      </c>
      <c r="I7" s="30">
        <f ca="1"/>
        <v>0</v>
      </c>
      <c r="J7" s="34">
        <f ca="1"/>
        <v>0.58333333333333337</v>
      </c>
      <c r="K7" s="34">
        <f ca="1"/>
        <v>0.41666666666666669</v>
      </c>
      <c r="L7" s="34">
        <f ca="1"/>
        <v>0</v>
      </c>
      <c r="M7" s="34">
        <f ca="1"/>
        <v>0</v>
      </c>
      <c r="N7" s="34">
        <f ca="1"/>
        <v>0</v>
      </c>
    </row>
    <row r="8" spans="1:14" x14ac:dyDescent="0.25">
      <c r="A8" s="30">
        <v>2.2999999999999998</v>
      </c>
      <c r="B8" s="30">
        <v>2.2999999999999998</v>
      </c>
      <c r="C8" s="30" t="str">
        <v>Toma en consideración criterios de seguridad, así como estándares (normas, códigos) y regulaciones aplicables.</v>
      </c>
      <c r="D8" s="30">
        <v>0</v>
      </c>
      <c r="E8" s="30">
        <f ca="1"/>
        <v>10</v>
      </c>
      <c r="F8" s="30">
        <f ca="1"/>
        <v>6</v>
      </c>
      <c r="G8" s="30">
        <f ca="1"/>
        <v>4</v>
      </c>
      <c r="H8" s="30">
        <f ca="1"/>
        <v>4</v>
      </c>
      <c r="I8" s="30">
        <f ca="1"/>
        <v>0</v>
      </c>
      <c r="J8" s="34">
        <f ca="1"/>
        <v>0.41666666666666669</v>
      </c>
      <c r="K8" s="34">
        <f ca="1"/>
        <v>0.25</v>
      </c>
      <c r="L8" s="34">
        <f ca="1"/>
        <v>0.16666666666666666</v>
      </c>
      <c r="M8" s="34">
        <f ca="1"/>
        <v>0.16666666666666666</v>
      </c>
      <c r="N8" s="34">
        <f ca="1"/>
        <v>0</v>
      </c>
    </row>
    <row r="9" spans="1:14" x14ac:dyDescent="0.25">
      <c r="A9" s="30">
        <v>2.4</v>
      </c>
      <c r="B9" s="30">
        <v>2.4</v>
      </c>
      <c r="C9" s="30" t="str">
        <v/>
      </c>
      <c r="D9" s="30">
        <v>0</v>
      </c>
      <c r="E9" s="30" t="str">
        <f ca="1"/>
        <v/>
      </c>
      <c r="F9" s="30" t="str">
        <f ca="1"/>
        <v/>
      </c>
      <c r="G9" s="30" t="str">
        <f ca="1"/>
        <v/>
      </c>
      <c r="H9" s="30" t="str">
        <f ca="1"/>
        <v/>
      </c>
      <c r="I9" s="30" t="str">
        <f ca="1"/>
        <v/>
      </c>
      <c r="J9" s="34" t="str">
        <f ca="1"/>
        <v/>
      </c>
      <c r="K9" s="34" t="str">
        <f ca="1"/>
        <v/>
      </c>
      <c r="L9" s="34" t="str">
        <f ca="1"/>
        <v/>
      </c>
      <c r="M9" s="34" t="str">
        <f ca="1"/>
        <v/>
      </c>
      <c r="N9" s="34" t="str">
        <f ca="1"/>
        <v/>
      </c>
    </row>
    <row r="10" spans="1:14" x14ac:dyDescent="0.25">
      <c r="A10" s="30">
        <v>2.5</v>
      </c>
      <c r="B10" s="30">
        <v>2.5</v>
      </c>
      <c r="C10" s="30" t="str">
        <v/>
      </c>
      <c r="D10" s="30">
        <v>0</v>
      </c>
      <c r="E10" s="30" t="str">
        <f ca="1"/>
        <v/>
      </c>
      <c r="F10" s="30" t="str">
        <f ca="1"/>
        <v/>
      </c>
      <c r="G10" s="30" t="str">
        <f ca="1"/>
        <v/>
      </c>
      <c r="H10" s="30" t="str">
        <f ca="1"/>
        <v/>
      </c>
      <c r="I10" s="30" t="str">
        <f ca="1"/>
        <v/>
      </c>
      <c r="J10" s="34" t="str">
        <f ca="1"/>
        <v/>
      </c>
      <c r="K10" s="34" t="str">
        <f ca="1"/>
        <v/>
      </c>
      <c r="L10" s="34" t="str">
        <f ca="1"/>
        <v/>
      </c>
      <c r="M10" s="34" t="str">
        <f ca="1"/>
        <v/>
      </c>
      <c r="N10" s="34" t="str">
        <f ca="1"/>
        <v/>
      </c>
    </row>
    <row r="11" spans="1:14" x14ac:dyDescent="0.25">
      <c r="A11" s="30">
        <v>2.6</v>
      </c>
      <c r="B11" s="30">
        <v>2.6</v>
      </c>
      <c r="C11" s="30" t="str">
        <v/>
      </c>
      <c r="D11" s="30">
        <v>0</v>
      </c>
      <c r="E11" s="30" t="str">
        <f ca="1"/>
        <v/>
      </c>
      <c r="F11" s="30" t="str">
        <f ca="1"/>
        <v/>
      </c>
      <c r="G11" s="30" t="str">
        <f ca="1"/>
        <v/>
      </c>
      <c r="H11" s="30" t="str">
        <f ca="1"/>
        <v/>
      </c>
      <c r="I11" s="30" t="str">
        <f ca="1"/>
        <v/>
      </c>
      <c r="J11" s="34" t="str">
        <f ca="1"/>
        <v/>
      </c>
      <c r="K11" s="34" t="str">
        <f ca="1"/>
        <v/>
      </c>
      <c r="L11" s="34" t="str">
        <f ca="1"/>
        <v/>
      </c>
      <c r="M11" s="34" t="str">
        <f ca="1"/>
        <v/>
      </c>
      <c r="N11" s="34" t="str">
        <f ca="1"/>
        <v/>
      </c>
    </row>
    <row r="12" spans="1:14" x14ac:dyDescent="0.25">
      <c r="A12" s="30">
        <v>3.1</v>
      </c>
      <c r="B12" s="30">
        <v>3.1</v>
      </c>
      <c r="C12" s="30" t="str">
        <v>Se expresa oralmente con claridad y adecúa su discurso para lograr un buen entendimiento según la audiencia.</v>
      </c>
      <c r="D12" s="30">
        <v>0</v>
      </c>
      <c r="E12" s="30">
        <f ca="1"/>
        <v>12</v>
      </c>
      <c r="F12" s="30">
        <f ca="1"/>
        <v>3</v>
      </c>
      <c r="G12" s="30">
        <f ca="1"/>
        <v>4</v>
      </c>
      <c r="H12" s="30">
        <f ca="1"/>
        <v>5</v>
      </c>
      <c r="I12" s="30">
        <f ca="1"/>
        <v>0</v>
      </c>
      <c r="J12" s="34">
        <f ca="1"/>
        <v>0.5</v>
      </c>
      <c r="K12" s="34">
        <f ca="1"/>
        <v>0.125</v>
      </c>
      <c r="L12" s="34">
        <f ca="1"/>
        <v>0.16666666666666666</v>
      </c>
      <c r="M12" s="34">
        <f ca="1"/>
        <v>0.20833333333333334</v>
      </c>
      <c r="N12" s="34">
        <f ca="1"/>
        <v>0</v>
      </c>
    </row>
    <row r="13" spans="1:14" x14ac:dyDescent="0.25">
      <c r="A13" s="30">
        <v>3.2</v>
      </c>
      <c r="B13" s="30">
        <v>3.2</v>
      </c>
      <c r="C13" s="30" t="str">
        <v>Elabora documentación técnica clara y precisa usando normas, simbología y terminología propias de la ingeniería.</v>
      </c>
      <c r="D13" s="30">
        <v>0</v>
      </c>
      <c r="E13" s="30">
        <f ca="1"/>
        <v>14</v>
      </c>
      <c r="F13" s="30">
        <f ca="1"/>
        <v>7</v>
      </c>
      <c r="G13" s="30">
        <f ca="1"/>
        <v>1</v>
      </c>
      <c r="H13" s="30">
        <f ca="1"/>
        <v>2</v>
      </c>
      <c r="I13" s="30">
        <f ca="1"/>
        <v>0</v>
      </c>
      <c r="J13" s="34">
        <f ca="1"/>
        <v>0.58333333333333337</v>
      </c>
      <c r="K13" s="34">
        <f ca="1"/>
        <v>0.29166666666666669</v>
      </c>
      <c r="L13" s="34">
        <f ca="1"/>
        <v>4.1666666666666664E-2</v>
      </c>
      <c r="M13" s="34">
        <f ca="1"/>
        <v>8.3333333333333329E-2</v>
      </c>
      <c r="N13" s="34">
        <f ca="1"/>
        <v>0</v>
      </c>
    </row>
    <row r="14" spans="1:14" x14ac:dyDescent="0.25">
      <c r="A14" s="30">
        <v>3.3</v>
      </c>
      <c r="B14" s="30">
        <v>3.3</v>
      </c>
      <c r="C14" s="30" t="str">
        <v/>
      </c>
      <c r="D14" s="30">
        <v>0</v>
      </c>
      <c r="E14" s="30" t="str">
        <f ca="1"/>
        <v/>
      </c>
      <c r="F14" s="30" t="str">
        <f ca="1"/>
        <v/>
      </c>
      <c r="G14" s="30" t="str">
        <f ca="1"/>
        <v/>
      </c>
      <c r="H14" s="30" t="str">
        <f ca="1"/>
        <v/>
      </c>
      <c r="I14" s="30" t="str">
        <f ca="1"/>
        <v/>
      </c>
      <c r="J14" s="34" t="str">
        <f ca="1"/>
        <v/>
      </c>
      <c r="K14" s="34" t="str">
        <f ca="1"/>
        <v/>
      </c>
      <c r="L14" s="34" t="str">
        <f ca="1"/>
        <v/>
      </c>
      <c r="M14" s="34" t="str">
        <f ca="1"/>
        <v/>
      </c>
      <c r="N14" s="34" t="str">
        <f ca="1"/>
        <v/>
      </c>
    </row>
    <row r="15" spans="1:14" x14ac:dyDescent="0.25">
      <c r="A15" s="30">
        <v>3.4</v>
      </c>
      <c r="B15" s="30">
        <v>3.4</v>
      </c>
      <c r="C15" s="30" t="str">
        <v/>
      </c>
      <c r="D15" s="30">
        <v>0</v>
      </c>
      <c r="E15" s="30" t="str">
        <f ca="1"/>
        <v/>
      </c>
      <c r="F15" s="30" t="str">
        <f ca="1"/>
        <v/>
      </c>
      <c r="G15" s="30" t="str">
        <f ca="1"/>
        <v/>
      </c>
      <c r="H15" s="30" t="str">
        <f ca="1"/>
        <v/>
      </c>
      <c r="I15" s="30" t="str">
        <f ca="1"/>
        <v/>
      </c>
      <c r="J15" s="34" t="str">
        <f ca="1"/>
        <v/>
      </c>
      <c r="K15" s="34" t="str">
        <f ca="1"/>
        <v/>
      </c>
      <c r="L15" s="34" t="str">
        <f ca="1"/>
        <v/>
      </c>
      <c r="M15" s="34" t="str">
        <f ca="1"/>
        <v/>
      </c>
      <c r="N15" s="34" t="str">
        <f ca="1"/>
        <v/>
      </c>
    </row>
    <row r="16" spans="1:14" x14ac:dyDescent="0.25">
      <c r="A16" s="30" t="str">
        <v>4.a.1</v>
      </c>
      <c r="B16" s="30" t="str">
        <v>4.a.1</v>
      </c>
      <c r="C16" s="30" t="str">
        <v xml:space="preserve">Analiza dilemas o situaciones éticas en ingeniería y toma una posición justificada en el bien común.  </v>
      </c>
      <c r="D16" s="30">
        <v>0</v>
      </c>
      <c r="E16" s="30">
        <f ca="1"/>
        <v>14</v>
      </c>
      <c r="F16" s="30">
        <f ca="1"/>
        <v>5</v>
      </c>
      <c r="G16" s="30">
        <f ca="1"/>
        <v>4</v>
      </c>
      <c r="H16" s="30">
        <f ca="1"/>
        <v>1</v>
      </c>
      <c r="I16" s="30">
        <f ca="1"/>
        <v>0</v>
      </c>
      <c r="J16" s="34">
        <f ca="1"/>
        <v>0.58333333333333337</v>
      </c>
      <c r="K16" s="34">
        <f ca="1"/>
        <v>0.20833333333333334</v>
      </c>
      <c r="L16" s="34">
        <f ca="1"/>
        <v>0.16666666666666666</v>
      </c>
      <c r="M16" s="34">
        <f ca="1"/>
        <v>4.1666666666666664E-2</v>
      </c>
      <c r="N16" s="34">
        <f ca="1"/>
        <v>0</v>
      </c>
    </row>
    <row r="17" spans="1:14" x14ac:dyDescent="0.25">
      <c r="A17" s="30" t="str">
        <v>4.a.2</v>
      </c>
      <c r="B17" s="30" t="str">
        <v>4.a.2</v>
      </c>
      <c r="C17" s="30" t="str">
        <v>Respeta la propiedad intelectual y reconoce la autoría de trabajos de otras personas.</v>
      </c>
      <c r="D17" s="30">
        <v>0</v>
      </c>
      <c r="E17" s="30">
        <f ca="1"/>
        <v>14</v>
      </c>
      <c r="F17" s="30">
        <f ca="1"/>
        <v>6</v>
      </c>
      <c r="G17" s="30">
        <f ca="1"/>
        <v>1</v>
      </c>
      <c r="H17" s="30">
        <f ca="1"/>
        <v>3</v>
      </c>
      <c r="I17" s="30">
        <f ca="1"/>
        <v>0</v>
      </c>
      <c r="J17" s="34">
        <f ca="1"/>
        <v>0.58333333333333337</v>
      </c>
      <c r="K17" s="34">
        <f ca="1"/>
        <v>0.25</v>
      </c>
      <c r="L17" s="34">
        <f ca="1"/>
        <v>4.1666666666666664E-2</v>
      </c>
      <c r="M17" s="34">
        <f ca="1"/>
        <v>0.125</v>
      </c>
      <c r="N17" s="34">
        <f ca="1"/>
        <v>0</v>
      </c>
    </row>
    <row r="18" spans="1:14" x14ac:dyDescent="0.25">
      <c r="A18" s="30" t="str">
        <v>4.a.3</v>
      </c>
      <c r="B18" s="30" t="str">
        <v>4.a.3</v>
      </c>
      <c r="C18" s="30" t="str">
        <v/>
      </c>
      <c r="D18" s="30">
        <v>0</v>
      </c>
      <c r="E18" s="30" t="str">
        <f ca="1"/>
        <v/>
      </c>
      <c r="F18" s="30" t="str">
        <f ca="1"/>
        <v/>
      </c>
      <c r="G18" s="30" t="str">
        <f ca="1"/>
        <v/>
      </c>
      <c r="H18" s="30" t="str">
        <f ca="1"/>
        <v/>
      </c>
      <c r="I18" s="30" t="str">
        <f ca="1"/>
        <v/>
      </c>
      <c r="J18" s="34" t="str">
        <f ca="1"/>
        <v/>
      </c>
      <c r="K18" s="34" t="str">
        <f ca="1"/>
        <v/>
      </c>
      <c r="L18" s="34" t="str">
        <f ca="1"/>
        <v/>
      </c>
      <c r="M18" s="34" t="str">
        <f ca="1"/>
        <v/>
      </c>
      <c r="N18" s="34" t="str">
        <f ca="1"/>
        <v/>
      </c>
    </row>
    <row r="19" spans="1:14" x14ac:dyDescent="0.25">
      <c r="A19" s="30" t="str">
        <v>4.a.4</v>
      </c>
      <c r="B19" s="30" t="str">
        <v>4.a.4</v>
      </c>
      <c r="C19" s="30" t="str">
        <v/>
      </c>
      <c r="D19" s="30">
        <v>0</v>
      </c>
      <c r="E19" s="30" t="str">
        <f ca="1"/>
        <v/>
      </c>
      <c r="F19" s="30" t="str">
        <f ca="1"/>
        <v/>
      </c>
      <c r="G19" s="30" t="str">
        <f ca="1"/>
        <v/>
      </c>
      <c r="H19" s="30" t="str">
        <f ca="1"/>
        <v/>
      </c>
      <c r="I19" s="30" t="str">
        <f ca="1"/>
        <v/>
      </c>
      <c r="J19" s="34" t="str">
        <f ca="1"/>
        <v/>
      </c>
      <c r="K19" s="34" t="str">
        <f ca="1"/>
        <v/>
      </c>
      <c r="L19" s="34" t="str">
        <f ca="1"/>
        <v/>
      </c>
      <c r="M19" s="34" t="str">
        <f ca="1"/>
        <v/>
      </c>
      <c r="N19" s="34" t="str">
        <f ca="1"/>
        <v/>
      </c>
    </row>
    <row r="20" spans="1:14" x14ac:dyDescent="0.25">
      <c r="A20" s="30" t="str">
        <v>4.b.1</v>
      </c>
      <c r="B20" s="30" t="str">
        <v>4.b.1</v>
      </c>
      <c r="C20" s="30" t="str">
        <v>Analiza el impacto de las soluciones de ingeniería tienen sobre las personas y la sociedad en contextos local, global, económico y ambiental.</v>
      </c>
      <c r="D20" s="30">
        <v>0</v>
      </c>
      <c r="E20" s="30">
        <f ca="1"/>
        <v>19</v>
      </c>
      <c r="F20" s="30">
        <f ca="1"/>
        <v>5</v>
      </c>
      <c r="G20" s="30">
        <f ca="1"/>
        <v>0</v>
      </c>
      <c r="H20" s="30">
        <f ca="1"/>
        <v>0</v>
      </c>
      <c r="I20" s="30">
        <f ca="1"/>
        <v>0</v>
      </c>
      <c r="J20" s="34">
        <f ca="1"/>
        <v>0.79166666666666663</v>
      </c>
      <c r="K20" s="34">
        <f ca="1"/>
        <v>0.20833333333333334</v>
      </c>
      <c r="L20" s="34">
        <f ca="1"/>
        <v>0</v>
      </c>
      <c r="M20" s="34">
        <f ca="1"/>
        <v>0</v>
      </c>
      <c r="N20" s="34">
        <f ca="1"/>
        <v>0</v>
      </c>
    </row>
    <row r="21" spans="1:14" x14ac:dyDescent="0.25">
      <c r="A21" s="30" t="str">
        <v>4.b.2</v>
      </c>
      <c r="B21" s="30" t="str">
        <v>4.b.2</v>
      </c>
      <c r="C21" s="30" t="str">
        <v/>
      </c>
      <c r="D21" s="30">
        <v>0</v>
      </c>
      <c r="E21" s="30" t="str">
        <f ca="1"/>
        <v/>
      </c>
      <c r="F21" s="30" t="str">
        <f ca="1"/>
        <v/>
      </c>
      <c r="G21" s="30" t="str">
        <f ca="1"/>
        <v/>
      </c>
      <c r="H21" s="30" t="str">
        <f ca="1"/>
        <v/>
      </c>
      <c r="I21" s="30" t="str">
        <f ca="1"/>
        <v/>
      </c>
      <c r="J21" s="34" t="str">
        <f ca="1"/>
        <v/>
      </c>
      <c r="K21" s="34" t="str">
        <f ca="1"/>
        <v/>
      </c>
      <c r="L21" s="34" t="str">
        <f ca="1"/>
        <v/>
      </c>
      <c r="M21" s="34" t="str">
        <f ca="1"/>
        <v/>
      </c>
      <c r="N21" s="34" t="str">
        <f ca="1"/>
        <v/>
      </c>
    </row>
    <row r="22" spans="1:14" x14ac:dyDescent="0.25">
      <c r="A22" s="30" t="str">
        <v>4.b.3</v>
      </c>
      <c r="B22" s="30" t="str">
        <v>4.b.3</v>
      </c>
      <c r="C22" s="30" t="str">
        <v/>
      </c>
      <c r="D22" s="30">
        <v>0</v>
      </c>
      <c r="E22" s="30" t="str">
        <f ca="1"/>
        <v/>
      </c>
      <c r="F22" s="30" t="str">
        <f ca="1"/>
        <v/>
      </c>
      <c r="G22" s="30" t="str">
        <f ca="1"/>
        <v/>
      </c>
      <c r="H22" s="30" t="str">
        <f ca="1"/>
        <v/>
      </c>
      <c r="I22" s="30" t="str">
        <f ca="1"/>
        <v/>
      </c>
      <c r="J22" s="34" t="str">
        <f ca="1"/>
        <v/>
      </c>
      <c r="K22" s="34" t="str">
        <f ca="1"/>
        <v/>
      </c>
      <c r="L22" s="34" t="str">
        <f ca="1"/>
        <v/>
      </c>
      <c r="M22" s="34" t="str">
        <f ca="1"/>
        <v/>
      </c>
      <c r="N22" s="34" t="str">
        <f ca="1"/>
        <v/>
      </c>
    </row>
    <row r="23" spans="1:14" x14ac:dyDescent="0.25">
      <c r="A23" s="30" t="str">
        <v>5.a.1</v>
      </c>
      <c r="B23" s="30" t="str">
        <v>5.a.1</v>
      </c>
      <c r="C23" s="30" t="str">
        <v>Participa activamente en equipos de trabajo para lograr las metas propuestas.</v>
      </c>
      <c r="D23" s="30">
        <v>0</v>
      </c>
      <c r="E23" s="30">
        <f ca="1"/>
        <v>15</v>
      </c>
      <c r="F23" s="30">
        <f ca="1"/>
        <v>6</v>
      </c>
      <c r="G23" s="30">
        <f ca="1"/>
        <v>2</v>
      </c>
      <c r="H23" s="30">
        <f ca="1"/>
        <v>0</v>
      </c>
      <c r="I23" s="30">
        <f ca="1"/>
        <v>0</v>
      </c>
      <c r="J23" s="34">
        <f ca="1"/>
        <v>0.65217391304347827</v>
      </c>
      <c r="K23" s="34">
        <f ca="1"/>
        <v>0.2608695652173913</v>
      </c>
      <c r="L23" s="34">
        <f ca="1"/>
        <v>8.6956521739130432E-2</v>
      </c>
      <c r="M23" s="34">
        <f ca="1"/>
        <v>0</v>
      </c>
      <c r="N23" s="34">
        <f ca="1"/>
        <v>0</v>
      </c>
    </row>
    <row r="24" spans="1:14" x14ac:dyDescent="0.25">
      <c r="A24" s="30" t="str">
        <v>5.a.2</v>
      </c>
      <c r="B24" s="30" t="str">
        <v>5.a.2</v>
      </c>
      <c r="C24" s="30" t="str">
        <v>Propone y acepta ideas, y respeta los acuerdos en un entorno colaborativo e inclusivo..</v>
      </c>
      <c r="D24" s="30">
        <v>0</v>
      </c>
      <c r="E24" s="30">
        <f ca="1"/>
        <v>13</v>
      </c>
      <c r="F24" s="30">
        <f ca="1"/>
        <v>8</v>
      </c>
      <c r="G24" s="30">
        <f ca="1"/>
        <v>1</v>
      </c>
      <c r="H24" s="30">
        <f ca="1"/>
        <v>2</v>
      </c>
      <c r="I24" s="30">
        <f ca="1"/>
        <v>0</v>
      </c>
      <c r="J24" s="34">
        <f ca="1"/>
        <v>0.54166666666666663</v>
      </c>
      <c r="K24" s="34">
        <f ca="1"/>
        <v>0.33333333333333331</v>
      </c>
      <c r="L24" s="34">
        <f ca="1"/>
        <v>4.1666666666666664E-2</v>
      </c>
      <c r="M24" s="34">
        <f ca="1"/>
        <v>8.3333333333333329E-2</v>
      </c>
      <c r="N24" s="34">
        <f ca="1"/>
        <v>0</v>
      </c>
    </row>
    <row r="25" spans="1:14" x14ac:dyDescent="0.25">
      <c r="A25" s="30" t="str">
        <v>5.a.3</v>
      </c>
      <c r="B25" s="30" t="str">
        <v>5.a.3</v>
      </c>
      <c r="C25" s="30" t="str">
        <v/>
      </c>
      <c r="D25" s="30">
        <v>0</v>
      </c>
      <c r="E25" s="30" t="str">
        <f ca="1"/>
        <v/>
      </c>
      <c r="F25" s="30" t="str">
        <f ca="1"/>
        <v/>
      </c>
      <c r="G25" s="30" t="str">
        <f ca="1"/>
        <v/>
      </c>
      <c r="H25" s="30" t="str">
        <f ca="1"/>
        <v/>
      </c>
      <c r="I25" s="30" t="str">
        <f ca="1"/>
        <v/>
      </c>
      <c r="J25" s="34" t="str">
        <f ca="1"/>
        <v/>
      </c>
      <c r="K25" s="34" t="str">
        <f ca="1"/>
        <v/>
      </c>
      <c r="L25" s="34" t="str">
        <f ca="1"/>
        <v/>
      </c>
      <c r="M25" s="34" t="str">
        <f ca="1"/>
        <v/>
      </c>
      <c r="N25" s="34" t="str">
        <f ca="1"/>
        <v/>
      </c>
    </row>
    <row r="26" spans="1:14" x14ac:dyDescent="0.25">
      <c r="A26" s="30" t="str">
        <v>5.a.4</v>
      </c>
      <c r="B26" s="30" t="str">
        <v>5.a.4</v>
      </c>
      <c r="C26" s="30" t="str">
        <v/>
      </c>
      <c r="D26" s="30">
        <v>0</v>
      </c>
      <c r="E26" s="30" t="str">
        <f ca="1"/>
        <v/>
      </c>
      <c r="F26" s="30" t="str">
        <f ca="1"/>
        <v/>
      </c>
      <c r="G26" s="30" t="str">
        <f ca="1"/>
        <v/>
      </c>
      <c r="H26" s="30" t="str">
        <f ca="1"/>
        <v/>
      </c>
      <c r="I26" s="30" t="str">
        <f ca="1"/>
        <v/>
      </c>
      <c r="J26" s="34" t="str">
        <f ca="1"/>
        <v/>
      </c>
      <c r="K26" s="34" t="str">
        <f ca="1"/>
        <v/>
      </c>
      <c r="L26" s="34" t="str">
        <f ca="1"/>
        <v/>
      </c>
      <c r="M26" s="34" t="str">
        <f ca="1"/>
        <v/>
      </c>
      <c r="N26" s="34" t="str">
        <f ca="1"/>
        <v/>
      </c>
    </row>
    <row r="27" spans="1:14" x14ac:dyDescent="0.25">
      <c r="A27" s="30" t="str">
        <v>5.b.1</v>
      </c>
      <c r="B27" s="30" t="str">
        <v>5.b.1</v>
      </c>
      <c r="C27" s="30" t="str">
        <v xml:space="preserve">Formula los objetivos del proyecto, identifica actividades y genera cronogramas. </v>
      </c>
      <c r="D27" s="30">
        <v>0</v>
      </c>
      <c r="E27" s="30">
        <f ca="1"/>
        <v>12</v>
      </c>
      <c r="F27" s="30">
        <f ca="1"/>
        <v>10</v>
      </c>
      <c r="G27" s="30">
        <f ca="1"/>
        <v>2</v>
      </c>
      <c r="H27" s="30">
        <f ca="1"/>
        <v>0</v>
      </c>
      <c r="I27" s="30">
        <f ca="1"/>
        <v>0</v>
      </c>
      <c r="J27" s="34">
        <f ca="1"/>
        <v>0.5</v>
      </c>
      <c r="K27" s="34">
        <f ca="1"/>
        <v>0.41666666666666669</v>
      </c>
      <c r="L27" s="34">
        <f ca="1"/>
        <v>8.3333333333333329E-2</v>
      </c>
      <c r="M27" s="34">
        <f ca="1"/>
        <v>0</v>
      </c>
      <c r="N27" s="34">
        <f ca="1"/>
        <v>0</v>
      </c>
    </row>
    <row r="28" spans="1:14" x14ac:dyDescent="0.25">
      <c r="A28" s="30" t="str">
        <v>5.b.2</v>
      </c>
      <c r="B28" s="30" t="str">
        <v>5.b.2</v>
      </c>
      <c r="C28" s="30" t="str">
        <v xml:space="preserve">Identifica los recursos necesarios para el desarrollo del proyecto, y genera listas de recursos o presupuestos.    </v>
      </c>
      <c r="D28" s="30">
        <v>0</v>
      </c>
      <c r="E28" s="30">
        <f ca="1"/>
        <v>14</v>
      </c>
      <c r="F28" s="30">
        <f ca="1"/>
        <v>6</v>
      </c>
      <c r="G28" s="30">
        <f ca="1"/>
        <v>1</v>
      </c>
      <c r="H28" s="30">
        <f ca="1"/>
        <v>3</v>
      </c>
      <c r="I28" s="30">
        <f ca="1"/>
        <v>0</v>
      </c>
      <c r="J28" s="34">
        <f ca="1"/>
        <v>0.58333333333333337</v>
      </c>
      <c r="K28" s="34">
        <f ca="1"/>
        <v>0.25</v>
      </c>
      <c r="L28" s="34">
        <f ca="1"/>
        <v>4.1666666666666664E-2</v>
      </c>
      <c r="M28" s="34">
        <f ca="1"/>
        <v>0.125</v>
      </c>
      <c r="N28" s="34">
        <f ca="1"/>
        <v>0</v>
      </c>
    </row>
    <row r="29" spans="1:14" x14ac:dyDescent="0.25">
      <c r="A29" s="30" t="str">
        <v>5.b.3</v>
      </c>
      <c r="B29" s="30" t="str">
        <v>5.b.3</v>
      </c>
      <c r="C29" s="30" t="str">
        <v/>
      </c>
      <c r="D29" s="30">
        <v>0</v>
      </c>
      <c r="E29" s="30" t="str">
        <f ca="1"/>
        <v/>
      </c>
      <c r="F29" s="30" t="str">
        <f ca="1"/>
        <v/>
      </c>
      <c r="G29" s="30" t="str">
        <f ca="1"/>
        <v/>
      </c>
      <c r="H29" s="30" t="str">
        <f ca="1"/>
        <v/>
      </c>
      <c r="I29" s="30" t="str">
        <f ca="1"/>
        <v/>
      </c>
      <c r="J29" s="34" t="str">
        <f ca="1"/>
        <v/>
      </c>
      <c r="K29" s="34" t="str">
        <f ca="1"/>
        <v/>
      </c>
      <c r="L29" s="34" t="str">
        <f ca="1"/>
        <v/>
      </c>
      <c r="M29" s="34" t="str">
        <f ca="1"/>
        <v/>
      </c>
      <c r="N29" s="34" t="str">
        <f ca="1"/>
        <v/>
      </c>
    </row>
    <row r="30" spans="1:14" x14ac:dyDescent="0.25">
      <c r="A30" s="30" t="str">
        <v>5.b.4</v>
      </c>
      <c r="B30" s="30" t="str">
        <v>5.b.4</v>
      </c>
      <c r="C30" s="30" t="str">
        <v/>
      </c>
      <c r="D30" s="30">
        <v>0</v>
      </c>
      <c r="E30" s="30" t="str">
        <f ca="1"/>
        <v/>
      </c>
      <c r="F30" s="30" t="str">
        <f ca="1"/>
        <v/>
      </c>
      <c r="G30" s="30" t="str">
        <f ca="1"/>
        <v/>
      </c>
      <c r="H30" s="30" t="str">
        <f ca="1"/>
        <v/>
      </c>
      <c r="I30" s="30" t="str">
        <f ca="1"/>
        <v/>
      </c>
      <c r="J30" s="34" t="str">
        <f ca="1"/>
        <v/>
      </c>
      <c r="K30" s="34" t="str">
        <f ca="1"/>
        <v/>
      </c>
      <c r="L30" s="34" t="str">
        <f ca="1"/>
        <v/>
      </c>
      <c r="M30" s="34" t="str">
        <f ca="1"/>
        <v/>
      </c>
      <c r="N30" s="34" t="str">
        <f ca="1"/>
        <v/>
      </c>
    </row>
    <row r="31" spans="1:14" x14ac:dyDescent="0.25">
      <c r="A31" s="30">
        <v>6.1</v>
      </c>
      <c r="B31" s="30">
        <v>6.1</v>
      </c>
      <c r="C31" s="30" t="str">
        <v xml:space="preserve">Genera datos de experimentos o pruebas en computadora, y los procesa aplicando los métodos y procedimientos apropiados. </v>
      </c>
      <c r="D31" s="30">
        <v>0</v>
      </c>
      <c r="E31" s="30">
        <f ca="1"/>
        <v>12</v>
      </c>
      <c r="F31" s="30">
        <f ca="1"/>
        <v>5</v>
      </c>
      <c r="G31" s="30">
        <f ca="1"/>
        <v>6</v>
      </c>
      <c r="H31" s="30">
        <f ca="1"/>
        <v>1</v>
      </c>
      <c r="I31" s="30">
        <f ca="1"/>
        <v>0</v>
      </c>
      <c r="J31" s="34">
        <f ca="1"/>
        <v>0.5</v>
      </c>
      <c r="K31" s="34">
        <f ca="1"/>
        <v>0.20833333333333334</v>
      </c>
      <c r="L31" s="34">
        <f ca="1"/>
        <v>0.25</v>
      </c>
      <c r="M31" s="34">
        <f ca="1"/>
        <v>4.1666666666666664E-2</v>
      </c>
      <c r="N31" s="34">
        <f ca="1"/>
        <v>0</v>
      </c>
    </row>
    <row r="32" spans="1:14" x14ac:dyDescent="0.25">
      <c r="A32" s="30">
        <v>6.2</v>
      </c>
      <c r="B32" s="30">
        <v>6.2</v>
      </c>
      <c r="C32" s="30" t="str">
        <v>Formula conclusiones lógicas y coherentes a partir de los resultados obtenidos y con criterio ingenieril.</v>
      </c>
      <c r="D32" s="30">
        <v>0</v>
      </c>
      <c r="E32" s="30">
        <f ca="1"/>
        <v>10</v>
      </c>
      <c r="F32" s="30">
        <f ca="1"/>
        <v>6</v>
      </c>
      <c r="G32" s="30">
        <f ca="1"/>
        <v>7</v>
      </c>
      <c r="H32" s="30">
        <f ca="1"/>
        <v>1</v>
      </c>
      <c r="I32" s="30">
        <f ca="1"/>
        <v>0</v>
      </c>
      <c r="J32" s="34">
        <f ca="1"/>
        <v>0.41666666666666669</v>
      </c>
      <c r="K32" s="34">
        <f ca="1"/>
        <v>0.25</v>
      </c>
      <c r="L32" s="34">
        <f ca="1"/>
        <v>0.29166666666666669</v>
      </c>
      <c r="M32" s="34">
        <f ca="1"/>
        <v>4.1666666666666664E-2</v>
      </c>
      <c r="N32" s="34">
        <f ca="1"/>
        <v>0</v>
      </c>
    </row>
    <row r="33" spans="1:14" x14ac:dyDescent="0.25">
      <c r="A33" s="30">
        <v>6.3</v>
      </c>
      <c r="B33" s="30">
        <v>6.3</v>
      </c>
      <c r="C33" s="30" t="str">
        <v/>
      </c>
      <c r="D33" s="30">
        <v>0</v>
      </c>
      <c r="E33" s="30" t="str">
        <f ca="1"/>
        <v/>
      </c>
      <c r="F33" s="30" t="str">
        <f ca="1"/>
        <v/>
      </c>
      <c r="G33" s="30" t="str">
        <f ca="1"/>
        <v/>
      </c>
      <c r="H33" s="30" t="str">
        <f ca="1"/>
        <v/>
      </c>
      <c r="I33" s="30" t="str">
        <f ca="1"/>
        <v/>
      </c>
      <c r="J33" s="34" t="str">
        <f ca="1"/>
        <v/>
      </c>
      <c r="K33" s="34" t="str">
        <f ca="1"/>
        <v/>
      </c>
      <c r="L33" s="34" t="str">
        <f ca="1"/>
        <v/>
      </c>
      <c r="M33" s="34" t="str">
        <f ca="1"/>
        <v/>
      </c>
      <c r="N33" s="34" t="str">
        <f ca="1"/>
        <v/>
      </c>
    </row>
    <row r="34" spans="1:14" x14ac:dyDescent="0.25">
      <c r="A34" s="30">
        <v>6.4</v>
      </c>
      <c r="B34" s="30">
        <v>6.4</v>
      </c>
      <c r="C34" s="30" t="str">
        <v/>
      </c>
      <c r="D34" s="30">
        <v>0</v>
      </c>
      <c r="E34" s="30" t="str">
        <f ca="1"/>
        <v/>
      </c>
      <c r="F34" s="30" t="str">
        <f ca="1"/>
        <v/>
      </c>
      <c r="G34" s="30" t="str">
        <f ca="1"/>
        <v/>
      </c>
      <c r="H34" s="30" t="str">
        <f ca="1"/>
        <v/>
      </c>
      <c r="I34" s="30" t="str">
        <f ca="1"/>
        <v/>
      </c>
      <c r="J34" s="34" t="str">
        <f ca="1"/>
        <v/>
      </c>
      <c r="K34" s="34" t="str">
        <f ca="1"/>
        <v/>
      </c>
      <c r="L34" s="34" t="str">
        <f ca="1"/>
        <v/>
      </c>
      <c r="M34" s="34" t="str">
        <f ca="1"/>
        <v/>
      </c>
      <c r="N34" s="34" t="str">
        <f ca="1"/>
        <v/>
      </c>
    </row>
    <row r="35" spans="1:14" x14ac:dyDescent="0.25">
      <c r="A35" s="30">
        <v>6.5</v>
      </c>
      <c r="B35" s="30">
        <v>6.5</v>
      </c>
      <c r="C35" s="30" t="str">
        <v/>
      </c>
      <c r="D35" s="30">
        <v>0</v>
      </c>
      <c r="E35" s="30" t="str">
        <f ca="1"/>
        <v/>
      </c>
      <c r="F35" s="30" t="str">
        <f ca="1"/>
        <v/>
      </c>
      <c r="G35" s="30" t="str">
        <f ca="1"/>
        <v/>
      </c>
      <c r="H35" s="30" t="str">
        <f ca="1"/>
        <v/>
      </c>
      <c r="I35" s="30" t="str">
        <f ca="1"/>
        <v/>
      </c>
      <c r="J35" s="34" t="str">
        <f ca="1"/>
        <v/>
      </c>
      <c r="K35" s="34" t="str">
        <f ca="1"/>
        <v/>
      </c>
      <c r="L35" s="34" t="str">
        <f ca="1"/>
        <v/>
      </c>
      <c r="M35" s="34" t="str">
        <f ca="1"/>
        <v/>
      </c>
      <c r="N35" s="34" t="str">
        <f ca="1"/>
        <v/>
      </c>
    </row>
    <row r="36" spans="1:14" x14ac:dyDescent="0.25">
      <c r="A36" s="30">
        <v>7.1</v>
      </c>
      <c r="B36" s="30">
        <v>7.1</v>
      </c>
      <c r="C36" s="30" t="str">
        <v>Identifica, adquiere y aplica nuevo conocimiento para resolver problemas y situaciones del ejercicio de la ingeniería.</v>
      </c>
      <c r="D36" s="30">
        <v>0</v>
      </c>
      <c r="E36" s="30">
        <f ca="1"/>
        <v>16</v>
      </c>
      <c r="F36" s="30">
        <f ca="1"/>
        <v>1</v>
      </c>
      <c r="G36" s="30">
        <f ca="1"/>
        <v>5</v>
      </c>
      <c r="H36" s="30">
        <f ca="1"/>
        <v>2</v>
      </c>
      <c r="I36" s="30">
        <f ca="1"/>
        <v>0</v>
      </c>
      <c r="J36" s="34">
        <f ca="1"/>
        <v>0.66666666666666663</v>
      </c>
      <c r="K36" s="34">
        <f ca="1"/>
        <v>4.1666666666666664E-2</v>
      </c>
      <c r="L36" s="34">
        <f ca="1"/>
        <v>0.20833333333333334</v>
      </c>
      <c r="M36" s="34">
        <f ca="1"/>
        <v>8.3333333333333329E-2</v>
      </c>
      <c r="N36" s="34">
        <f ca="1"/>
        <v>0</v>
      </c>
    </row>
    <row r="37" spans="1:14" x14ac:dyDescent="0.25">
      <c r="A37" s="30">
        <v>7.2</v>
      </c>
      <c r="B37" s="30">
        <v>7.2</v>
      </c>
      <c r="C37" s="30" t="str">
        <v xml:space="preserve">Es autónomo en su proceso de aprendizaje, e identifica y aplica estrategias de aprendizaje apropiadas.  </v>
      </c>
      <c r="D37" s="30">
        <v>0</v>
      </c>
      <c r="E37" s="30">
        <f ca="1"/>
        <v>16</v>
      </c>
      <c r="F37" s="30">
        <f ca="1"/>
        <v>1</v>
      </c>
      <c r="G37" s="30">
        <f ca="1"/>
        <v>5</v>
      </c>
      <c r="H37" s="30">
        <f ca="1"/>
        <v>2</v>
      </c>
      <c r="I37" s="30">
        <f ca="1"/>
        <v>0</v>
      </c>
      <c r="J37" s="34">
        <f ca="1"/>
        <v>0.66666666666666663</v>
      </c>
      <c r="K37" s="34">
        <f ca="1"/>
        <v>4.1666666666666664E-2</v>
      </c>
      <c r="L37" s="34">
        <f ca="1"/>
        <v>0.20833333333333334</v>
      </c>
      <c r="M37" s="34">
        <f ca="1"/>
        <v>8.3333333333333329E-2</v>
      </c>
      <c r="N37" s="34">
        <f ca="1"/>
        <v>0</v>
      </c>
    </row>
    <row r="38" spans="1:14" x14ac:dyDescent="0.25">
      <c r="A38" s="30">
        <v>7.3</v>
      </c>
      <c r="B38" s="30">
        <v>7.3</v>
      </c>
      <c r="C38" s="30" t="str">
        <v/>
      </c>
      <c r="D38" s="30">
        <v>0</v>
      </c>
      <c r="E38" s="30" t="str">
        <f ca="1"/>
        <v/>
      </c>
      <c r="F38" s="30" t="str">
        <f ca="1"/>
        <v/>
      </c>
      <c r="G38" s="30" t="str">
        <f ca="1"/>
        <v/>
      </c>
      <c r="H38" s="30" t="str">
        <f ca="1"/>
        <v/>
      </c>
      <c r="I38" s="30" t="str">
        <f ca="1"/>
        <v/>
      </c>
      <c r="J38" s="34" t="str">
        <f ca="1"/>
        <v/>
      </c>
      <c r="K38" s="34" t="str">
        <f ca="1"/>
        <v/>
      </c>
      <c r="L38" s="34" t="str">
        <f ca="1"/>
        <v/>
      </c>
      <c r="M38" s="34" t="str">
        <f ca="1"/>
        <v/>
      </c>
      <c r="N38" s="34" t="str">
        <f ca="1"/>
        <v/>
      </c>
    </row>
    <row r="39" spans="1:14" x14ac:dyDescent="0.25">
      <c r="A39" s="30">
        <v>7.4</v>
      </c>
      <c r="B39" s="30">
        <v>7.4</v>
      </c>
      <c r="C39" s="30" t="str">
        <v/>
      </c>
      <c r="D39" s="30">
        <v>0</v>
      </c>
      <c r="E39" s="30" t="str">
        <f ca="1"/>
        <v/>
      </c>
      <c r="F39" s="30" t="str">
        <f ca="1"/>
        <v/>
      </c>
      <c r="G39" s="30" t="str">
        <f ca="1"/>
        <v/>
      </c>
      <c r="H39" s="30" t="str">
        <f ca="1"/>
        <v/>
      </c>
      <c r="I39" s="30" t="str">
        <f ca="1"/>
        <v/>
      </c>
      <c r="J39" s="34" t="str">
        <f ca="1"/>
        <v/>
      </c>
      <c r="K39" s="34" t="str">
        <f ca="1"/>
        <v/>
      </c>
      <c r="L39" s="34" t="str">
        <f ca="1"/>
        <v/>
      </c>
      <c r="M39" s="34" t="str">
        <f ca="1"/>
        <v/>
      </c>
      <c r="N39" s="34" t="str">
        <f ca="1"/>
        <v/>
      </c>
    </row>
    <row r="40" spans="1:14" x14ac:dyDescent="0.25">
      <c r="A40" s="30">
        <v>8.1</v>
      </c>
      <c r="B40" s="30">
        <v>8.1</v>
      </c>
      <c r="C40" s="30" t="str">
        <v>Promueve el desarrollo sostenible en sus actividades priorizando el uso racional de materiales y tecnologías amigables con el medio ambiente.</v>
      </c>
      <c r="D40" s="30">
        <v>0</v>
      </c>
      <c r="E40" s="30">
        <f ca="1"/>
        <v>18</v>
      </c>
      <c r="F40" s="30">
        <f ca="1"/>
        <v>6</v>
      </c>
      <c r="G40" s="30">
        <f ca="1"/>
        <v>0</v>
      </c>
      <c r="H40" s="30">
        <f ca="1"/>
        <v>0</v>
      </c>
      <c r="I40" s="30">
        <f ca="1"/>
        <v>0</v>
      </c>
      <c r="J40" s="34">
        <f ca="1"/>
        <v>0.75</v>
      </c>
      <c r="K40" s="34">
        <f ca="1"/>
        <v>0.25</v>
      </c>
      <c r="L40" s="34">
        <f ca="1"/>
        <v>0</v>
      </c>
      <c r="M40" s="34">
        <f ca="1"/>
        <v>0</v>
      </c>
      <c r="N40" s="34">
        <f ca="1"/>
        <v>0</v>
      </c>
    </row>
    <row r="41" spans="1:14" x14ac:dyDescent="0.25">
      <c r="A41" s="30">
        <v>8.1999999999999993</v>
      </c>
      <c r="B41" s="30">
        <v>8.1999999999999993</v>
      </c>
      <c r="C41" s="30" t="str">
        <v/>
      </c>
      <c r="D41" s="30">
        <v>0</v>
      </c>
      <c r="E41" s="30" t="str">
        <f ca="1"/>
        <v/>
      </c>
      <c r="F41" s="30" t="str">
        <f ca="1"/>
        <v/>
      </c>
      <c r="G41" s="30" t="str">
        <f ca="1"/>
        <v/>
      </c>
      <c r="H41" s="30" t="str">
        <f ca="1"/>
        <v/>
      </c>
      <c r="I41" s="30" t="str">
        <f ca="1"/>
        <v/>
      </c>
      <c r="J41" s="34" t="str">
        <f ca="1"/>
        <v/>
      </c>
      <c r="K41" s="34" t="str">
        <f ca="1"/>
        <v/>
      </c>
      <c r="L41" s="34" t="str">
        <f ca="1"/>
        <v/>
      </c>
      <c r="M41" s="34" t="str">
        <f ca="1"/>
        <v/>
      </c>
      <c r="N41" s="34" t="str">
        <f ca="1"/>
        <v/>
      </c>
    </row>
    <row r="42" spans="1:14" x14ac:dyDescent="0.25">
      <c r="A42" s="30">
        <v>8.3000000000000007</v>
      </c>
      <c r="B42" s="30">
        <v>8.3000000000000007</v>
      </c>
      <c r="C42" s="30" t="str">
        <v/>
      </c>
      <c r="D42" s="30">
        <v>0</v>
      </c>
      <c r="E42" s="30" t="str">
        <f ca="1"/>
        <v/>
      </c>
      <c r="F42" s="30" t="str">
        <f ca="1"/>
        <v/>
      </c>
      <c r="G42" s="30" t="str">
        <f ca="1"/>
        <v/>
      </c>
      <c r="H42" s="30" t="str">
        <f ca="1"/>
        <v/>
      </c>
      <c r="I42" s="30" t="str">
        <f ca="1"/>
        <v/>
      </c>
      <c r="J42" s="34" t="str">
        <f ca="1"/>
        <v/>
      </c>
      <c r="K42" s="34" t="str">
        <f ca="1"/>
        <v/>
      </c>
      <c r="L42" s="34" t="str">
        <f ca="1"/>
        <v/>
      </c>
      <c r="M42" s="34" t="str">
        <f ca="1"/>
        <v/>
      </c>
      <c r="N42" s="34" t="str">
        <f ca="1"/>
        <v/>
      </c>
    </row>
  </sheetData>
  <sheetProtection algorithmName="SHA-512" hashValue="y3UAItpb7jPdSqtsIZ8/OAM2S0L9h9kT8N1jP4ZjN/28yPX8rJ8nqdQlUJxlP8hNzelzypNQoYgmkjly25diSQ==" saltValue="M8g8bBDe2gV6dz5DjflQCg==" spinCount="100000" sheet="1" objects="1" scenarios="1"/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02D3-080D-475D-B6D8-09AD02FDA80D}">
  <sheetPr>
    <tabColor theme="4"/>
  </sheetPr>
  <dimension ref="B1:S65"/>
  <sheetViews>
    <sheetView showGridLines="0" showRuler="0" topLeftCell="B1" zoomScaleNormal="100" workbookViewId="0">
      <selection activeCell="C8" sqref="C8"/>
    </sheetView>
  </sheetViews>
  <sheetFormatPr baseColWidth="10" defaultRowHeight="15" x14ac:dyDescent="0.25"/>
  <cols>
    <col min="1" max="1" width="0" hidden="1" customWidth="1"/>
    <col min="2" max="2" width="5" style="136" customWidth="1"/>
    <col min="3" max="3" width="56.140625" style="11" customWidth="1"/>
    <col min="4" max="8" width="5.42578125" customWidth="1"/>
    <col min="9" max="9" width="6.5703125" style="12" hidden="1" customWidth="1"/>
    <col min="10" max="14" width="5.42578125" hidden="1" customWidth="1"/>
    <col min="15" max="15" width="9.5703125" hidden="1" customWidth="1"/>
    <col min="16" max="23" width="11" customWidth="1"/>
    <col min="24" max="24" width="11.85546875" bestFit="1" customWidth="1"/>
  </cols>
  <sheetData>
    <row r="1" spans="2:19" ht="23.25" customHeight="1" x14ac:dyDescent="0.35">
      <c r="C1" s="288" t="str">
        <f>IF('Instrumentos de Evaluación'!D3=0,"Ingeniería                                 .",'Instrumentos de Evaluación'!D3)</f>
        <v>Ingeniería Civil</v>
      </c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</row>
    <row r="2" spans="2:19" ht="25.5" customHeight="1" thickBot="1" x14ac:dyDescent="0.35">
      <c r="C2" s="289" t="s">
        <v>257</v>
      </c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</row>
    <row r="3" spans="2:19" ht="25.5" customHeight="1" thickTop="1" thickBot="1" x14ac:dyDescent="0.35">
      <c r="C3" s="290" t="str">
        <f>IF('Instrumentos de Evaluación'!D2=0,"",'Instrumentos de Evaluación'!D2)</f>
        <v>BRC01A Redacción y Comunicación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</row>
    <row r="4" spans="2:19" ht="18.75" customHeight="1" thickTop="1" x14ac:dyDescent="0.3"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2:19" s="88" customFormat="1" ht="19.5" customHeight="1" x14ac:dyDescent="0.3">
      <c r="B5" s="137"/>
      <c r="C5" s="90"/>
      <c r="D5" s="90"/>
      <c r="E5" s="90"/>
      <c r="F5" s="90"/>
      <c r="G5" s="90"/>
      <c r="H5" s="90"/>
      <c r="I5" s="90"/>
      <c r="J5" s="90">
        <f>COUNTA('20'!C7:C99)-COUNTBLANK('20'!C7:C99)</f>
        <v>24</v>
      </c>
      <c r="K5" s="90"/>
      <c r="L5" s="90"/>
      <c r="M5" s="90"/>
      <c r="N5" s="90"/>
      <c r="O5" s="90"/>
    </row>
    <row r="6" spans="2:19" ht="18" customHeight="1" thickBot="1" x14ac:dyDescent="0.3">
      <c r="C6" s="91"/>
      <c r="D6" s="30"/>
      <c r="E6" s="30"/>
      <c r="F6" s="30"/>
      <c r="G6" s="30"/>
      <c r="H6" s="30"/>
      <c r="I6" s="82"/>
      <c r="J6" s="30"/>
      <c r="K6" s="30"/>
      <c r="L6" s="30"/>
      <c r="M6" s="30"/>
      <c r="N6" s="30"/>
      <c r="O6" s="30"/>
    </row>
    <row r="7" spans="2:19" ht="15.75" customHeight="1" thickBot="1" x14ac:dyDescent="0.3">
      <c r="C7" s="75" t="s">
        <v>40</v>
      </c>
      <c r="D7" s="27">
        <v>5</v>
      </c>
      <c r="E7" s="27">
        <v>4</v>
      </c>
      <c r="F7" s="27">
        <v>3</v>
      </c>
      <c r="G7" s="27">
        <v>2</v>
      </c>
      <c r="H7" s="27">
        <v>1</v>
      </c>
      <c r="I7" s="82"/>
      <c r="J7" s="28">
        <v>5</v>
      </c>
      <c r="K7" s="27">
        <v>4</v>
      </c>
      <c r="L7" s="27">
        <v>3</v>
      </c>
      <c r="M7" s="27">
        <v>2</v>
      </c>
      <c r="N7" s="27">
        <v>1</v>
      </c>
      <c r="O7" s="28" t="s">
        <v>234</v>
      </c>
    </row>
    <row r="8" spans="2:19" ht="60.75" customHeight="1" thickBot="1" x14ac:dyDescent="0.3">
      <c r="C8" s="148" t="s">
        <v>285</v>
      </c>
      <c r="D8" s="149">
        <f ca="1">SUM(D10:D11)</f>
        <v>40</v>
      </c>
      <c r="E8" s="149">
        <f ca="1">SUM(E10:E11)</f>
        <v>8</v>
      </c>
      <c r="F8" s="149">
        <f ca="1">SUM(F10:F11)</f>
        <v>0</v>
      </c>
      <c r="G8" s="149">
        <f ca="1">SUM(G10:G11)</f>
        <v>0</v>
      </c>
      <c r="H8" s="149">
        <f ca="1">SUM(H10:H11)</f>
        <v>0</v>
      </c>
      <c r="I8" s="83">
        <f ca="1">SUM(D8:H8)</f>
        <v>48</v>
      </c>
      <c r="J8" s="29">
        <f ca="1">IF($I8&lt;&gt;0,D8/$I8,"")</f>
        <v>0.83333333333333337</v>
      </c>
      <c r="K8" s="29">
        <f t="shared" ref="K8:N8" ca="1" si="0">IF($I8&lt;&gt;0,E8/$I8,"")</f>
        <v>0.16666666666666666</v>
      </c>
      <c r="L8" s="29">
        <f t="shared" ca="1" si="0"/>
        <v>0</v>
      </c>
      <c r="M8" s="29">
        <f t="shared" ca="1" si="0"/>
        <v>0</v>
      </c>
      <c r="N8" s="29">
        <f t="shared" ca="1" si="0"/>
        <v>0</v>
      </c>
      <c r="O8" s="150">
        <f ca="1">IFERROR(AVERAGE(O10:P11),"")</f>
        <v>1</v>
      </c>
      <c r="P8" s="10"/>
    </row>
    <row r="9" spans="2:19" ht="15.75" thickBot="1" x14ac:dyDescent="0.3">
      <c r="C9" s="151" t="s">
        <v>41</v>
      </c>
      <c r="D9" s="152"/>
      <c r="E9" s="152"/>
      <c r="F9" s="152"/>
      <c r="G9" s="152"/>
      <c r="H9" s="152"/>
      <c r="I9" s="155"/>
      <c r="J9" s="152"/>
      <c r="K9" s="152"/>
      <c r="L9" s="152"/>
      <c r="M9" s="152"/>
      <c r="N9" s="152"/>
      <c r="O9" s="153"/>
      <c r="P9" s="10"/>
      <c r="S9" s="100"/>
    </row>
    <row r="10" spans="2:19" ht="30" customHeight="1" thickBot="1" x14ac:dyDescent="0.3">
      <c r="B10" s="136">
        <v>1.1000000000000001</v>
      </c>
      <c r="C10" s="140" t="str">
        <f>bd!C2</f>
        <v>Aplica correctamente los conceptos y métodos de las matemáticas y las ciencias para la solución de problemas.</v>
      </c>
      <c r="D10" s="141">
        <f ca="1">bd!E2</f>
        <v>24</v>
      </c>
      <c r="E10" s="141">
        <f ca="1">bd!F2</f>
        <v>0</v>
      </c>
      <c r="F10" s="141">
        <f ca="1">bd!G2</f>
        <v>0</v>
      </c>
      <c r="G10" s="141">
        <f ca="1">bd!H2</f>
        <v>0</v>
      </c>
      <c r="H10" s="141">
        <f ca="1">bd!I2</f>
        <v>0</v>
      </c>
      <c r="I10" s="154">
        <f ca="1">SUM(D10:H10)</f>
        <v>24</v>
      </c>
      <c r="J10" s="142">
        <f ca="1">IFERROR(D10/$I10,"")</f>
        <v>1</v>
      </c>
      <c r="K10" s="142">
        <f t="shared" ref="K10:N11" ca="1" si="1">IFERROR(E10/$I10,"")</f>
        <v>0</v>
      </c>
      <c r="L10" s="142">
        <f t="shared" ca="1" si="1"/>
        <v>0</v>
      </c>
      <c r="M10" s="142">
        <f t="shared" ca="1" si="1"/>
        <v>0</v>
      </c>
      <c r="N10" s="142">
        <f t="shared" ca="1" si="1"/>
        <v>0</v>
      </c>
      <c r="O10" s="142">
        <f ca="1">IFERROR(J10+K10,"")</f>
        <v>1</v>
      </c>
      <c r="P10" s="10">
        <f ca="1">O10</f>
        <v>1</v>
      </c>
      <c r="S10" s="100"/>
    </row>
    <row r="11" spans="2:19" ht="30" customHeight="1" thickBot="1" x14ac:dyDescent="0.3">
      <c r="B11" s="136">
        <v>1.2</v>
      </c>
      <c r="C11" s="140" t="str">
        <f>bd!C3</f>
        <v>Resuelve problemas complejos de ingeniería aplicando los métodos, técnicas y procedimiento apropiados.</v>
      </c>
      <c r="D11" s="141">
        <f ca="1">bd!E3</f>
        <v>16</v>
      </c>
      <c r="E11" s="141">
        <f ca="1">bd!F3</f>
        <v>8</v>
      </c>
      <c r="F11" s="141">
        <f ca="1">bd!G3</f>
        <v>0</v>
      </c>
      <c r="G11" s="141">
        <f ca="1">bd!H3</f>
        <v>0</v>
      </c>
      <c r="H11" s="141">
        <f ca="1">bd!I3</f>
        <v>0</v>
      </c>
      <c r="I11" s="154">
        <f ca="1">SUM(D11:H11)</f>
        <v>24</v>
      </c>
      <c r="J11" s="142">
        <f t="shared" ref="J11" ca="1" si="2">IFERROR(D11/$I11,"")</f>
        <v>0.66666666666666663</v>
      </c>
      <c r="K11" s="142">
        <f t="shared" ca="1" si="1"/>
        <v>0.33333333333333331</v>
      </c>
      <c r="L11" s="142">
        <f t="shared" ca="1" si="1"/>
        <v>0</v>
      </c>
      <c r="M11" s="142">
        <f t="shared" ca="1" si="1"/>
        <v>0</v>
      </c>
      <c r="N11" s="142">
        <f t="shared" ca="1" si="1"/>
        <v>0</v>
      </c>
      <c r="O11" s="142">
        <f t="shared" ref="O11" ca="1" si="3">IFERROR(J11+K11,"")</f>
        <v>1</v>
      </c>
      <c r="P11" s="10">
        <f t="shared" ref="P11:P44" ca="1" si="4">O11</f>
        <v>1</v>
      </c>
      <c r="S11" s="100"/>
    </row>
    <row r="12" spans="2:19" ht="16.5" thickBot="1" x14ac:dyDescent="0.3">
      <c r="C12" s="77"/>
      <c r="D12" s="36"/>
      <c r="E12" s="36"/>
      <c r="F12" s="36"/>
      <c r="G12" s="36"/>
      <c r="H12" s="36"/>
      <c r="I12" s="84"/>
      <c r="J12" s="30"/>
      <c r="K12" s="30"/>
      <c r="L12" s="30"/>
      <c r="M12" s="30"/>
      <c r="N12" s="30"/>
      <c r="O12" s="30"/>
      <c r="P12" s="10"/>
      <c r="S12" s="100"/>
    </row>
    <row r="13" spans="2:19" ht="16.5" thickBot="1" x14ac:dyDescent="0.3">
      <c r="C13" s="75" t="s">
        <v>42</v>
      </c>
      <c r="D13" s="143">
        <v>5</v>
      </c>
      <c r="E13" s="143">
        <v>4</v>
      </c>
      <c r="F13" s="143">
        <v>3</v>
      </c>
      <c r="G13" s="143">
        <v>2</v>
      </c>
      <c r="H13" s="143">
        <v>1</v>
      </c>
      <c r="I13" s="155"/>
      <c r="J13" s="143">
        <v>5</v>
      </c>
      <c r="K13" s="143">
        <v>4</v>
      </c>
      <c r="L13" s="143">
        <v>3</v>
      </c>
      <c r="M13" s="143">
        <v>2</v>
      </c>
      <c r="N13" s="143">
        <v>1</v>
      </c>
      <c r="O13" s="143" t="s">
        <v>234</v>
      </c>
      <c r="P13" s="10"/>
      <c r="S13" s="100"/>
    </row>
    <row r="14" spans="2:19" ht="75.75" thickBot="1" x14ac:dyDescent="0.3">
      <c r="C14" s="76" t="s">
        <v>286</v>
      </c>
      <c r="D14" s="35">
        <f ca="1">IF($I14&lt;&gt;0,SUM(D16:D18),"")</f>
        <v>42</v>
      </c>
      <c r="E14" s="35">
        <f ca="1">IF($I14&lt;&gt;0,SUM(E16:E18),"")</f>
        <v>21</v>
      </c>
      <c r="F14" s="35">
        <f ca="1">IF($I14&lt;&gt;0,SUM(F16:F18),"")</f>
        <v>5</v>
      </c>
      <c r="G14" s="35">
        <f ca="1">IF($I14&lt;&gt;0,SUM(G16:G18),"")</f>
        <v>4</v>
      </c>
      <c r="H14" s="35">
        <f ca="1">IF($I14&lt;&gt;0,SUM(H16:H18),"")</f>
        <v>0</v>
      </c>
      <c r="I14" s="156">
        <f ca="1">SUM(I16:I18)</f>
        <v>72</v>
      </c>
      <c r="J14" s="144">
        <f ca="1">IF($I14&lt;&gt;0,D14/$I14,"")</f>
        <v>0.58333333333333337</v>
      </c>
      <c r="K14" s="144">
        <f t="shared" ref="K14:N14" ca="1" si="5">IF($I14&lt;&gt;0,E14/$I14,"")</f>
        <v>0.29166666666666669</v>
      </c>
      <c r="L14" s="144">
        <f t="shared" ca="1" si="5"/>
        <v>6.9444444444444448E-2</v>
      </c>
      <c r="M14" s="144">
        <f t="shared" ca="1" si="5"/>
        <v>5.5555555555555552E-2</v>
      </c>
      <c r="N14" s="144">
        <f t="shared" ca="1" si="5"/>
        <v>0</v>
      </c>
      <c r="O14" s="145">
        <f ca="1">IFERROR(AVERAGE(O16:O18),"")</f>
        <v>0.875</v>
      </c>
      <c r="P14" s="10"/>
    </row>
    <row r="15" spans="2:19" ht="15.75" thickBot="1" x14ac:dyDescent="0.3">
      <c r="C15" s="151" t="s">
        <v>41</v>
      </c>
      <c r="D15" s="152"/>
      <c r="E15" s="152"/>
      <c r="F15" s="152"/>
      <c r="G15" s="152"/>
      <c r="H15" s="152"/>
      <c r="I15" s="155"/>
      <c r="J15" s="152"/>
      <c r="K15" s="152"/>
      <c r="L15" s="152"/>
      <c r="M15" s="152"/>
      <c r="N15" s="152"/>
      <c r="O15" s="153"/>
      <c r="P15" s="10"/>
    </row>
    <row r="16" spans="2:19" ht="30.6" customHeight="1" thickBot="1" x14ac:dyDescent="0.3">
      <c r="B16" s="136">
        <v>2.1</v>
      </c>
      <c r="C16" s="79" t="str">
        <f>bd!C6</f>
        <v>Interpreta requerimientos y formula especificaciones de diseño.</v>
      </c>
      <c r="D16" s="139">
        <f ca="1">bd!E6</f>
        <v>18</v>
      </c>
      <c r="E16" s="139">
        <f ca="1">bd!F6</f>
        <v>5</v>
      </c>
      <c r="F16" s="139">
        <f ca="1">bd!G6</f>
        <v>1</v>
      </c>
      <c r="G16" s="139">
        <f ca="1">bd!H6</f>
        <v>0</v>
      </c>
      <c r="H16" s="139">
        <f ca="1">bd!I6</f>
        <v>0</v>
      </c>
      <c r="I16" s="156">
        <f ca="1">SUM(D16:H16)</f>
        <v>24</v>
      </c>
      <c r="J16" s="144">
        <f ca="1">IFERROR(D16/$I16,"")</f>
        <v>0.75</v>
      </c>
      <c r="K16" s="144">
        <f ca="1">IFERROR(E16/$I16,"")</f>
        <v>0.20833333333333334</v>
      </c>
      <c r="L16" s="144">
        <f ca="1">IFERROR(F16/$I16,"")</f>
        <v>4.1666666666666664E-2</v>
      </c>
      <c r="M16" s="144">
        <f ca="1">IFERROR(G16/$I16,"")</f>
        <v>0</v>
      </c>
      <c r="N16" s="144">
        <f ca="1">IFERROR(H16/$I16,"")</f>
        <v>0</v>
      </c>
      <c r="O16" s="144">
        <f ca="1">IFERROR(J16+K16,"")</f>
        <v>0.95833333333333337</v>
      </c>
      <c r="P16" s="10">
        <f ca="1">O16</f>
        <v>0.95833333333333337</v>
      </c>
      <c r="S16" s="100"/>
    </row>
    <row r="17" spans="2:16" ht="42" customHeight="1" thickBot="1" x14ac:dyDescent="0.3">
      <c r="B17" s="136">
        <v>2.2000000000000002</v>
      </c>
      <c r="C17" s="79" t="str">
        <f>bd!C7</f>
        <v>Diseña (propone, crea) un sistema, producto o proceso aplicando las métodos y técnicas apropiadas, y describe la solución en forma gráfica y simbólica (planos, diagramas, simulaciones, etc.).</v>
      </c>
      <c r="D17" s="146">
        <f ca="1">bd!E7</f>
        <v>14</v>
      </c>
      <c r="E17" s="146">
        <f ca="1">bd!F7</f>
        <v>10</v>
      </c>
      <c r="F17" s="146">
        <f ca="1">bd!G7</f>
        <v>0</v>
      </c>
      <c r="G17" s="146">
        <f ca="1">bd!H7</f>
        <v>0</v>
      </c>
      <c r="H17" s="146">
        <f ca="1">bd!I7</f>
        <v>0</v>
      </c>
      <c r="I17" s="156">
        <f t="shared" ref="I17:I18" ca="1" si="6">SUM(D17:H17)</f>
        <v>24</v>
      </c>
      <c r="J17" s="144">
        <f ca="1">IFERROR(D17/$I17,"")</f>
        <v>0.58333333333333337</v>
      </c>
      <c r="K17" s="144">
        <f t="shared" ref="K17:N18" ca="1" si="7">IFERROR(E17/$I17,"")</f>
        <v>0.41666666666666669</v>
      </c>
      <c r="L17" s="144">
        <f t="shared" ca="1" si="7"/>
        <v>0</v>
      </c>
      <c r="M17" s="144">
        <f t="shared" ca="1" si="7"/>
        <v>0</v>
      </c>
      <c r="N17" s="144">
        <f t="shared" ca="1" si="7"/>
        <v>0</v>
      </c>
      <c r="O17" s="144">
        <f ca="1">IFERROR(J17+K17,"")</f>
        <v>1</v>
      </c>
      <c r="P17" s="10">
        <f t="shared" ca="1" si="4"/>
        <v>1</v>
      </c>
    </row>
    <row r="18" spans="2:16" ht="30.6" customHeight="1" thickBot="1" x14ac:dyDescent="0.3">
      <c r="B18" s="136">
        <v>2.2999999999999998</v>
      </c>
      <c r="C18" s="79" t="str">
        <f>bd!C8</f>
        <v>Toma en consideración criterios de seguridad, así como estándares (normas, códigos) y regulaciones aplicables.</v>
      </c>
      <c r="D18" s="146">
        <f ca="1">bd!E8</f>
        <v>10</v>
      </c>
      <c r="E18" s="146">
        <f ca="1">bd!F8</f>
        <v>6</v>
      </c>
      <c r="F18" s="146">
        <f ca="1">bd!G8</f>
        <v>4</v>
      </c>
      <c r="G18" s="146">
        <f ca="1">bd!H8</f>
        <v>4</v>
      </c>
      <c r="H18" s="146">
        <f ca="1">bd!I8</f>
        <v>0</v>
      </c>
      <c r="I18" s="156">
        <f t="shared" ca="1" si="6"/>
        <v>24</v>
      </c>
      <c r="J18" s="144">
        <f t="shared" ref="J18" ca="1" si="8">IFERROR(D18/$I18,"")</f>
        <v>0.41666666666666669</v>
      </c>
      <c r="K18" s="144">
        <f t="shared" ca="1" si="7"/>
        <v>0.25</v>
      </c>
      <c r="L18" s="144">
        <f t="shared" ca="1" si="7"/>
        <v>0.16666666666666666</v>
      </c>
      <c r="M18" s="144">
        <f t="shared" ca="1" si="7"/>
        <v>0.16666666666666666</v>
      </c>
      <c r="N18" s="144">
        <f t="shared" ca="1" si="7"/>
        <v>0</v>
      </c>
      <c r="O18" s="144">
        <f t="shared" ref="O18" ca="1" si="9">IFERROR(J18+K18,"")</f>
        <v>0.66666666666666674</v>
      </c>
      <c r="P18" s="10">
        <f t="shared" ca="1" si="4"/>
        <v>0.66666666666666674</v>
      </c>
    </row>
    <row r="19" spans="2:16" ht="16.5" customHeight="1" thickBot="1" x14ac:dyDescent="0.3">
      <c r="C19" s="78"/>
      <c r="D19" s="37"/>
      <c r="E19" s="37"/>
      <c r="F19" s="37"/>
      <c r="G19" s="37"/>
      <c r="H19" s="37"/>
      <c r="I19" s="84"/>
      <c r="J19" s="31"/>
      <c r="K19" s="31"/>
      <c r="L19" s="31"/>
      <c r="M19" s="31"/>
      <c r="N19" s="31"/>
      <c r="O19" s="31"/>
      <c r="P19" s="10"/>
    </row>
    <row r="20" spans="2:16" ht="16.5" thickBot="1" x14ac:dyDescent="0.3">
      <c r="C20" s="75" t="s">
        <v>280</v>
      </c>
      <c r="D20" s="143">
        <v>5</v>
      </c>
      <c r="E20" s="143">
        <v>4</v>
      </c>
      <c r="F20" s="143">
        <v>3</v>
      </c>
      <c r="G20" s="143">
        <v>2</v>
      </c>
      <c r="H20" s="143">
        <v>1</v>
      </c>
      <c r="I20" s="155"/>
      <c r="J20" s="143">
        <v>5</v>
      </c>
      <c r="K20" s="143">
        <v>4</v>
      </c>
      <c r="L20" s="143">
        <v>3</v>
      </c>
      <c r="M20" s="143">
        <v>2</v>
      </c>
      <c r="N20" s="143">
        <v>1</v>
      </c>
      <c r="O20" s="143" t="s">
        <v>234</v>
      </c>
      <c r="P20" s="10"/>
    </row>
    <row r="21" spans="2:16" ht="30" customHeight="1" thickBot="1" x14ac:dyDescent="0.3">
      <c r="C21" s="76" t="s">
        <v>43</v>
      </c>
      <c r="D21" s="35">
        <f ca="1">IF($I21&lt;&gt;0,SUM(D23:D24),"")</f>
        <v>26</v>
      </c>
      <c r="E21" s="35">
        <f ca="1">IF($I21&lt;&gt;0,SUM(E23:E24),"")</f>
        <v>10</v>
      </c>
      <c r="F21" s="35">
        <f ca="1">IF($I21&lt;&gt;0,SUM(F23:F24),"")</f>
        <v>5</v>
      </c>
      <c r="G21" s="35">
        <f ca="1">IF($I21&lt;&gt;0,SUM(G23:G24),"")</f>
        <v>7</v>
      </c>
      <c r="H21" s="35">
        <f ca="1">IF($I21&lt;&gt;0,SUM(H23:H24),"")</f>
        <v>0</v>
      </c>
      <c r="I21" s="156">
        <f ca="1">SUM(I23:I24)</f>
        <v>48</v>
      </c>
      <c r="J21" s="144">
        <f ca="1">IF($I21&lt;&gt;0,D21/$I21,"")</f>
        <v>0.54166666666666663</v>
      </c>
      <c r="K21" s="144">
        <f t="shared" ref="K21:N21" ca="1" si="10">IF($I21&lt;&gt;0,E21/$I21,"")</f>
        <v>0.20833333333333334</v>
      </c>
      <c r="L21" s="144">
        <f t="shared" ca="1" si="10"/>
        <v>0.10416666666666667</v>
      </c>
      <c r="M21" s="144">
        <f t="shared" ca="1" si="10"/>
        <v>0.14583333333333334</v>
      </c>
      <c r="N21" s="144">
        <f t="shared" ca="1" si="10"/>
        <v>0</v>
      </c>
      <c r="O21" s="145">
        <f ca="1">IFERROR(AVERAGE(O23:O24),"")</f>
        <v>0.75</v>
      </c>
      <c r="P21" s="10"/>
    </row>
    <row r="22" spans="2:16" ht="15.75" thickBot="1" x14ac:dyDescent="0.3">
      <c r="C22" s="151" t="s">
        <v>41</v>
      </c>
      <c r="D22" s="152"/>
      <c r="E22" s="152"/>
      <c r="F22" s="152"/>
      <c r="G22" s="152"/>
      <c r="H22" s="152"/>
      <c r="I22" s="155"/>
      <c r="J22" s="152"/>
      <c r="K22" s="152"/>
      <c r="L22" s="152"/>
      <c r="M22" s="152"/>
      <c r="N22" s="152"/>
      <c r="O22" s="153"/>
      <c r="P22" s="10"/>
    </row>
    <row r="23" spans="2:16" ht="30" customHeight="1" thickBot="1" x14ac:dyDescent="0.3">
      <c r="B23" s="136">
        <v>3.1</v>
      </c>
      <c r="C23" s="79" t="str">
        <f>bd!C12</f>
        <v>Se expresa oralmente con claridad y adecúa su discurso para lograr un buen entendimiento según la audiencia.</v>
      </c>
      <c r="D23" s="146">
        <f ca="1">bd!E12</f>
        <v>12</v>
      </c>
      <c r="E23" s="146">
        <f ca="1">bd!F12</f>
        <v>3</v>
      </c>
      <c r="F23" s="146">
        <f ca="1">bd!G12</f>
        <v>4</v>
      </c>
      <c r="G23" s="146">
        <f ca="1">bd!H12</f>
        <v>5</v>
      </c>
      <c r="H23" s="146">
        <f ca="1">bd!I12</f>
        <v>0</v>
      </c>
      <c r="I23" s="156">
        <f ca="1">SUM(D23:H23)</f>
        <v>24</v>
      </c>
      <c r="J23" s="144">
        <f t="shared" ref="J23:N24" ca="1" si="11">IFERROR(D23/$I23,"")</f>
        <v>0.5</v>
      </c>
      <c r="K23" s="144">
        <f t="shared" ca="1" si="11"/>
        <v>0.125</v>
      </c>
      <c r="L23" s="144">
        <f t="shared" ca="1" si="11"/>
        <v>0.16666666666666666</v>
      </c>
      <c r="M23" s="144">
        <f t="shared" ca="1" si="11"/>
        <v>0.20833333333333334</v>
      </c>
      <c r="N23" s="144">
        <f t="shared" ca="1" si="11"/>
        <v>0</v>
      </c>
      <c r="O23" s="144">
        <f t="shared" ref="O23:O24" ca="1" si="12">IFERROR(J23+K23,"")</f>
        <v>0.625</v>
      </c>
      <c r="P23" s="10">
        <f ca="1">O23</f>
        <v>0.625</v>
      </c>
    </row>
    <row r="24" spans="2:16" ht="30" customHeight="1" thickBot="1" x14ac:dyDescent="0.3">
      <c r="B24" s="136">
        <v>3.2</v>
      </c>
      <c r="C24" s="79" t="str">
        <f>bd!C13</f>
        <v>Elabora documentación técnica clara y precisa usando normas, simbología y terminología propias de la ingeniería.</v>
      </c>
      <c r="D24" s="146">
        <f ca="1">bd!E13</f>
        <v>14</v>
      </c>
      <c r="E24" s="146">
        <f ca="1">bd!F13</f>
        <v>7</v>
      </c>
      <c r="F24" s="146">
        <f ca="1">bd!G13</f>
        <v>1</v>
      </c>
      <c r="G24" s="146">
        <f ca="1">bd!H13</f>
        <v>2</v>
      </c>
      <c r="H24" s="146">
        <f ca="1">bd!I13</f>
        <v>0</v>
      </c>
      <c r="I24" s="156">
        <f ca="1">SUM(D24:H24)</f>
        <v>24</v>
      </c>
      <c r="J24" s="144">
        <f t="shared" ca="1" si="11"/>
        <v>0.58333333333333337</v>
      </c>
      <c r="K24" s="144">
        <f t="shared" ca="1" si="11"/>
        <v>0.29166666666666669</v>
      </c>
      <c r="L24" s="144">
        <f t="shared" ca="1" si="11"/>
        <v>4.1666666666666664E-2</v>
      </c>
      <c r="M24" s="144">
        <f t="shared" ca="1" si="11"/>
        <v>8.3333333333333329E-2</v>
      </c>
      <c r="N24" s="144">
        <f t="shared" ca="1" si="11"/>
        <v>0</v>
      </c>
      <c r="O24" s="144">
        <f t="shared" ca="1" si="12"/>
        <v>0.875</v>
      </c>
      <c r="P24" s="10">
        <f ca="1">O24</f>
        <v>0.875</v>
      </c>
    </row>
    <row r="25" spans="2:16" ht="14.25" customHeight="1" thickBot="1" x14ac:dyDescent="0.3">
      <c r="C25" s="78"/>
      <c r="D25" s="37"/>
      <c r="E25" s="37"/>
      <c r="F25" s="37"/>
      <c r="G25" s="37"/>
      <c r="H25" s="37"/>
      <c r="I25" s="84"/>
      <c r="J25" s="31"/>
      <c r="K25" s="31"/>
      <c r="L25" s="31"/>
      <c r="M25" s="31"/>
      <c r="N25" s="31"/>
      <c r="O25" s="31"/>
      <c r="P25" s="10"/>
    </row>
    <row r="26" spans="2:16" ht="16.5" thickBot="1" x14ac:dyDescent="0.3">
      <c r="C26" s="75" t="s">
        <v>44</v>
      </c>
      <c r="D26" s="143">
        <v>5</v>
      </c>
      <c r="E26" s="143">
        <v>4</v>
      </c>
      <c r="F26" s="143">
        <v>3</v>
      </c>
      <c r="G26" s="143">
        <v>2</v>
      </c>
      <c r="H26" s="143">
        <v>1</v>
      </c>
      <c r="I26" s="155"/>
      <c r="J26" s="143">
        <v>5</v>
      </c>
      <c r="K26" s="143">
        <v>4</v>
      </c>
      <c r="L26" s="143">
        <v>3</v>
      </c>
      <c r="M26" s="143">
        <v>2</v>
      </c>
      <c r="N26" s="143">
        <v>1</v>
      </c>
      <c r="O26" s="143" t="s">
        <v>234</v>
      </c>
      <c r="P26" s="10"/>
    </row>
    <row r="27" spans="2:16" ht="45.75" thickBot="1" x14ac:dyDescent="0.3">
      <c r="C27" s="76" t="s">
        <v>45</v>
      </c>
      <c r="D27" s="35">
        <f ca="1">IF($I27&lt;&gt;0,SUM(D29:D30),"")</f>
        <v>28</v>
      </c>
      <c r="E27" s="35">
        <f ca="1">IF($I27&lt;&gt;0,SUM(E29:E30),"")</f>
        <v>11</v>
      </c>
      <c r="F27" s="35">
        <f ca="1">IF($I27&lt;&gt;0,SUM(F29:F30),"")</f>
        <v>5</v>
      </c>
      <c r="G27" s="35">
        <f ca="1">IF($I27&lt;&gt;0,SUM(G29:G30),"")</f>
        <v>4</v>
      </c>
      <c r="H27" s="35">
        <f ca="1">IF($I27&lt;&gt;0,SUM(H29:H30),"")</f>
        <v>0</v>
      </c>
      <c r="I27" s="156">
        <f ca="1">SUM(I29:I30)</f>
        <v>48</v>
      </c>
      <c r="J27" s="144">
        <f ca="1">IF($I27&lt;&gt;0,D27/$I27,"")</f>
        <v>0.58333333333333337</v>
      </c>
      <c r="K27" s="144">
        <f t="shared" ref="K27:N27" ca="1" si="13">IF($I27&lt;&gt;0,E27/$I27,"")</f>
        <v>0.22916666666666666</v>
      </c>
      <c r="L27" s="144">
        <f t="shared" ca="1" si="13"/>
        <v>0.10416666666666667</v>
      </c>
      <c r="M27" s="144">
        <f t="shared" ca="1" si="13"/>
        <v>8.3333333333333329E-2</v>
      </c>
      <c r="N27" s="144">
        <f t="shared" ca="1" si="13"/>
        <v>0</v>
      </c>
      <c r="O27" s="145">
        <f ca="1">IFERROR(AVERAGE(O29:O30),"")</f>
        <v>0.8125</v>
      </c>
      <c r="P27" s="10"/>
    </row>
    <row r="28" spans="2:16" ht="15.75" thickBot="1" x14ac:dyDescent="0.3">
      <c r="C28" s="151" t="s">
        <v>41</v>
      </c>
      <c r="D28" s="152"/>
      <c r="E28" s="152"/>
      <c r="F28" s="152"/>
      <c r="G28" s="152"/>
      <c r="H28" s="152"/>
      <c r="I28" s="155"/>
      <c r="J28" s="152"/>
      <c r="K28" s="152"/>
      <c r="L28" s="152"/>
      <c r="M28" s="152"/>
      <c r="N28" s="152"/>
      <c r="O28" s="153"/>
      <c r="P28" s="10"/>
    </row>
    <row r="29" spans="2:16" ht="30.6" customHeight="1" thickBot="1" x14ac:dyDescent="0.3">
      <c r="B29" s="136" t="s">
        <v>212</v>
      </c>
      <c r="C29" s="79" t="str">
        <f>bd!C16</f>
        <v xml:space="preserve">Analiza dilemas o situaciones éticas en ingeniería y toma una posición justificada en el bien común.  </v>
      </c>
      <c r="D29" s="146">
        <f ca="1">bd!E16</f>
        <v>14</v>
      </c>
      <c r="E29" s="146">
        <f ca="1">bd!F16</f>
        <v>5</v>
      </c>
      <c r="F29" s="146">
        <f ca="1">bd!G16</f>
        <v>4</v>
      </c>
      <c r="G29" s="146">
        <f ca="1">bd!H16</f>
        <v>1</v>
      </c>
      <c r="H29" s="146">
        <f ca="1">bd!I16</f>
        <v>0</v>
      </c>
      <c r="I29" s="156">
        <f ca="1">SUM(D29:H29)</f>
        <v>24</v>
      </c>
      <c r="J29" s="144">
        <f t="shared" ref="J29:N30" ca="1" si="14">IFERROR(D29/$I29,"")</f>
        <v>0.58333333333333337</v>
      </c>
      <c r="K29" s="144">
        <f t="shared" ca="1" si="14"/>
        <v>0.20833333333333334</v>
      </c>
      <c r="L29" s="144">
        <f t="shared" ca="1" si="14"/>
        <v>0.16666666666666666</v>
      </c>
      <c r="M29" s="144">
        <f t="shared" ca="1" si="14"/>
        <v>4.1666666666666664E-2</v>
      </c>
      <c r="N29" s="144">
        <f t="shared" ca="1" si="14"/>
        <v>0</v>
      </c>
      <c r="O29" s="144">
        <f ca="1">IFERROR(J29+K29,"")</f>
        <v>0.79166666666666674</v>
      </c>
      <c r="P29" s="10">
        <f ca="1">O29</f>
        <v>0.79166666666666674</v>
      </c>
    </row>
    <row r="30" spans="2:16" ht="30.6" customHeight="1" thickBot="1" x14ac:dyDescent="0.3">
      <c r="B30" s="137" t="s">
        <v>213</v>
      </c>
      <c r="C30" s="79" t="str">
        <f>bd!C17</f>
        <v>Respeta la propiedad intelectual y reconoce la autoría de trabajos de otras personas.</v>
      </c>
      <c r="D30" s="146">
        <f ca="1">bd!E17</f>
        <v>14</v>
      </c>
      <c r="E30" s="146">
        <f ca="1">bd!F17</f>
        <v>6</v>
      </c>
      <c r="F30" s="146">
        <f ca="1">bd!G17</f>
        <v>1</v>
      </c>
      <c r="G30" s="146">
        <f ca="1">bd!H17</f>
        <v>3</v>
      </c>
      <c r="H30" s="146">
        <f ca="1">bd!I17</f>
        <v>0</v>
      </c>
      <c r="I30" s="156">
        <f ca="1">SUM(D30:H30)</f>
        <v>24</v>
      </c>
      <c r="J30" s="144">
        <f t="shared" ca="1" si="14"/>
        <v>0.58333333333333337</v>
      </c>
      <c r="K30" s="144">
        <f t="shared" ca="1" si="14"/>
        <v>0.25</v>
      </c>
      <c r="L30" s="144">
        <f t="shared" ca="1" si="14"/>
        <v>4.1666666666666664E-2</v>
      </c>
      <c r="M30" s="144">
        <f t="shared" ca="1" si="14"/>
        <v>0.125</v>
      </c>
      <c r="N30" s="144">
        <f t="shared" ca="1" si="14"/>
        <v>0</v>
      </c>
      <c r="O30" s="144">
        <f t="shared" ref="O30" ca="1" si="15">IFERROR(J30+K30,"")</f>
        <v>0.83333333333333337</v>
      </c>
      <c r="P30" s="10">
        <f ca="1">O30</f>
        <v>0.83333333333333337</v>
      </c>
    </row>
    <row r="31" spans="2:16" ht="15.75" thickBot="1" x14ac:dyDescent="0.3">
      <c r="C31" s="80"/>
      <c r="D31" s="37"/>
      <c r="E31" s="37"/>
      <c r="F31" s="37"/>
      <c r="G31" s="37"/>
      <c r="H31" s="37"/>
      <c r="I31" s="84"/>
      <c r="J31" s="31"/>
      <c r="K31" s="31"/>
      <c r="L31" s="31"/>
      <c r="M31" s="31"/>
      <c r="N31" s="31"/>
      <c r="O31" s="31"/>
      <c r="P31" s="10"/>
    </row>
    <row r="32" spans="2:16" ht="16.5" thickBot="1" x14ac:dyDescent="0.3">
      <c r="C32" s="75" t="s">
        <v>46</v>
      </c>
      <c r="D32" s="143">
        <v>5</v>
      </c>
      <c r="E32" s="143">
        <v>4</v>
      </c>
      <c r="F32" s="143">
        <v>3</v>
      </c>
      <c r="G32" s="143">
        <v>2</v>
      </c>
      <c r="H32" s="143">
        <v>1</v>
      </c>
      <c r="I32" s="155"/>
      <c r="J32" s="143">
        <v>5</v>
      </c>
      <c r="K32" s="143">
        <v>4</v>
      </c>
      <c r="L32" s="143">
        <v>3</v>
      </c>
      <c r="M32" s="143">
        <v>2</v>
      </c>
      <c r="N32" s="143">
        <v>1</v>
      </c>
      <c r="O32" s="143" t="s">
        <v>234</v>
      </c>
      <c r="P32" s="10"/>
    </row>
    <row r="33" spans="2:16" ht="45" customHeight="1" thickBot="1" x14ac:dyDescent="0.3">
      <c r="C33" s="76" t="s">
        <v>287</v>
      </c>
      <c r="D33" s="35">
        <f ca="1">IF($I33&lt;&gt;0,SUM(D35:D35),"")</f>
        <v>19</v>
      </c>
      <c r="E33" s="35">
        <f ca="1">IF($I33&lt;&gt;0,SUM(E35:E35),"")</f>
        <v>5</v>
      </c>
      <c r="F33" s="35">
        <f ca="1">IF($I33&lt;&gt;0,SUM(F35:F35),"")</f>
        <v>0</v>
      </c>
      <c r="G33" s="35">
        <f ca="1">IF($I33&lt;&gt;0,SUM(G35:G35),"")</f>
        <v>0</v>
      </c>
      <c r="H33" s="35">
        <f ca="1">IF($I33&lt;&gt;0,SUM(H35:H35),"")</f>
        <v>0</v>
      </c>
      <c r="I33" s="156">
        <f ca="1">SUM(I35:I35)</f>
        <v>24</v>
      </c>
      <c r="J33" s="144">
        <f ca="1">IF($I33&lt;&gt;0,D33/$I33,"")</f>
        <v>0.79166666666666663</v>
      </c>
      <c r="K33" s="144">
        <f t="shared" ref="K33:N33" ca="1" si="16">IF($I33&lt;&gt;0,E33/$I33,"")</f>
        <v>0.20833333333333334</v>
      </c>
      <c r="L33" s="144">
        <f t="shared" ca="1" si="16"/>
        <v>0</v>
      </c>
      <c r="M33" s="144">
        <f t="shared" ca="1" si="16"/>
        <v>0</v>
      </c>
      <c r="N33" s="144">
        <f t="shared" ca="1" si="16"/>
        <v>0</v>
      </c>
      <c r="O33" s="145">
        <f ca="1">IFERROR(AVERAGE(O35:O35),"")</f>
        <v>1</v>
      </c>
      <c r="P33" s="10">
        <f t="shared" ca="1" si="4"/>
        <v>1</v>
      </c>
    </row>
    <row r="34" spans="2:16" ht="15.75" thickBot="1" x14ac:dyDescent="0.3">
      <c r="C34" s="151" t="s">
        <v>41</v>
      </c>
      <c r="D34" s="152"/>
      <c r="E34" s="152"/>
      <c r="F34" s="152"/>
      <c r="G34" s="152"/>
      <c r="H34" s="152"/>
      <c r="I34" s="155"/>
      <c r="J34" s="152"/>
      <c r="K34" s="152"/>
      <c r="L34" s="152"/>
      <c r="M34" s="152"/>
      <c r="N34" s="152"/>
      <c r="O34" s="153"/>
      <c r="P34" s="10"/>
    </row>
    <row r="35" spans="2:16" ht="43.9" customHeight="1" thickBot="1" x14ac:dyDescent="0.3">
      <c r="B35" s="137" t="s">
        <v>216</v>
      </c>
      <c r="C35" s="76" t="str">
        <f>bd!C20</f>
        <v>Analiza el impacto de las soluciones de ingeniería tienen sobre las personas y la sociedad en contextos local, global, económico y ambiental.</v>
      </c>
      <c r="D35" s="146">
        <f ca="1">bd!E20</f>
        <v>19</v>
      </c>
      <c r="E35" s="146">
        <f ca="1">bd!F20</f>
        <v>5</v>
      </c>
      <c r="F35" s="146">
        <f ca="1">bd!G20</f>
        <v>0</v>
      </c>
      <c r="G35" s="146">
        <f ca="1">bd!H20</f>
        <v>0</v>
      </c>
      <c r="H35" s="146">
        <f ca="1">bd!I20</f>
        <v>0</v>
      </c>
      <c r="I35" s="156">
        <f ca="1">SUM(D35:H35)</f>
        <v>24</v>
      </c>
      <c r="J35" s="144">
        <f t="shared" ref="J35:N35" ca="1" si="17">IFERROR(D35/$I35,"")</f>
        <v>0.79166666666666663</v>
      </c>
      <c r="K35" s="144">
        <f t="shared" ca="1" si="17"/>
        <v>0.20833333333333334</v>
      </c>
      <c r="L35" s="144">
        <f t="shared" ca="1" si="17"/>
        <v>0</v>
      </c>
      <c r="M35" s="144">
        <f t="shared" ca="1" si="17"/>
        <v>0</v>
      </c>
      <c r="N35" s="144">
        <f t="shared" ca="1" si="17"/>
        <v>0</v>
      </c>
      <c r="O35" s="144">
        <f t="shared" ref="O35" ca="1" si="18">IFERROR(J35+K35,"")</f>
        <v>1</v>
      </c>
      <c r="P35" s="10">
        <f ca="1">O35</f>
        <v>1</v>
      </c>
    </row>
    <row r="36" spans="2:16" ht="15.75" thickBot="1" x14ac:dyDescent="0.3">
      <c r="C36" s="81"/>
      <c r="D36" s="37"/>
      <c r="E36" s="37"/>
      <c r="F36" s="37"/>
      <c r="G36" s="37"/>
      <c r="H36" s="37"/>
      <c r="I36" s="84"/>
      <c r="J36" s="31"/>
      <c r="K36" s="31"/>
      <c r="L36" s="31"/>
      <c r="M36" s="31"/>
      <c r="N36" s="31"/>
      <c r="O36" s="31"/>
      <c r="P36" s="10"/>
    </row>
    <row r="37" spans="2:16" ht="16.5" thickBot="1" x14ac:dyDescent="0.3">
      <c r="C37" s="75" t="s">
        <v>47</v>
      </c>
      <c r="D37" s="143">
        <v>5</v>
      </c>
      <c r="E37" s="143">
        <v>4</v>
      </c>
      <c r="F37" s="143">
        <v>3</v>
      </c>
      <c r="G37" s="143">
        <v>2</v>
      </c>
      <c r="H37" s="143">
        <v>1</v>
      </c>
      <c r="I37" s="155"/>
      <c r="J37" s="143">
        <v>5</v>
      </c>
      <c r="K37" s="143">
        <v>4</v>
      </c>
      <c r="L37" s="143">
        <v>3</v>
      </c>
      <c r="M37" s="143">
        <v>2</v>
      </c>
      <c r="N37" s="143">
        <v>1</v>
      </c>
      <c r="O37" s="143" t="s">
        <v>234</v>
      </c>
      <c r="P37" s="10"/>
    </row>
    <row r="38" spans="2:16" s="11" customFormat="1" ht="60.75" customHeight="1" thickBot="1" x14ac:dyDescent="0.3">
      <c r="B38" s="138"/>
      <c r="C38" s="76" t="s">
        <v>288</v>
      </c>
      <c r="D38" s="35">
        <f ca="1">IF($I38&lt;&gt;0,SUM(D40:D41),"")</f>
        <v>28</v>
      </c>
      <c r="E38" s="35">
        <f ca="1">IF($I38&lt;&gt;0,SUM(E40:E41),"")</f>
        <v>14</v>
      </c>
      <c r="F38" s="35">
        <f ca="1">IF($I38&lt;&gt;0,SUM(F40:F41),"")</f>
        <v>3</v>
      </c>
      <c r="G38" s="35">
        <f ca="1">IF($I38&lt;&gt;0,SUM(G40:G41),"")</f>
        <v>2</v>
      </c>
      <c r="H38" s="35">
        <f ca="1">IF($I38&lt;&gt;0,SUM(H40:H41),"")</f>
        <v>0</v>
      </c>
      <c r="I38" s="157">
        <f ca="1">SUM(I40:I41)</f>
        <v>47</v>
      </c>
      <c r="J38" s="144">
        <f ca="1">IF($I38&lt;&gt;0,D38/$I38,"")</f>
        <v>0.5957446808510638</v>
      </c>
      <c r="K38" s="144">
        <f t="shared" ref="K38:N38" ca="1" si="19">IF($I38&lt;&gt;0,E38/$I38,"")</f>
        <v>0.2978723404255319</v>
      </c>
      <c r="L38" s="144">
        <f t="shared" ca="1" si="19"/>
        <v>6.3829787234042548E-2</v>
      </c>
      <c r="M38" s="144">
        <f t="shared" ca="1" si="19"/>
        <v>4.2553191489361701E-2</v>
      </c>
      <c r="N38" s="144">
        <f t="shared" ca="1" si="19"/>
        <v>0</v>
      </c>
      <c r="O38" s="145">
        <f ca="1">IFERROR(AVERAGE(O40:O41),"")</f>
        <v>0.89402173913043481</v>
      </c>
      <c r="P38" s="10"/>
    </row>
    <row r="39" spans="2:16" ht="15.75" thickBot="1" x14ac:dyDescent="0.3">
      <c r="C39" s="151" t="s">
        <v>41</v>
      </c>
      <c r="D39" s="152"/>
      <c r="E39" s="152"/>
      <c r="F39" s="152"/>
      <c r="G39" s="152"/>
      <c r="H39" s="152"/>
      <c r="I39" s="155"/>
      <c r="J39" s="152"/>
      <c r="K39" s="152"/>
      <c r="L39" s="152"/>
      <c r="M39" s="152"/>
      <c r="N39" s="152"/>
      <c r="O39" s="153"/>
      <c r="P39" s="10"/>
    </row>
    <row r="40" spans="2:16" ht="30" customHeight="1" thickBot="1" x14ac:dyDescent="0.3">
      <c r="B40" s="137" t="s">
        <v>219</v>
      </c>
      <c r="C40" s="76" t="str">
        <f>bd!C23</f>
        <v>Participa activamente en equipos de trabajo para lograr las metas propuestas.</v>
      </c>
      <c r="D40" s="146">
        <f ca="1">bd!E23</f>
        <v>15</v>
      </c>
      <c r="E40" s="146">
        <f ca="1">bd!F23</f>
        <v>6</v>
      </c>
      <c r="F40" s="146">
        <f ca="1">bd!G23</f>
        <v>2</v>
      </c>
      <c r="G40" s="146">
        <f ca="1">bd!H23</f>
        <v>0</v>
      </c>
      <c r="H40" s="146">
        <f ca="1">bd!I23</f>
        <v>0</v>
      </c>
      <c r="I40" s="156">
        <f ca="1">SUM(D40:H40)</f>
        <v>23</v>
      </c>
      <c r="J40" s="144">
        <f t="shared" ref="J40:N41" ca="1" si="20">IFERROR(D40/$I40,"")</f>
        <v>0.65217391304347827</v>
      </c>
      <c r="K40" s="144">
        <f t="shared" ca="1" si="20"/>
        <v>0.2608695652173913</v>
      </c>
      <c r="L40" s="144">
        <f t="shared" ca="1" si="20"/>
        <v>8.6956521739130432E-2</v>
      </c>
      <c r="M40" s="144">
        <f t="shared" ca="1" si="20"/>
        <v>0</v>
      </c>
      <c r="N40" s="144">
        <f t="shared" ca="1" si="20"/>
        <v>0</v>
      </c>
      <c r="O40" s="144">
        <f ca="1">IFERROR(J40+K40,"")</f>
        <v>0.91304347826086962</v>
      </c>
      <c r="P40" s="10">
        <f ca="1">O40</f>
        <v>0.91304347826086962</v>
      </c>
    </row>
    <row r="41" spans="2:16" ht="30" customHeight="1" thickBot="1" x14ac:dyDescent="0.3">
      <c r="B41" s="137" t="s">
        <v>220</v>
      </c>
      <c r="C41" s="147" t="str">
        <f>bd!C24</f>
        <v>Propone y acepta ideas, y respeta los acuerdos en un entorno colaborativo e inclusivo..</v>
      </c>
      <c r="D41" s="146">
        <f ca="1">bd!E24</f>
        <v>13</v>
      </c>
      <c r="E41" s="146">
        <f ca="1">bd!F24</f>
        <v>8</v>
      </c>
      <c r="F41" s="146">
        <f ca="1">bd!G24</f>
        <v>1</v>
      </c>
      <c r="G41" s="146">
        <f ca="1">bd!H24</f>
        <v>2</v>
      </c>
      <c r="H41" s="146">
        <f ca="1">bd!I24</f>
        <v>0</v>
      </c>
      <c r="I41" s="156">
        <f ca="1">SUM(D41:H41)</f>
        <v>24</v>
      </c>
      <c r="J41" s="144">
        <f t="shared" ca="1" si="20"/>
        <v>0.54166666666666663</v>
      </c>
      <c r="K41" s="144">
        <f t="shared" ca="1" si="20"/>
        <v>0.33333333333333331</v>
      </c>
      <c r="L41" s="144">
        <f t="shared" ca="1" si="20"/>
        <v>4.1666666666666664E-2</v>
      </c>
      <c r="M41" s="144">
        <f t="shared" ca="1" si="20"/>
        <v>8.3333333333333329E-2</v>
      </c>
      <c r="N41" s="144">
        <f t="shared" ca="1" si="20"/>
        <v>0</v>
      </c>
      <c r="O41" s="144">
        <f ca="1">IFERROR(J41+K41,"")</f>
        <v>0.875</v>
      </c>
      <c r="P41" s="10">
        <f ca="1">O41</f>
        <v>0.875</v>
      </c>
    </row>
    <row r="42" spans="2:16" ht="15.75" thickBot="1" x14ac:dyDescent="0.3">
      <c r="C42" s="81"/>
      <c r="D42" s="37"/>
      <c r="E42" s="37"/>
      <c r="F42" s="37"/>
      <c r="G42" s="37"/>
      <c r="H42" s="37"/>
      <c r="I42" s="84"/>
      <c r="J42" s="31"/>
      <c r="K42" s="31"/>
      <c r="L42" s="31"/>
      <c r="M42" s="31"/>
      <c r="N42" s="31"/>
      <c r="O42" s="31"/>
      <c r="P42" s="10"/>
    </row>
    <row r="43" spans="2:16" ht="16.5" thickBot="1" x14ac:dyDescent="0.3">
      <c r="C43" s="75" t="s">
        <v>48</v>
      </c>
      <c r="D43" s="143">
        <v>5</v>
      </c>
      <c r="E43" s="143">
        <v>4</v>
      </c>
      <c r="F43" s="143">
        <v>3</v>
      </c>
      <c r="G43" s="143">
        <v>2</v>
      </c>
      <c r="H43" s="143">
        <v>1</v>
      </c>
      <c r="I43" s="155"/>
      <c r="J43" s="143">
        <v>5</v>
      </c>
      <c r="K43" s="143">
        <v>4</v>
      </c>
      <c r="L43" s="143">
        <v>3</v>
      </c>
      <c r="M43" s="143">
        <v>2</v>
      </c>
      <c r="N43" s="143">
        <v>1</v>
      </c>
      <c r="O43" s="143" t="s">
        <v>234</v>
      </c>
      <c r="P43" s="10"/>
    </row>
    <row r="44" spans="2:16" ht="45.75" customHeight="1" thickBot="1" x14ac:dyDescent="0.3">
      <c r="C44" s="76" t="s">
        <v>289</v>
      </c>
      <c r="D44" s="35">
        <f ca="1">IF($I44&lt;&gt;0,SUM(D46:D47),"")</f>
        <v>26</v>
      </c>
      <c r="E44" s="35">
        <f ca="1">IF($I44&lt;&gt;0,SUM(E46:E47),"")</f>
        <v>16</v>
      </c>
      <c r="F44" s="35">
        <f ca="1">IF($I44&lt;&gt;0,SUM(F46:F47),"")</f>
        <v>3</v>
      </c>
      <c r="G44" s="35">
        <f ca="1">IF($I44&lt;&gt;0,SUM(G46:G47),"")</f>
        <v>3</v>
      </c>
      <c r="H44" s="35">
        <f ca="1">IF($I44&lt;&gt;0,SUM(H46:H47),"")</f>
        <v>0</v>
      </c>
      <c r="I44" s="156">
        <f ca="1">SUM(I46:I47)</f>
        <v>48</v>
      </c>
      <c r="J44" s="144">
        <f ca="1">IF($I44&lt;&gt;0,D44/$I44,"")</f>
        <v>0.54166666666666663</v>
      </c>
      <c r="K44" s="144">
        <f t="shared" ref="K44:N44" ca="1" si="21">IF($I44&lt;&gt;0,E44/$I44,"")</f>
        <v>0.33333333333333331</v>
      </c>
      <c r="L44" s="144">
        <f t="shared" ca="1" si="21"/>
        <v>6.25E-2</v>
      </c>
      <c r="M44" s="144">
        <f t="shared" ca="1" si="21"/>
        <v>6.25E-2</v>
      </c>
      <c r="N44" s="144">
        <f t="shared" ca="1" si="21"/>
        <v>0</v>
      </c>
      <c r="O44" s="145">
        <f ca="1">IFERROR(AVERAGE(O46:O47),"")</f>
        <v>0.875</v>
      </c>
      <c r="P44" s="10">
        <f t="shared" ca="1" si="4"/>
        <v>0.875</v>
      </c>
    </row>
    <row r="45" spans="2:16" ht="15.75" thickBot="1" x14ac:dyDescent="0.3">
      <c r="C45" s="151" t="s">
        <v>41</v>
      </c>
      <c r="D45" s="152"/>
      <c r="E45" s="152"/>
      <c r="F45" s="152"/>
      <c r="G45" s="152"/>
      <c r="H45" s="152"/>
      <c r="I45" s="155"/>
      <c r="J45" s="152"/>
      <c r="K45" s="152"/>
      <c r="L45" s="152"/>
      <c r="M45" s="152"/>
      <c r="N45" s="152"/>
      <c r="O45" s="153"/>
      <c r="P45" s="10"/>
    </row>
    <row r="46" spans="2:16" ht="30" customHeight="1" thickBot="1" x14ac:dyDescent="0.3">
      <c r="B46" s="137" t="s">
        <v>222</v>
      </c>
      <c r="C46" s="147" t="str">
        <f>bd!C27</f>
        <v xml:space="preserve">Formula los objetivos del proyecto, identifica actividades y genera cronogramas. </v>
      </c>
      <c r="D46" s="146">
        <f ca="1">bd!E27</f>
        <v>12</v>
      </c>
      <c r="E46" s="146">
        <f ca="1">bd!F27</f>
        <v>10</v>
      </c>
      <c r="F46" s="146">
        <f ca="1">bd!G27</f>
        <v>2</v>
      </c>
      <c r="G46" s="146">
        <f ca="1">bd!H27</f>
        <v>0</v>
      </c>
      <c r="H46" s="146">
        <f ca="1">bd!I27</f>
        <v>0</v>
      </c>
      <c r="I46" s="156">
        <f ca="1">SUM(D46:H46)</f>
        <v>24</v>
      </c>
      <c r="J46" s="144">
        <f t="shared" ref="J46:N47" ca="1" si="22">IFERROR(D46/$I46,"")</f>
        <v>0.5</v>
      </c>
      <c r="K46" s="144">
        <f t="shared" ca="1" si="22"/>
        <v>0.41666666666666669</v>
      </c>
      <c r="L46" s="144">
        <f t="shared" ca="1" si="22"/>
        <v>8.3333333333333329E-2</v>
      </c>
      <c r="M46" s="144">
        <f t="shared" ca="1" si="22"/>
        <v>0</v>
      </c>
      <c r="N46" s="144">
        <f t="shared" ca="1" si="22"/>
        <v>0</v>
      </c>
      <c r="O46" s="144">
        <f ca="1">IFERROR(J46+K46,"")</f>
        <v>0.91666666666666674</v>
      </c>
      <c r="P46" s="10">
        <f ca="1">O46</f>
        <v>0.91666666666666674</v>
      </c>
    </row>
    <row r="47" spans="2:16" ht="30" customHeight="1" thickBot="1" x14ac:dyDescent="0.3">
      <c r="B47" s="137" t="s">
        <v>223</v>
      </c>
      <c r="C47" s="147" t="str">
        <f>bd!C28</f>
        <v xml:space="preserve">Identifica los recursos necesarios para el desarrollo del proyecto, y genera listas de recursos o presupuestos.    </v>
      </c>
      <c r="D47" s="146">
        <f ca="1">bd!E28</f>
        <v>14</v>
      </c>
      <c r="E47" s="146">
        <f ca="1">bd!F28</f>
        <v>6</v>
      </c>
      <c r="F47" s="146">
        <f ca="1">bd!G28</f>
        <v>1</v>
      </c>
      <c r="G47" s="146">
        <f ca="1">bd!H28</f>
        <v>3</v>
      </c>
      <c r="H47" s="146">
        <f ca="1">bd!I28</f>
        <v>0</v>
      </c>
      <c r="I47" s="156">
        <f ca="1">SUM(D47:H47)</f>
        <v>24</v>
      </c>
      <c r="J47" s="144">
        <f t="shared" ca="1" si="22"/>
        <v>0.58333333333333337</v>
      </c>
      <c r="K47" s="144">
        <f t="shared" ca="1" si="22"/>
        <v>0.25</v>
      </c>
      <c r="L47" s="144">
        <f t="shared" ca="1" si="22"/>
        <v>4.1666666666666664E-2</v>
      </c>
      <c r="M47" s="144">
        <f t="shared" ca="1" si="22"/>
        <v>0.125</v>
      </c>
      <c r="N47" s="144">
        <f t="shared" ca="1" si="22"/>
        <v>0</v>
      </c>
      <c r="O47" s="144">
        <f t="shared" ref="O47" ca="1" si="23">IFERROR(J47+K47,"")</f>
        <v>0.83333333333333337</v>
      </c>
      <c r="P47" s="10">
        <f ca="1">O47</f>
        <v>0.83333333333333337</v>
      </c>
    </row>
    <row r="48" spans="2:16" ht="15.75" thickBot="1" x14ac:dyDescent="0.3">
      <c r="C48" s="81"/>
      <c r="D48" s="37"/>
      <c r="E48" s="37"/>
      <c r="F48" s="37"/>
      <c r="G48" s="37"/>
      <c r="H48" s="37"/>
      <c r="I48" s="84"/>
      <c r="J48" s="31"/>
      <c r="K48" s="31"/>
      <c r="L48" s="31"/>
      <c r="M48" s="31"/>
      <c r="N48" s="31"/>
      <c r="O48" s="31"/>
      <c r="P48" s="10"/>
    </row>
    <row r="49" spans="2:16" ht="16.5" thickBot="1" x14ac:dyDescent="0.3">
      <c r="C49" s="75" t="s">
        <v>49</v>
      </c>
      <c r="D49" s="143">
        <v>5</v>
      </c>
      <c r="E49" s="143">
        <v>4</v>
      </c>
      <c r="F49" s="143">
        <v>3</v>
      </c>
      <c r="G49" s="143">
        <v>2</v>
      </c>
      <c r="H49" s="143">
        <v>1</v>
      </c>
      <c r="I49" s="155"/>
      <c r="J49" s="143">
        <v>5</v>
      </c>
      <c r="K49" s="143">
        <v>4</v>
      </c>
      <c r="L49" s="143">
        <v>3</v>
      </c>
      <c r="M49" s="143">
        <v>2</v>
      </c>
      <c r="N49" s="143">
        <v>1</v>
      </c>
      <c r="O49" s="143" t="s">
        <v>234</v>
      </c>
      <c r="P49" s="10"/>
    </row>
    <row r="50" spans="2:16" ht="45.75" thickBot="1" x14ac:dyDescent="0.3">
      <c r="C50" s="76" t="s">
        <v>290</v>
      </c>
      <c r="D50" s="35">
        <f ca="1">IF($I50&lt;&gt;0,SUM(D52:D53),"")</f>
        <v>22</v>
      </c>
      <c r="E50" s="35">
        <f ca="1">IF($I50&lt;&gt;0,SUM(E52:E53),"")</f>
        <v>11</v>
      </c>
      <c r="F50" s="35">
        <f ca="1">IF($I50&lt;&gt;0,SUM(F52:F53),"")</f>
        <v>13</v>
      </c>
      <c r="G50" s="35">
        <f ca="1">IF($I50&lt;&gt;0,SUM(G52:G53),"")</f>
        <v>2</v>
      </c>
      <c r="H50" s="35">
        <f ca="1">IF($I50&lt;&gt;0,SUM(H52:H53),"")</f>
        <v>0</v>
      </c>
      <c r="I50" s="156">
        <f ca="1">SUM(I52:I53)</f>
        <v>48</v>
      </c>
      <c r="J50" s="144">
        <f ca="1">IF($I50&lt;&gt;0,D50/$I50,"")</f>
        <v>0.45833333333333331</v>
      </c>
      <c r="K50" s="144">
        <f t="shared" ref="K50:N50" ca="1" si="24">IF($I50&lt;&gt;0,E50/$I50,"")</f>
        <v>0.22916666666666666</v>
      </c>
      <c r="L50" s="144">
        <f t="shared" ca="1" si="24"/>
        <v>0.27083333333333331</v>
      </c>
      <c r="M50" s="144">
        <f t="shared" ca="1" si="24"/>
        <v>4.1666666666666664E-2</v>
      </c>
      <c r="N50" s="144">
        <f t="shared" ca="1" si="24"/>
        <v>0</v>
      </c>
      <c r="O50" s="145">
        <f ca="1">IFERROR(AVERAGE(O52:O53),"")</f>
        <v>0.6875</v>
      </c>
      <c r="P50" s="10"/>
    </row>
    <row r="51" spans="2:16" ht="15.75" thickBot="1" x14ac:dyDescent="0.3">
      <c r="C51" s="151" t="s">
        <v>41</v>
      </c>
      <c r="D51" s="152"/>
      <c r="E51" s="152"/>
      <c r="F51" s="152"/>
      <c r="G51" s="152"/>
      <c r="H51" s="152"/>
      <c r="I51" s="155"/>
      <c r="J51" s="152"/>
      <c r="K51" s="152"/>
      <c r="L51" s="152"/>
      <c r="M51" s="152"/>
      <c r="N51" s="152"/>
      <c r="O51" s="153"/>
      <c r="P51" s="10"/>
    </row>
    <row r="52" spans="2:16" ht="32.25" customHeight="1" thickBot="1" x14ac:dyDescent="0.3">
      <c r="B52" s="137">
        <v>6.1</v>
      </c>
      <c r="C52" s="147" t="str">
        <f>bd!C31</f>
        <v xml:space="preserve">Genera datos de experimentos o pruebas en computadora, y los procesa aplicando los métodos y procedimientos apropiados. </v>
      </c>
      <c r="D52" s="146">
        <f ca="1">bd!E31</f>
        <v>12</v>
      </c>
      <c r="E52" s="146">
        <f ca="1">bd!F31</f>
        <v>5</v>
      </c>
      <c r="F52" s="146">
        <f ca="1">bd!G31</f>
        <v>6</v>
      </c>
      <c r="G52" s="146">
        <f ca="1">bd!H31</f>
        <v>1</v>
      </c>
      <c r="H52" s="146">
        <f ca="1">bd!I31</f>
        <v>0</v>
      </c>
      <c r="I52" s="156">
        <f ca="1">SUM(D52:H52)</f>
        <v>24</v>
      </c>
      <c r="J52" s="144">
        <f t="shared" ref="J52:N53" ca="1" si="25">IFERROR(D52/$I52,"")</f>
        <v>0.5</v>
      </c>
      <c r="K52" s="144">
        <f t="shared" ca="1" si="25"/>
        <v>0.20833333333333334</v>
      </c>
      <c r="L52" s="144">
        <f t="shared" ca="1" si="25"/>
        <v>0.25</v>
      </c>
      <c r="M52" s="144">
        <f t="shared" ca="1" si="25"/>
        <v>4.1666666666666664E-2</v>
      </c>
      <c r="N52" s="144">
        <f t="shared" ca="1" si="25"/>
        <v>0</v>
      </c>
      <c r="O52" s="144">
        <f ca="1">IFERROR(J52+K52,"")</f>
        <v>0.70833333333333337</v>
      </c>
      <c r="P52" s="10">
        <f ca="1">O52</f>
        <v>0.70833333333333337</v>
      </c>
    </row>
    <row r="53" spans="2:16" ht="30.75" customHeight="1" thickBot="1" x14ac:dyDescent="0.3">
      <c r="B53" s="137">
        <v>6.2</v>
      </c>
      <c r="C53" s="147" t="str">
        <f>bd!C32</f>
        <v>Formula conclusiones lógicas y coherentes a partir de los resultados obtenidos y con criterio ingenieril.</v>
      </c>
      <c r="D53" s="146">
        <f ca="1">bd!E32</f>
        <v>10</v>
      </c>
      <c r="E53" s="146">
        <f ca="1">bd!F32</f>
        <v>6</v>
      </c>
      <c r="F53" s="146">
        <f ca="1">bd!G32</f>
        <v>7</v>
      </c>
      <c r="G53" s="146">
        <f ca="1">bd!H32</f>
        <v>1</v>
      </c>
      <c r="H53" s="146">
        <f ca="1">bd!I32</f>
        <v>0</v>
      </c>
      <c r="I53" s="156">
        <f ca="1">SUM(D53:H53)</f>
        <v>24</v>
      </c>
      <c r="J53" s="144">
        <f t="shared" ca="1" si="25"/>
        <v>0.41666666666666669</v>
      </c>
      <c r="K53" s="144">
        <f t="shared" ca="1" si="25"/>
        <v>0.25</v>
      </c>
      <c r="L53" s="144">
        <f t="shared" ca="1" si="25"/>
        <v>0.29166666666666669</v>
      </c>
      <c r="M53" s="144">
        <f t="shared" ca="1" si="25"/>
        <v>4.1666666666666664E-2</v>
      </c>
      <c r="N53" s="144">
        <f t="shared" ca="1" si="25"/>
        <v>0</v>
      </c>
      <c r="O53" s="144">
        <f t="shared" ref="O53" ca="1" si="26">IFERROR(J53+K53,"")</f>
        <v>0.66666666666666674</v>
      </c>
      <c r="P53" s="10">
        <f ca="1">O53</f>
        <v>0.66666666666666674</v>
      </c>
    </row>
    <row r="54" spans="2:16" ht="15.75" thickBot="1" x14ac:dyDescent="0.3">
      <c r="C54" s="81"/>
      <c r="D54" s="37"/>
      <c r="E54" s="37"/>
      <c r="F54" s="37"/>
      <c r="G54" s="37"/>
      <c r="H54" s="37"/>
      <c r="I54" s="84"/>
      <c r="J54" s="31"/>
      <c r="K54" s="31"/>
      <c r="L54" s="31"/>
      <c r="M54" s="31"/>
      <c r="N54" s="31"/>
      <c r="O54" s="31"/>
      <c r="P54" s="10"/>
    </row>
    <row r="55" spans="2:16" ht="16.5" thickBot="1" x14ac:dyDescent="0.3">
      <c r="C55" s="75" t="s">
        <v>50</v>
      </c>
      <c r="D55" s="143">
        <v>5</v>
      </c>
      <c r="E55" s="143">
        <v>4</v>
      </c>
      <c r="F55" s="143">
        <v>3</v>
      </c>
      <c r="G55" s="143">
        <v>2</v>
      </c>
      <c r="H55" s="143">
        <v>1</v>
      </c>
      <c r="I55" s="155"/>
      <c r="J55" s="143">
        <v>5</v>
      </c>
      <c r="K55" s="143">
        <v>4</v>
      </c>
      <c r="L55" s="143">
        <v>3</v>
      </c>
      <c r="M55" s="143">
        <v>2</v>
      </c>
      <c r="N55" s="143">
        <v>1</v>
      </c>
      <c r="O55" s="143" t="s">
        <v>234</v>
      </c>
      <c r="P55" s="10"/>
    </row>
    <row r="56" spans="2:16" ht="45.75" thickBot="1" x14ac:dyDescent="0.3">
      <c r="C56" s="76" t="s">
        <v>291</v>
      </c>
      <c r="D56" s="35">
        <f ca="1">IF($I56&lt;&gt;0,SUM(D58:D59),"")</f>
        <v>32</v>
      </c>
      <c r="E56" s="35">
        <f ca="1">IF($I56&lt;&gt;0,SUM(E58:E59),"")</f>
        <v>2</v>
      </c>
      <c r="F56" s="35">
        <f ca="1">IF($I56&lt;&gt;0,SUM(F58:F59),"")</f>
        <v>10</v>
      </c>
      <c r="G56" s="35">
        <f ca="1">IF($I56&lt;&gt;0,SUM(G58:G59),"")</f>
        <v>4</v>
      </c>
      <c r="H56" s="35">
        <f ca="1">IF($I56&lt;&gt;0,SUM(H58:H59),"")</f>
        <v>0</v>
      </c>
      <c r="I56" s="156">
        <f ca="1">SUM(I58:I59)</f>
        <v>48</v>
      </c>
      <c r="J56" s="144">
        <f ca="1">IF($I56&lt;&gt;0,D56/$I56,"")</f>
        <v>0.66666666666666663</v>
      </c>
      <c r="K56" s="144">
        <f t="shared" ref="K56:N56" ca="1" si="27">IF($I56&lt;&gt;0,E56/$I56,"")</f>
        <v>4.1666666666666664E-2</v>
      </c>
      <c r="L56" s="144">
        <f t="shared" ca="1" si="27"/>
        <v>0.20833333333333334</v>
      </c>
      <c r="M56" s="144">
        <f t="shared" ca="1" si="27"/>
        <v>8.3333333333333329E-2</v>
      </c>
      <c r="N56" s="144">
        <f t="shared" ca="1" si="27"/>
        <v>0</v>
      </c>
      <c r="O56" s="145">
        <f ca="1">IFERROR(AVERAGE(O58:O59),"")</f>
        <v>0.70833333333333326</v>
      </c>
      <c r="P56" s="10"/>
    </row>
    <row r="57" spans="2:16" ht="15.75" thickBot="1" x14ac:dyDescent="0.3">
      <c r="C57" s="151" t="s">
        <v>41</v>
      </c>
      <c r="D57" s="152"/>
      <c r="E57" s="152"/>
      <c r="F57" s="152"/>
      <c r="G57" s="152"/>
      <c r="H57" s="152"/>
      <c r="I57" s="155"/>
      <c r="J57" s="152"/>
      <c r="K57" s="152"/>
      <c r="L57" s="152"/>
      <c r="M57" s="152"/>
      <c r="N57" s="152"/>
      <c r="O57" s="153"/>
      <c r="P57" s="10"/>
    </row>
    <row r="58" spans="2:16" ht="30" customHeight="1" thickBot="1" x14ac:dyDescent="0.3">
      <c r="B58" s="136">
        <v>7.1</v>
      </c>
      <c r="C58" s="79" t="str">
        <f>bd!C36</f>
        <v>Identifica, adquiere y aplica nuevo conocimiento para resolver problemas y situaciones del ejercicio de la ingeniería.</v>
      </c>
      <c r="D58" s="146">
        <f ca="1">bd!E36</f>
        <v>16</v>
      </c>
      <c r="E58" s="146">
        <f ca="1">bd!F36</f>
        <v>1</v>
      </c>
      <c r="F58" s="146">
        <f ca="1">bd!G36</f>
        <v>5</v>
      </c>
      <c r="G58" s="146">
        <f ca="1">bd!H36</f>
        <v>2</v>
      </c>
      <c r="H58" s="146">
        <f ca="1">bd!I36</f>
        <v>0</v>
      </c>
      <c r="I58" s="156">
        <f ca="1">SUM(D58:H58)</f>
        <v>24</v>
      </c>
      <c r="J58" s="144">
        <f t="shared" ref="J58:N64" ca="1" si="28">IFERROR(D58/$I58,"")</f>
        <v>0.66666666666666663</v>
      </c>
      <c r="K58" s="144">
        <f t="shared" ca="1" si="28"/>
        <v>4.1666666666666664E-2</v>
      </c>
      <c r="L58" s="144">
        <f t="shared" ca="1" si="28"/>
        <v>0.20833333333333334</v>
      </c>
      <c r="M58" s="144">
        <f t="shared" ca="1" si="28"/>
        <v>8.3333333333333329E-2</v>
      </c>
      <c r="N58" s="144">
        <f t="shared" ca="1" si="28"/>
        <v>0</v>
      </c>
      <c r="O58" s="144">
        <f ca="1">IFERROR(J58+K58,"")</f>
        <v>0.70833333333333326</v>
      </c>
      <c r="P58" s="10">
        <f ca="1">O58</f>
        <v>0.70833333333333326</v>
      </c>
    </row>
    <row r="59" spans="2:16" ht="30.75" thickBot="1" x14ac:dyDescent="0.3">
      <c r="B59" s="136">
        <v>7.2</v>
      </c>
      <c r="C59" s="79" t="str">
        <f>bd!C37</f>
        <v xml:space="preserve">Es autónomo en su proceso de aprendizaje, e identifica y aplica estrategias de aprendizaje apropiadas.  </v>
      </c>
      <c r="D59" s="146">
        <f ca="1">bd!E37</f>
        <v>16</v>
      </c>
      <c r="E59" s="146">
        <f ca="1">bd!F37</f>
        <v>1</v>
      </c>
      <c r="F59" s="146">
        <f ca="1">bd!G37</f>
        <v>5</v>
      </c>
      <c r="G59" s="146">
        <f ca="1">bd!H37</f>
        <v>2</v>
      </c>
      <c r="H59" s="146">
        <f ca="1">bd!I37</f>
        <v>0</v>
      </c>
      <c r="I59" s="156">
        <f ca="1">SUM(D59:H59)</f>
        <v>24</v>
      </c>
      <c r="J59" s="144">
        <f t="shared" ca="1" si="28"/>
        <v>0.66666666666666663</v>
      </c>
      <c r="K59" s="144">
        <f t="shared" ca="1" si="28"/>
        <v>4.1666666666666664E-2</v>
      </c>
      <c r="L59" s="144">
        <f t="shared" ca="1" si="28"/>
        <v>0.20833333333333334</v>
      </c>
      <c r="M59" s="144">
        <f t="shared" ca="1" si="28"/>
        <v>8.3333333333333329E-2</v>
      </c>
      <c r="N59" s="144">
        <f t="shared" ca="1" si="28"/>
        <v>0</v>
      </c>
      <c r="O59" s="144">
        <f t="shared" ref="O59" ca="1" si="29">IFERROR(J59+K59,"")</f>
        <v>0.70833333333333326</v>
      </c>
      <c r="P59" s="10">
        <f ca="1">O59</f>
        <v>0.70833333333333326</v>
      </c>
    </row>
    <row r="60" spans="2:16" ht="15.75" thickBot="1" x14ac:dyDescent="0.3">
      <c r="C60" s="81"/>
      <c r="D60" s="37"/>
      <c r="E60" s="37"/>
      <c r="F60" s="37"/>
      <c r="G60" s="37"/>
      <c r="H60" s="37"/>
      <c r="I60" s="84"/>
      <c r="J60" s="31"/>
      <c r="K60" s="31"/>
      <c r="L60" s="31"/>
      <c r="M60" s="31"/>
      <c r="N60" s="31"/>
      <c r="O60" s="31"/>
      <c r="P60" s="10"/>
    </row>
    <row r="61" spans="2:16" ht="16.5" thickBot="1" x14ac:dyDescent="0.3">
      <c r="C61" s="75" t="s">
        <v>284</v>
      </c>
      <c r="D61" s="143">
        <v>5</v>
      </c>
      <c r="E61" s="143">
        <v>4</v>
      </c>
      <c r="F61" s="143">
        <v>3</v>
      </c>
      <c r="G61" s="143">
        <v>2</v>
      </c>
      <c r="H61" s="143">
        <v>1</v>
      </c>
      <c r="I61" s="155"/>
      <c r="J61" s="143">
        <v>5</v>
      </c>
      <c r="K61" s="143">
        <v>4</v>
      </c>
      <c r="L61" s="143">
        <v>3</v>
      </c>
      <c r="M61" s="143">
        <v>2</v>
      </c>
      <c r="N61" s="143">
        <v>1</v>
      </c>
      <c r="O61" s="143" t="s">
        <v>234</v>
      </c>
      <c r="P61" s="10"/>
    </row>
    <row r="62" spans="2:16" ht="45.75" thickBot="1" x14ac:dyDescent="0.3">
      <c r="C62" s="76" t="s">
        <v>292</v>
      </c>
      <c r="D62" s="35">
        <f ca="1">IF($I62&lt;&gt;0,SUM(D63:D64),"")</f>
        <v>18</v>
      </c>
      <c r="E62" s="35">
        <f ca="1">IF($I62&lt;&gt;0,SUM(E64:E64),"")</f>
        <v>6</v>
      </c>
      <c r="F62" s="35">
        <f ca="1">IF($I62&lt;&gt;0,SUM(F64:F64),"")</f>
        <v>0</v>
      </c>
      <c r="G62" s="35">
        <f ca="1">IF($I62&lt;&gt;0,SUM(G64:G64),"")</f>
        <v>0</v>
      </c>
      <c r="H62" s="35">
        <f ca="1">IF($I62&lt;&gt;0,SUM(H64:H64),"")</f>
        <v>0</v>
      </c>
      <c r="I62" s="156">
        <f ca="1">SUM(I64:I64)</f>
        <v>24</v>
      </c>
      <c r="J62" s="144">
        <f ca="1">IF($I62&lt;&gt;0,D62/$I62,"")</f>
        <v>0.75</v>
      </c>
      <c r="K62" s="144">
        <f t="shared" ref="K62:N62" ca="1" si="30">IF($I62&lt;&gt;0,E62/$I62,"")</f>
        <v>0.25</v>
      </c>
      <c r="L62" s="144">
        <f t="shared" ca="1" si="30"/>
        <v>0</v>
      </c>
      <c r="M62" s="144">
        <f t="shared" ca="1" si="30"/>
        <v>0</v>
      </c>
      <c r="N62" s="144">
        <f t="shared" ca="1" si="30"/>
        <v>0</v>
      </c>
      <c r="O62" s="145">
        <f ca="1">IFERROR(AVERAGE(O64:O64),"")</f>
        <v>1</v>
      </c>
      <c r="P62" s="10"/>
    </row>
    <row r="63" spans="2:16" ht="15.75" thickBot="1" x14ac:dyDescent="0.3">
      <c r="C63" s="151" t="s">
        <v>41</v>
      </c>
      <c r="D63" s="152"/>
      <c r="E63" s="152"/>
      <c r="F63" s="152"/>
      <c r="G63" s="152"/>
      <c r="H63" s="152"/>
      <c r="I63" s="155"/>
      <c r="J63" s="152"/>
      <c r="K63" s="152"/>
      <c r="L63" s="152"/>
      <c r="M63" s="152"/>
      <c r="N63" s="152"/>
      <c r="O63" s="153"/>
      <c r="P63" s="10"/>
    </row>
    <row r="64" spans="2:16" ht="39.6" customHeight="1" thickBot="1" x14ac:dyDescent="0.3">
      <c r="B64" s="136">
        <v>8.1</v>
      </c>
      <c r="C64" s="147" t="str">
        <f>bd!C40</f>
        <v>Promueve el desarrollo sostenible en sus actividades priorizando el uso racional de materiales y tecnologías amigables con el medio ambiente.</v>
      </c>
      <c r="D64" s="146">
        <f ca="1">bd!E40</f>
        <v>18</v>
      </c>
      <c r="E64" s="146">
        <f ca="1">bd!F40</f>
        <v>6</v>
      </c>
      <c r="F64" s="146">
        <f ca="1">bd!G40</f>
        <v>0</v>
      </c>
      <c r="G64" s="146">
        <f ca="1">bd!H40</f>
        <v>0</v>
      </c>
      <c r="H64" s="146">
        <f ca="1">bd!I40</f>
        <v>0</v>
      </c>
      <c r="I64" s="156">
        <f ca="1">SUM(D64:H64)</f>
        <v>24</v>
      </c>
      <c r="J64" s="144">
        <f ca="1">IFERROR(D64/$I64,"")</f>
        <v>0.75</v>
      </c>
      <c r="K64" s="144">
        <f t="shared" ca="1" si="28"/>
        <v>0.25</v>
      </c>
      <c r="L64" s="144">
        <f t="shared" ca="1" si="28"/>
        <v>0</v>
      </c>
      <c r="M64" s="144">
        <f t="shared" ca="1" si="28"/>
        <v>0</v>
      </c>
      <c r="N64" s="144">
        <f t="shared" ca="1" si="28"/>
        <v>0</v>
      </c>
      <c r="O64" s="144">
        <f ca="1">IFERROR(J64+K64,"")</f>
        <v>1</v>
      </c>
      <c r="P64" s="10">
        <f t="shared" ref="P64" ca="1" si="31">O64</f>
        <v>1</v>
      </c>
    </row>
    <row r="65" spans="15:15" x14ac:dyDescent="0.25">
      <c r="O65" s="13"/>
    </row>
  </sheetData>
  <mergeCells count="3">
    <mergeCell ref="C1:O1"/>
    <mergeCell ref="C2:O2"/>
    <mergeCell ref="C3:O3"/>
  </mergeCells>
  <conditionalFormatting sqref="O8:O64">
    <cfRule type="iconSet" priority="539">
      <iconSet iconSet="3TrafficLights2">
        <cfvo type="percent" val="0"/>
        <cfvo type="num" val="0.75"/>
        <cfvo type="num" val="0.8"/>
      </iconSet>
    </cfRule>
  </conditionalFormatting>
  <printOptions horizontalCentered="1"/>
  <pageMargins left="0.19685039370078741" right="0.19685039370078741" top="1.5748031496062993" bottom="0.74803149606299213" header="0.31496062992125984" footer="0.31496062992125984"/>
  <pageSetup paperSize="9" firstPageNumber="6" orientation="portrait" useFirstPageNumber="1" r:id="rId1"/>
  <headerFooter>
    <oddHeader>&amp;L&amp;G</oddHeader>
    <oddFooter>&amp;L&amp;G&amp;R&amp;P</oddFooter>
  </headerFooter>
  <rowBreaks count="4" manualBreakCount="4">
    <brk id="11" max="16383" man="1"/>
    <brk id="24" max="16383" man="1"/>
    <brk id="35" max="16383" man="1"/>
    <brk id="47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03B8-604C-474B-929A-967B586F37E1}">
  <sheetPr>
    <tabColor theme="4"/>
  </sheetPr>
  <dimension ref="B1:S65"/>
  <sheetViews>
    <sheetView showGridLines="0" showRuler="0" topLeftCell="B58" zoomScaleNormal="100" workbookViewId="0">
      <selection activeCell="K8" sqref="K8"/>
    </sheetView>
  </sheetViews>
  <sheetFormatPr baseColWidth="10" defaultRowHeight="15" x14ac:dyDescent="0.25"/>
  <cols>
    <col min="1" max="1" width="0" hidden="1" customWidth="1"/>
    <col min="2" max="2" width="5" style="136" customWidth="1"/>
    <col min="3" max="3" width="56.140625" style="11" customWidth="1"/>
    <col min="4" max="8" width="5.42578125" hidden="1" customWidth="1"/>
    <col min="9" max="9" width="6.5703125" style="12" hidden="1" customWidth="1"/>
    <col min="10" max="14" width="5.42578125" customWidth="1"/>
    <col min="15" max="15" width="9.5703125" customWidth="1"/>
    <col min="16" max="16" width="11" hidden="1" customWidth="1"/>
    <col min="17" max="23" width="11" customWidth="1"/>
    <col min="24" max="24" width="11.85546875" bestFit="1" customWidth="1"/>
  </cols>
  <sheetData>
    <row r="1" spans="2:19" ht="23.25" customHeight="1" x14ac:dyDescent="0.35">
      <c r="C1" s="288" t="str">
        <f>IF('Instrumentos de Evaluación'!D3=0,"Ingeniería                                 .",'Instrumentos de Evaluación'!D3)</f>
        <v>Ingeniería Civil</v>
      </c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</row>
    <row r="2" spans="2:19" ht="25.5" customHeight="1" thickBot="1" x14ac:dyDescent="0.35">
      <c r="C2" s="289" t="s">
        <v>256</v>
      </c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</row>
    <row r="3" spans="2:19" ht="25.5" customHeight="1" thickTop="1" thickBot="1" x14ac:dyDescent="0.35">
      <c r="C3" s="290" t="str">
        <f>IF('Instrumentos de Evaluación'!D2=0,"",'Instrumentos de Evaluación'!D2)</f>
        <v>BRC01A Redacción y Comunicación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</row>
    <row r="4" spans="2:19" ht="18.75" customHeight="1" thickTop="1" x14ac:dyDescent="0.3"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2:19" s="88" customFormat="1" ht="19.5" customHeight="1" x14ac:dyDescent="0.3">
      <c r="B5" s="137"/>
      <c r="C5" s="90" t="s">
        <v>233</v>
      </c>
      <c r="D5" s="90"/>
      <c r="E5" s="90"/>
      <c r="F5" s="90"/>
      <c r="G5" s="90"/>
      <c r="H5" s="90"/>
      <c r="I5" s="90"/>
      <c r="J5" s="90">
        <f>COUNTA('20'!C7:C99)-COUNTBLANK('20'!C7:C99)</f>
        <v>24</v>
      </c>
      <c r="K5" s="90"/>
      <c r="L5" s="90"/>
      <c r="M5" s="90"/>
      <c r="N5" s="90"/>
      <c r="O5" s="90"/>
    </row>
    <row r="6" spans="2:19" ht="18" customHeight="1" thickBot="1" x14ac:dyDescent="0.3">
      <c r="C6" s="91"/>
      <c r="D6" s="30"/>
      <c r="E6" s="30"/>
      <c r="F6" s="30"/>
      <c r="G6" s="30"/>
      <c r="H6" s="30"/>
      <c r="I6" s="82"/>
      <c r="J6" s="30"/>
      <c r="K6" s="30"/>
      <c r="L6" s="30"/>
      <c r="M6" s="30"/>
      <c r="N6" s="30"/>
      <c r="O6" s="30"/>
    </row>
    <row r="7" spans="2:19" ht="15.75" customHeight="1" thickBot="1" x14ac:dyDescent="0.3">
      <c r="C7" s="75" t="s">
        <v>40</v>
      </c>
      <c r="D7" s="27">
        <v>5</v>
      </c>
      <c r="E7" s="27">
        <v>4</v>
      </c>
      <c r="F7" s="27">
        <v>3</v>
      </c>
      <c r="G7" s="27">
        <v>2</v>
      </c>
      <c r="H7" s="27">
        <v>1</v>
      </c>
      <c r="I7" s="82"/>
      <c r="J7" s="28">
        <v>5</v>
      </c>
      <c r="K7" s="27">
        <v>4</v>
      </c>
      <c r="L7" s="27">
        <v>3</v>
      </c>
      <c r="M7" s="27">
        <v>2</v>
      </c>
      <c r="N7" s="27">
        <v>1</v>
      </c>
      <c r="O7" s="28" t="s">
        <v>234</v>
      </c>
    </row>
    <row r="8" spans="2:19" ht="60.75" customHeight="1" thickBot="1" x14ac:dyDescent="0.3">
      <c r="C8" s="148" t="s">
        <v>285</v>
      </c>
      <c r="D8" s="149">
        <f ca="1">SUM(D10:D11)</f>
        <v>40</v>
      </c>
      <c r="E8" s="149">
        <f ca="1">SUM(E10:E11)</f>
        <v>8</v>
      </c>
      <c r="F8" s="149">
        <f ca="1">SUM(F10:F11)</f>
        <v>0</v>
      </c>
      <c r="G8" s="149">
        <f ca="1">SUM(G10:G11)</f>
        <v>0</v>
      </c>
      <c r="H8" s="149">
        <f ca="1">SUM(H10:H11)</f>
        <v>0</v>
      </c>
      <c r="I8" s="83">
        <f ca="1">SUM(D8:H8)</f>
        <v>48</v>
      </c>
      <c r="J8" s="29">
        <f ca="1">IF($I8&lt;&gt;0,D8/$I8,"")</f>
        <v>0.83333333333333337</v>
      </c>
      <c r="K8" s="29">
        <f t="shared" ref="K8:N8" ca="1" si="0">IF($I8&lt;&gt;0,E8/$I8,"")</f>
        <v>0.16666666666666666</v>
      </c>
      <c r="L8" s="29">
        <f t="shared" ca="1" si="0"/>
        <v>0</v>
      </c>
      <c r="M8" s="29">
        <f t="shared" ca="1" si="0"/>
        <v>0</v>
      </c>
      <c r="N8" s="29">
        <f t="shared" ca="1" si="0"/>
        <v>0</v>
      </c>
      <c r="O8" s="150">
        <f ca="1">IFERROR(AVERAGE(O10:P11),"")</f>
        <v>1</v>
      </c>
      <c r="P8" s="10"/>
    </row>
    <row r="9" spans="2:19" ht="15.75" thickBot="1" x14ac:dyDescent="0.3">
      <c r="C9" s="151" t="s">
        <v>41</v>
      </c>
      <c r="D9" s="152"/>
      <c r="E9" s="152"/>
      <c r="F9" s="152"/>
      <c r="G9" s="152"/>
      <c r="H9" s="152"/>
      <c r="I9" s="155"/>
      <c r="J9" s="152"/>
      <c r="K9" s="152"/>
      <c r="L9" s="152"/>
      <c r="M9" s="152"/>
      <c r="N9" s="152"/>
      <c r="O9" s="153"/>
      <c r="P9" s="10"/>
      <c r="S9" s="100"/>
    </row>
    <row r="10" spans="2:19" ht="30" customHeight="1" thickBot="1" x14ac:dyDescent="0.3">
      <c r="B10" s="136">
        <v>1.1000000000000001</v>
      </c>
      <c r="C10" s="140" t="str">
        <f>bd!C2</f>
        <v>Aplica correctamente los conceptos y métodos de las matemáticas y las ciencias para la solución de problemas.</v>
      </c>
      <c r="D10" s="141">
        <f ca="1">bd!E2</f>
        <v>24</v>
      </c>
      <c r="E10" s="141">
        <f ca="1">bd!F2</f>
        <v>0</v>
      </c>
      <c r="F10" s="141">
        <f ca="1">bd!G2</f>
        <v>0</v>
      </c>
      <c r="G10" s="141">
        <f ca="1">bd!H2</f>
        <v>0</v>
      </c>
      <c r="H10" s="141">
        <f ca="1">bd!I2</f>
        <v>0</v>
      </c>
      <c r="I10" s="154">
        <f ca="1">SUM(D10:H10)</f>
        <v>24</v>
      </c>
      <c r="J10" s="142">
        <f ca="1">IFERROR(D10/$I10,"")</f>
        <v>1</v>
      </c>
      <c r="K10" s="142">
        <f t="shared" ref="K10:N11" ca="1" si="1">IFERROR(E10/$I10,"")</f>
        <v>0</v>
      </c>
      <c r="L10" s="142">
        <f t="shared" ca="1" si="1"/>
        <v>0</v>
      </c>
      <c r="M10" s="142">
        <f t="shared" ca="1" si="1"/>
        <v>0</v>
      </c>
      <c r="N10" s="142">
        <f t="shared" ca="1" si="1"/>
        <v>0</v>
      </c>
      <c r="O10" s="142">
        <f ca="1">IFERROR(J10+K10,"")</f>
        <v>1</v>
      </c>
      <c r="P10" s="10">
        <f ca="1">O10</f>
        <v>1</v>
      </c>
      <c r="S10" s="100"/>
    </row>
    <row r="11" spans="2:19" ht="30" customHeight="1" thickBot="1" x14ac:dyDescent="0.3">
      <c r="B11" s="136">
        <v>1.2</v>
      </c>
      <c r="C11" s="140" t="str">
        <f>bd!C3</f>
        <v>Resuelve problemas complejos de ingeniería aplicando los métodos, técnicas y procedimiento apropiados.</v>
      </c>
      <c r="D11" s="141">
        <f ca="1">bd!E3</f>
        <v>16</v>
      </c>
      <c r="E11" s="141">
        <f ca="1">bd!F3</f>
        <v>8</v>
      </c>
      <c r="F11" s="141">
        <f ca="1">bd!G3</f>
        <v>0</v>
      </c>
      <c r="G11" s="141">
        <f ca="1">bd!H3</f>
        <v>0</v>
      </c>
      <c r="H11" s="141">
        <f ca="1">bd!I3</f>
        <v>0</v>
      </c>
      <c r="I11" s="154">
        <f ca="1">SUM(D11:H11)</f>
        <v>24</v>
      </c>
      <c r="J11" s="142">
        <f t="shared" ref="J11" ca="1" si="2">IFERROR(D11/$I11,"")</f>
        <v>0.66666666666666663</v>
      </c>
      <c r="K11" s="142">
        <f t="shared" ca="1" si="1"/>
        <v>0.33333333333333331</v>
      </c>
      <c r="L11" s="142">
        <f t="shared" ca="1" si="1"/>
        <v>0</v>
      </c>
      <c r="M11" s="142">
        <f t="shared" ca="1" si="1"/>
        <v>0</v>
      </c>
      <c r="N11" s="142">
        <f t="shared" ca="1" si="1"/>
        <v>0</v>
      </c>
      <c r="O11" s="142">
        <f t="shared" ref="O11" ca="1" si="3">IFERROR(J11+K11,"")</f>
        <v>1</v>
      </c>
      <c r="P11" s="10">
        <f t="shared" ref="P11:P44" ca="1" si="4">O11</f>
        <v>1</v>
      </c>
      <c r="S11" s="100"/>
    </row>
    <row r="12" spans="2:19" ht="16.5" thickBot="1" x14ac:dyDescent="0.3">
      <c r="C12" s="77"/>
      <c r="D12" s="36"/>
      <c r="E12" s="36"/>
      <c r="F12" s="36"/>
      <c r="G12" s="36"/>
      <c r="H12" s="36"/>
      <c r="I12" s="84"/>
      <c r="J12" s="30"/>
      <c r="K12" s="30"/>
      <c r="L12" s="30"/>
      <c r="M12" s="30"/>
      <c r="N12" s="30"/>
      <c r="O12" s="30"/>
      <c r="P12" s="10"/>
      <c r="S12" s="100"/>
    </row>
    <row r="13" spans="2:19" ht="16.5" thickBot="1" x14ac:dyDescent="0.3">
      <c r="C13" s="75" t="s">
        <v>42</v>
      </c>
      <c r="D13" s="143">
        <v>5</v>
      </c>
      <c r="E13" s="143">
        <v>4</v>
      </c>
      <c r="F13" s="143">
        <v>3</v>
      </c>
      <c r="G13" s="143">
        <v>2</v>
      </c>
      <c r="H13" s="143">
        <v>1</v>
      </c>
      <c r="I13" s="155"/>
      <c r="J13" s="143">
        <v>5</v>
      </c>
      <c r="K13" s="143">
        <v>4</v>
      </c>
      <c r="L13" s="143">
        <v>3</v>
      </c>
      <c r="M13" s="143">
        <v>2</v>
      </c>
      <c r="N13" s="143">
        <v>1</v>
      </c>
      <c r="O13" s="143" t="s">
        <v>234</v>
      </c>
      <c r="P13" s="10"/>
      <c r="S13" s="100"/>
    </row>
    <row r="14" spans="2:19" ht="75.75" thickBot="1" x14ac:dyDescent="0.3">
      <c r="C14" s="76" t="s">
        <v>286</v>
      </c>
      <c r="D14" s="35">
        <f ca="1">IF($I14&lt;&gt;0,SUM(D16:D18),"")</f>
        <v>42</v>
      </c>
      <c r="E14" s="35">
        <f ca="1">IF($I14&lt;&gt;0,SUM(E16:E18),"")</f>
        <v>21</v>
      </c>
      <c r="F14" s="35">
        <f ca="1">IF($I14&lt;&gt;0,SUM(F16:F18),"")</f>
        <v>5</v>
      </c>
      <c r="G14" s="35">
        <f ca="1">IF($I14&lt;&gt;0,SUM(G16:G18),"")</f>
        <v>4</v>
      </c>
      <c r="H14" s="35">
        <f ca="1">IF($I14&lt;&gt;0,SUM(H16:H18),"")</f>
        <v>0</v>
      </c>
      <c r="I14" s="156">
        <f ca="1">SUM(I16:I18)</f>
        <v>72</v>
      </c>
      <c r="J14" s="144">
        <f ca="1">IF($I14&lt;&gt;0,D14/$I14,"")</f>
        <v>0.58333333333333337</v>
      </c>
      <c r="K14" s="144">
        <f t="shared" ref="K14:N14" ca="1" si="5">IF($I14&lt;&gt;0,E14/$I14,"")</f>
        <v>0.29166666666666669</v>
      </c>
      <c r="L14" s="144">
        <f t="shared" ca="1" si="5"/>
        <v>6.9444444444444448E-2</v>
      </c>
      <c r="M14" s="144">
        <f t="shared" ca="1" si="5"/>
        <v>5.5555555555555552E-2</v>
      </c>
      <c r="N14" s="144">
        <f t="shared" ca="1" si="5"/>
        <v>0</v>
      </c>
      <c r="O14" s="145">
        <f ca="1">IFERROR(AVERAGE(O16:O18),"")</f>
        <v>0.875</v>
      </c>
      <c r="P14" s="10"/>
    </row>
    <row r="15" spans="2:19" ht="15.75" thickBot="1" x14ac:dyDescent="0.3">
      <c r="C15" s="151" t="s">
        <v>41</v>
      </c>
      <c r="D15" s="152"/>
      <c r="E15" s="152"/>
      <c r="F15" s="152"/>
      <c r="G15" s="152"/>
      <c r="H15" s="152"/>
      <c r="I15" s="155"/>
      <c r="J15" s="152"/>
      <c r="K15" s="152"/>
      <c r="L15" s="152"/>
      <c r="M15" s="152"/>
      <c r="N15" s="152"/>
      <c r="O15" s="153"/>
      <c r="P15" s="10"/>
    </row>
    <row r="16" spans="2:19" ht="30.6" customHeight="1" thickBot="1" x14ac:dyDescent="0.3">
      <c r="B16" s="136">
        <v>2.1</v>
      </c>
      <c r="C16" s="79" t="str">
        <f>bd!C6</f>
        <v>Interpreta requerimientos y formula especificaciones de diseño.</v>
      </c>
      <c r="D16" s="139">
        <f ca="1">bd!E6</f>
        <v>18</v>
      </c>
      <c r="E16" s="139">
        <f ca="1">bd!F6</f>
        <v>5</v>
      </c>
      <c r="F16" s="139">
        <f ca="1">bd!G6</f>
        <v>1</v>
      </c>
      <c r="G16" s="139">
        <f ca="1">bd!H6</f>
        <v>0</v>
      </c>
      <c r="H16" s="139">
        <f ca="1">bd!I6</f>
        <v>0</v>
      </c>
      <c r="I16" s="156">
        <f ca="1">SUM(D16:H16)</f>
        <v>24</v>
      </c>
      <c r="J16" s="144">
        <f ca="1">IFERROR(D16/$I16,"")</f>
        <v>0.75</v>
      </c>
      <c r="K16" s="144">
        <f ca="1">IFERROR(E16/$I16,"")</f>
        <v>0.20833333333333334</v>
      </c>
      <c r="L16" s="144">
        <f ca="1">IFERROR(F16/$I16,"")</f>
        <v>4.1666666666666664E-2</v>
      </c>
      <c r="M16" s="144">
        <f ca="1">IFERROR(G16/$I16,"")</f>
        <v>0</v>
      </c>
      <c r="N16" s="144">
        <f ca="1">IFERROR(H16/$I16,"")</f>
        <v>0</v>
      </c>
      <c r="O16" s="144">
        <f ca="1">IFERROR(J16+K16,"")</f>
        <v>0.95833333333333337</v>
      </c>
      <c r="P16" s="10">
        <f ca="1">O16</f>
        <v>0.95833333333333337</v>
      </c>
      <c r="S16" s="100"/>
    </row>
    <row r="17" spans="2:16" ht="51" customHeight="1" thickBot="1" x14ac:dyDescent="0.3">
      <c r="B17" s="136">
        <v>2.2000000000000002</v>
      </c>
      <c r="C17" s="79" t="str">
        <f>bd!C7</f>
        <v>Diseña (propone, crea) un sistema, producto o proceso aplicando las métodos y técnicas apropiadas, y describe la solución en forma gráfica y simbólica (planos, diagramas, simulaciones, etc.).</v>
      </c>
      <c r="D17" s="146">
        <f ca="1">bd!E7</f>
        <v>14</v>
      </c>
      <c r="E17" s="146">
        <f ca="1">bd!F7</f>
        <v>10</v>
      </c>
      <c r="F17" s="146">
        <f ca="1">bd!G7</f>
        <v>0</v>
      </c>
      <c r="G17" s="146">
        <f ca="1">bd!H7</f>
        <v>0</v>
      </c>
      <c r="H17" s="146">
        <f ca="1">bd!I7</f>
        <v>0</v>
      </c>
      <c r="I17" s="156">
        <f t="shared" ref="I17:I18" ca="1" si="6">SUM(D17:H17)</f>
        <v>24</v>
      </c>
      <c r="J17" s="144">
        <f ca="1">IFERROR(D17/$I17,"")</f>
        <v>0.58333333333333337</v>
      </c>
      <c r="K17" s="144">
        <f t="shared" ref="K17:N18" ca="1" si="7">IFERROR(E17/$I17,"")</f>
        <v>0.41666666666666669</v>
      </c>
      <c r="L17" s="144">
        <f t="shared" ca="1" si="7"/>
        <v>0</v>
      </c>
      <c r="M17" s="144">
        <f t="shared" ca="1" si="7"/>
        <v>0</v>
      </c>
      <c r="N17" s="144">
        <f t="shared" ca="1" si="7"/>
        <v>0</v>
      </c>
      <c r="O17" s="144">
        <f ca="1">IFERROR(J17+K17,"")</f>
        <v>1</v>
      </c>
      <c r="P17" s="10">
        <f t="shared" ca="1" si="4"/>
        <v>1</v>
      </c>
    </row>
    <row r="18" spans="2:16" ht="30" customHeight="1" thickBot="1" x14ac:dyDescent="0.3">
      <c r="B18" s="136">
        <v>2.2999999999999998</v>
      </c>
      <c r="C18" s="79" t="str">
        <f>bd!C8</f>
        <v>Toma en consideración criterios de seguridad, así como estándares (normas, códigos) y regulaciones aplicables.</v>
      </c>
      <c r="D18" s="146">
        <f ca="1">bd!E8</f>
        <v>10</v>
      </c>
      <c r="E18" s="146">
        <f ca="1">bd!F8</f>
        <v>6</v>
      </c>
      <c r="F18" s="146">
        <f ca="1">bd!G8</f>
        <v>4</v>
      </c>
      <c r="G18" s="146">
        <f ca="1">bd!H8</f>
        <v>4</v>
      </c>
      <c r="H18" s="146">
        <f ca="1">bd!I8</f>
        <v>0</v>
      </c>
      <c r="I18" s="156">
        <f t="shared" ca="1" si="6"/>
        <v>24</v>
      </c>
      <c r="J18" s="144">
        <f t="shared" ref="J18" ca="1" si="8">IFERROR(D18/$I18,"")</f>
        <v>0.41666666666666669</v>
      </c>
      <c r="K18" s="144">
        <f t="shared" ca="1" si="7"/>
        <v>0.25</v>
      </c>
      <c r="L18" s="144">
        <f t="shared" ca="1" si="7"/>
        <v>0.16666666666666666</v>
      </c>
      <c r="M18" s="144">
        <f t="shared" ca="1" si="7"/>
        <v>0.16666666666666666</v>
      </c>
      <c r="N18" s="144">
        <f t="shared" ca="1" si="7"/>
        <v>0</v>
      </c>
      <c r="O18" s="144">
        <f t="shared" ref="O18" ca="1" si="9">IFERROR(J18+K18,"")</f>
        <v>0.66666666666666674</v>
      </c>
      <c r="P18" s="10">
        <f t="shared" ca="1" si="4"/>
        <v>0.66666666666666674</v>
      </c>
    </row>
    <row r="19" spans="2:16" ht="16.5" customHeight="1" thickBot="1" x14ac:dyDescent="0.3">
      <c r="C19" s="78"/>
      <c r="D19" s="37"/>
      <c r="E19" s="37"/>
      <c r="F19" s="37"/>
      <c r="G19" s="37"/>
      <c r="H19" s="37"/>
      <c r="I19" s="84"/>
      <c r="J19" s="31"/>
      <c r="K19" s="31"/>
      <c r="L19" s="31"/>
      <c r="M19" s="31"/>
      <c r="N19" s="31"/>
      <c r="O19" s="31"/>
      <c r="P19" s="10"/>
    </row>
    <row r="20" spans="2:16" ht="16.5" thickBot="1" x14ac:dyDescent="0.3">
      <c r="C20" s="75" t="s">
        <v>280</v>
      </c>
      <c r="D20" s="143">
        <v>5</v>
      </c>
      <c r="E20" s="143">
        <v>4</v>
      </c>
      <c r="F20" s="143">
        <v>3</v>
      </c>
      <c r="G20" s="143">
        <v>2</v>
      </c>
      <c r="H20" s="143">
        <v>1</v>
      </c>
      <c r="I20" s="155"/>
      <c r="J20" s="143">
        <v>5</v>
      </c>
      <c r="K20" s="143">
        <v>4</v>
      </c>
      <c r="L20" s="143">
        <v>3</v>
      </c>
      <c r="M20" s="143">
        <v>2</v>
      </c>
      <c r="N20" s="143">
        <v>1</v>
      </c>
      <c r="O20" s="143" t="s">
        <v>234</v>
      </c>
      <c r="P20" s="10"/>
    </row>
    <row r="21" spans="2:16" ht="36" customHeight="1" thickBot="1" x14ac:dyDescent="0.3">
      <c r="C21" s="76" t="s">
        <v>43</v>
      </c>
      <c r="D21" s="35">
        <f ca="1">IF($I21&lt;&gt;0,SUM(D23:D24),"")</f>
        <v>26</v>
      </c>
      <c r="E21" s="35">
        <f ca="1">IF($I21&lt;&gt;0,SUM(E23:E24),"")</f>
        <v>10</v>
      </c>
      <c r="F21" s="35">
        <f ca="1">IF($I21&lt;&gt;0,SUM(F23:F24),"")</f>
        <v>5</v>
      </c>
      <c r="G21" s="35">
        <f ca="1">IF($I21&lt;&gt;0,SUM(G23:G24),"")</f>
        <v>7</v>
      </c>
      <c r="H21" s="35">
        <f ca="1">IF($I21&lt;&gt;0,SUM(H23:H24),"")</f>
        <v>0</v>
      </c>
      <c r="I21" s="156">
        <f ca="1">SUM(I23:I24)</f>
        <v>48</v>
      </c>
      <c r="J21" s="144">
        <f ca="1">IF($I21&lt;&gt;0,D21/$I21,"")</f>
        <v>0.54166666666666663</v>
      </c>
      <c r="K21" s="144">
        <f t="shared" ref="K21:N21" ca="1" si="10">IF($I21&lt;&gt;0,E21/$I21,"")</f>
        <v>0.20833333333333334</v>
      </c>
      <c r="L21" s="144">
        <f t="shared" ca="1" si="10"/>
        <v>0.10416666666666667</v>
      </c>
      <c r="M21" s="144">
        <f t="shared" ca="1" si="10"/>
        <v>0.14583333333333334</v>
      </c>
      <c r="N21" s="144">
        <f t="shared" ca="1" si="10"/>
        <v>0</v>
      </c>
      <c r="O21" s="145">
        <f ca="1">IFERROR(AVERAGE(O23:O24),"")</f>
        <v>0.75</v>
      </c>
      <c r="P21" s="10"/>
    </row>
    <row r="22" spans="2:16" ht="15.75" thickBot="1" x14ac:dyDescent="0.3">
      <c r="C22" s="151" t="s">
        <v>41</v>
      </c>
      <c r="D22" s="152"/>
      <c r="E22" s="152"/>
      <c r="F22" s="152"/>
      <c r="G22" s="152"/>
      <c r="H22" s="152"/>
      <c r="I22" s="155"/>
      <c r="J22" s="152"/>
      <c r="K22" s="152"/>
      <c r="L22" s="152"/>
      <c r="M22" s="152"/>
      <c r="N22" s="152"/>
      <c r="O22" s="153"/>
      <c r="P22" s="10"/>
    </row>
    <row r="23" spans="2:16" ht="30" customHeight="1" thickBot="1" x14ac:dyDescent="0.3">
      <c r="B23" s="136">
        <v>3.1</v>
      </c>
      <c r="C23" s="79" t="str">
        <f>bd!C12</f>
        <v>Se expresa oralmente con claridad y adecúa su discurso para lograr un buen entendimiento según la audiencia.</v>
      </c>
      <c r="D23" s="146">
        <f ca="1">bd!E12</f>
        <v>12</v>
      </c>
      <c r="E23" s="146">
        <f ca="1">bd!F12</f>
        <v>3</v>
      </c>
      <c r="F23" s="146">
        <f ca="1">bd!G12</f>
        <v>4</v>
      </c>
      <c r="G23" s="146">
        <f ca="1">bd!H12</f>
        <v>5</v>
      </c>
      <c r="H23" s="146">
        <f ca="1">bd!I12</f>
        <v>0</v>
      </c>
      <c r="I23" s="156">
        <f ca="1">SUM(D23:H23)</f>
        <v>24</v>
      </c>
      <c r="J23" s="144">
        <f t="shared" ref="J23:N24" ca="1" si="11">IFERROR(D23/$I23,"")</f>
        <v>0.5</v>
      </c>
      <c r="K23" s="144">
        <f t="shared" ca="1" si="11"/>
        <v>0.125</v>
      </c>
      <c r="L23" s="144">
        <f t="shared" ca="1" si="11"/>
        <v>0.16666666666666666</v>
      </c>
      <c r="M23" s="144">
        <f t="shared" ca="1" si="11"/>
        <v>0.20833333333333334</v>
      </c>
      <c r="N23" s="144">
        <f t="shared" ca="1" si="11"/>
        <v>0</v>
      </c>
      <c r="O23" s="144">
        <f t="shared" ref="O23:O24" ca="1" si="12">IFERROR(J23+K23,"")</f>
        <v>0.625</v>
      </c>
      <c r="P23" s="10">
        <f ca="1">O23</f>
        <v>0.625</v>
      </c>
    </row>
    <row r="24" spans="2:16" ht="30" customHeight="1" thickBot="1" x14ac:dyDescent="0.3">
      <c r="B24" s="136">
        <v>3.2</v>
      </c>
      <c r="C24" s="79" t="str">
        <f>bd!C13</f>
        <v>Elabora documentación técnica clara y precisa usando normas, simbología y terminología propias de la ingeniería.</v>
      </c>
      <c r="D24" s="146">
        <f ca="1">bd!E13</f>
        <v>14</v>
      </c>
      <c r="E24" s="146">
        <f ca="1">bd!F13</f>
        <v>7</v>
      </c>
      <c r="F24" s="146">
        <f ca="1">bd!G13</f>
        <v>1</v>
      </c>
      <c r="G24" s="146">
        <f ca="1">bd!H13</f>
        <v>2</v>
      </c>
      <c r="H24" s="146">
        <f ca="1">bd!I13</f>
        <v>0</v>
      </c>
      <c r="I24" s="156">
        <f ca="1">SUM(D24:H24)</f>
        <v>24</v>
      </c>
      <c r="J24" s="144">
        <f t="shared" ca="1" si="11"/>
        <v>0.58333333333333337</v>
      </c>
      <c r="K24" s="144">
        <f t="shared" ca="1" si="11"/>
        <v>0.29166666666666669</v>
      </c>
      <c r="L24" s="144">
        <f t="shared" ca="1" si="11"/>
        <v>4.1666666666666664E-2</v>
      </c>
      <c r="M24" s="144">
        <f t="shared" ca="1" si="11"/>
        <v>8.3333333333333329E-2</v>
      </c>
      <c r="N24" s="144">
        <f t="shared" ca="1" si="11"/>
        <v>0</v>
      </c>
      <c r="O24" s="144">
        <f t="shared" ca="1" si="12"/>
        <v>0.875</v>
      </c>
      <c r="P24" s="10">
        <f ca="1">O24</f>
        <v>0.875</v>
      </c>
    </row>
    <row r="25" spans="2:16" ht="14.25" customHeight="1" thickBot="1" x14ac:dyDescent="0.3">
      <c r="C25" s="78"/>
      <c r="D25" s="37"/>
      <c r="E25" s="37"/>
      <c r="F25" s="37"/>
      <c r="G25" s="37"/>
      <c r="H25" s="37"/>
      <c r="I25" s="84"/>
      <c r="J25" s="31"/>
      <c r="K25" s="31"/>
      <c r="L25" s="31"/>
      <c r="M25" s="31"/>
      <c r="N25" s="31"/>
      <c r="O25" s="31"/>
      <c r="P25" s="10"/>
    </row>
    <row r="26" spans="2:16" ht="16.5" thickBot="1" x14ac:dyDescent="0.3">
      <c r="C26" s="75" t="s">
        <v>44</v>
      </c>
      <c r="D26" s="143">
        <v>5</v>
      </c>
      <c r="E26" s="143">
        <v>4</v>
      </c>
      <c r="F26" s="143">
        <v>3</v>
      </c>
      <c r="G26" s="143">
        <v>2</v>
      </c>
      <c r="H26" s="143">
        <v>1</v>
      </c>
      <c r="I26" s="155"/>
      <c r="J26" s="143">
        <v>5</v>
      </c>
      <c r="K26" s="143">
        <v>4</v>
      </c>
      <c r="L26" s="143">
        <v>3</v>
      </c>
      <c r="M26" s="143">
        <v>2</v>
      </c>
      <c r="N26" s="143">
        <v>1</v>
      </c>
      <c r="O26" s="143" t="s">
        <v>234</v>
      </c>
      <c r="P26" s="10"/>
    </row>
    <row r="27" spans="2:16" ht="45.75" thickBot="1" x14ac:dyDescent="0.3">
      <c r="C27" s="76" t="s">
        <v>45</v>
      </c>
      <c r="D27" s="35">
        <f ca="1">IF($I27&lt;&gt;0,SUM(D29:D30),"")</f>
        <v>28</v>
      </c>
      <c r="E27" s="35">
        <f ca="1">IF($I27&lt;&gt;0,SUM(E29:E30),"")</f>
        <v>11</v>
      </c>
      <c r="F27" s="35">
        <f ca="1">IF($I27&lt;&gt;0,SUM(F29:F30),"")</f>
        <v>5</v>
      </c>
      <c r="G27" s="35">
        <f ca="1">IF($I27&lt;&gt;0,SUM(G29:G30),"")</f>
        <v>4</v>
      </c>
      <c r="H27" s="35">
        <f ca="1">IF($I27&lt;&gt;0,SUM(H29:H30),"")</f>
        <v>0</v>
      </c>
      <c r="I27" s="156">
        <f ca="1">SUM(I29:I30)</f>
        <v>48</v>
      </c>
      <c r="J27" s="144">
        <f ca="1">IF($I27&lt;&gt;0,D27/$I27,"")</f>
        <v>0.58333333333333337</v>
      </c>
      <c r="K27" s="144">
        <f t="shared" ref="K27:N27" ca="1" si="13">IF($I27&lt;&gt;0,E27/$I27,"")</f>
        <v>0.22916666666666666</v>
      </c>
      <c r="L27" s="144">
        <f t="shared" ca="1" si="13"/>
        <v>0.10416666666666667</v>
      </c>
      <c r="M27" s="144">
        <f t="shared" ca="1" si="13"/>
        <v>8.3333333333333329E-2</v>
      </c>
      <c r="N27" s="144">
        <f t="shared" ca="1" si="13"/>
        <v>0</v>
      </c>
      <c r="O27" s="145">
        <f ca="1">IFERROR(AVERAGE(O29:O30),"")</f>
        <v>0.8125</v>
      </c>
      <c r="P27" s="10"/>
    </row>
    <row r="28" spans="2:16" ht="15.75" thickBot="1" x14ac:dyDescent="0.3">
      <c r="C28" s="151" t="s">
        <v>41</v>
      </c>
      <c r="D28" s="152"/>
      <c r="E28" s="152"/>
      <c r="F28" s="152"/>
      <c r="G28" s="152"/>
      <c r="H28" s="152"/>
      <c r="I28" s="155"/>
      <c r="J28" s="152"/>
      <c r="K28" s="152"/>
      <c r="L28" s="152"/>
      <c r="M28" s="152"/>
      <c r="N28" s="152"/>
      <c r="O28" s="153"/>
      <c r="P28" s="10"/>
    </row>
    <row r="29" spans="2:16" ht="30" customHeight="1" thickBot="1" x14ac:dyDescent="0.3">
      <c r="B29" s="136" t="s">
        <v>212</v>
      </c>
      <c r="C29" s="79" t="str">
        <f>bd!C16</f>
        <v xml:space="preserve">Analiza dilemas o situaciones éticas en ingeniería y toma una posición justificada en el bien común.  </v>
      </c>
      <c r="D29" s="146">
        <f ca="1">bd!E16</f>
        <v>14</v>
      </c>
      <c r="E29" s="146">
        <f ca="1">bd!F16</f>
        <v>5</v>
      </c>
      <c r="F29" s="146">
        <f ca="1">bd!G16</f>
        <v>4</v>
      </c>
      <c r="G29" s="146">
        <f ca="1">bd!H16</f>
        <v>1</v>
      </c>
      <c r="H29" s="146">
        <f ca="1">bd!I16</f>
        <v>0</v>
      </c>
      <c r="I29" s="156">
        <f ca="1">SUM(D29:H29)</f>
        <v>24</v>
      </c>
      <c r="J29" s="144">
        <f t="shared" ref="J29:N30" ca="1" si="14">IFERROR(D29/$I29,"")</f>
        <v>0.58333333333333337</v>
      </c>
      <c r="K29" s="144">
        <f t="shared" ca="1" si="14"/>
        <v>0.20833333333333334</v>
      </c>
      <c r="L29" s="144">
        <f t="shared" ca="1" si="14"/>
        <v>0.16666666666666666</v>
      </c>
      <c r="M29" s="144">
        <f t="shared" ca="1" si="14"/>
        <v>4.1666666666666664E-2</v>
      </c>
      <c r="N29" s="144">
        <f t="shared" ca="1" si="14"/>
        <v>0</v>
      </c>
      <c r="O29" s="144">
        <f ca="1">IFERROR(J29+K29,"")</f>
        <v>0.79166666666666674</v>
      </c>
      <c r="P29" s="10">
        <f ca="1">O29</f>
        <v>0.79166666666666674</v>
      </c>
    </row>
    <row r="30" spans="2:16" ht="30" customHeight="1" thickBot="1" x14ac:dyDescent="0.3">
      <c r="B30" s="137" t="s">
        <v>213</v>
      </c>
      <c r="C30" s="79" t="str">
        <f>bd!C17</f>
        <v>Respeta la propiedad intelectual y reconoce la autoría de trabajos de otras personas.</v>
      </c>
      <c r="D30" s="146">
        <f ca="1">bd!E17</f>
        <v>14</v>
      </c>
      <c r="E30" s="146">
        <f ca="1">bd!F17</f>
        <v>6</v>
      </c>
      <c r="F30" s="146">
        <f ca="1">bd!G17</f>
        <v>1</v>
      </c>
      <c r="G30" s="146">
        <f ca="1">bd!H17</f>
        <v>3</v>
      </c>
      <c r="H30" s="146">
        <f ca="1">bd!I17</f>
        <v>0</v>
      </c>
      <c r="I30" s="156">
        <f ca="1">SUM(D30:H30)</f>
        <v>24</v>
      </c>
      <c r="J30" s="144">
        <f t="shared" ca="1" si="14"/>
        <v>0.58333333333333337</v>
      </c>
      <c r="K30" s="144">
        <f t="shared" ca="1" si="14"/>
        <v>0.25</v>
      </c>
      <c r="L30" s="144">
        <f t="shared" ca="1" si="14"/>
        <v>4.1666666666666664E-2</v>
      </c>
      <c r="M30" s="144">
        <f t="shared" ca="1" si="14"/>
        <v>0.125</v>
      </c>
      <c r="N30" s="144">
        <f t="shared" ca="1" si="14"/>
        <v>0</v>
      </c>
      <c r="O30" s="144">
        <f t="shared" ref="O30" ca="1" si="15">IFERROR(J30+K30,"")</f>
        <v>0.83333333333333337</v>
      </c>
      <c r="P30" s="10">
        <f ca="1">O30</f>
        <v>0.83333333333333337</v>
      </c>
    </row>
    <row r="31" spans="2:16" ht="15.75" thickBot="1" x14ac:dyDescent="0.3">
      <c r="C31" s="80"/>
      <c r="D31" s="37"/>
      <c r="E31" s="37"/>
      <c r="F31" s="37"/>
      <c r="G31" s="37"/>
      <c r="H31" s="37"/>
      <c r="I31" s="84"/>
      <c r="J31" s="31"/>
      <c r="K31" s="31"/>
      <c r="L31" s="31"/>
      <c r="M31" s="31"/>
      <c r="N31" s="31"/>
      <c r="O31" s="31"/>
      <c r="P31" s="10"/>
    </row>
    <row r="32" spans="2:16" ht="16.5" thickBot="1" x14ac:dyDescent="0.3">
      <c r="C32" s="75" t="s">
        <v>46</v>
      </c>
      <c r="D32" s="143">
        <v>5</v>
      </c>
      <c r="E32" s="143">
        <v>4</v>
      </c>
      <c r="F32" s="143">
        <v>3</v>
      </c>
      <c r="G32" s="143">
        <v>2</v>
      </c>
      <c r="H32" s="143">
        <v>1</v>
      </c>
      <c r="I32" s="155"/>
      <c r="J32" s="143">
        <v>5</v>
      </c>
      <c r="K32" s="143">
        <v>4</v>
      </c>
      <c r="L32" s="143">
        <v>3</v>
      </c>
      <c r="M32" s="143">
        <v>2</v>
      </c>
      <c r="N32" s="143">
        <v>1</v>
      </c>
      <c r="O32" s="143" t="s">
        <v>234</v>
      </c>
      <c r="P32" s="10"/>
    </row>
    <row r="33" spans="2:16" ht="45" customHeight="1" thickBot="1" x14ac:dyDescent="0.3">
      <c r="C33" s="76" t="s">
        <v>287</v>
      </c>
      <c r="D33" s="35">
        <f ca="1">IF($I33&lt;&gt;0,SUM(D35:D35),"")</f>
        <v>19</v>
      </c>
      <c r="E33" s="35">
        <f ca="1">IF($I33&lt;&gt;0,SUM(E35:E35),"")</f>
        <v>5</v>
      </c>
      <c r="F33" s="35">
        <f ca="1">IF($I33&lt;&gt;0,SUM(F35:F35),"")</f>
        <v>0</v>
      </c>
      <c r="G33" s="35">
        <f ca="1">IF($I33&lt;&gt;0,SUM(G35:G35),"")</f>
        <v>0</v>
      </c>
      <c r="H33" s="35">
        <f ca="1">IF($I33&lt;&gt;0,SUM(H35:H35),"")</f>
        <v>0</v>
      </c>
      <c r="I33" s="156">
        <f ca="1">SUM(I35:I35)</f>
        <v>24</v>
      </c>
      <c r="J33" s="144">
        <f ca="1">IF($I33&lt;&gt;0,D33/$I33,"")</f>
        <v>0.79166666666666663</v>
      </c>
      <c r="K33" s="144">
        <f t="shared" ref="K33:N33" ca="1" si="16">IF($I33&lt;&gt;0,E33/$I33,"")</f>
        <v>0.20833333333333334</v>
      </c>
      <c r="L33" s="144">
        <f t="shared" ca="1" si="16"/>
        <v>0</v>
      </c>
      <c r="M33" s="144">
        <f t="shared" ca="1" si="16"/>
        <v>0</v>
      </c>
      <c r="N33" s="144">
        <f t="shared" ca="1" si="16"/>
        <v>0</v>
      </c>
      <c r="O33" s="145">
        <f ca="1">IFERROR(AVERAGE(O35:O35),"")</f>
        <v>1</v>
      </c>
      <c r="P33" s="10">
        <f t="shared" ca="1" si="4"/>
        <v>1</v>
      </c>
    </row>
    <row r="34" spans="2:16" ht="15.75" thickBot="1" x14ac:dyDescent="0.3">
      <c r="C34" s="151" t="s">
        <v>41</v>
      </c>
      <c r="D34" s="152"/>
      <c r="E34" s="152"/>
      <c r="F34" s="152"/>
      <c r="G34" s="152"/>
      <c r="H34" s="152"/>
      <c r="I34" s="155"/>
      <c r="J34" s="152"/>
      <c r="K34" s="152"/>
      <c r="L34" s="152"/>
      <c r="M34" s="152"/>
      <c r="N34" s="152"/>
      <c r="O34" s="153"/>
      <c r="P34" s="10"/>
    </row>
    <row r="35" spans="2:16" ht="42" customHeight="1" thickBot="1" x14ac:dyDescent="0.3">
      <c r="B35" s="137" t="s">
        <v>216</v>
      </c>
      <c r="C35" s="76" t="str">
        <f>bd!C20</f>
        <v>Analiza el impacto de las soluciones de ingeniería tienen sobre las personas y la sociedad en contextos local, global, económico y ambiental.</v>
      </c>
      <c r="D35" s="146">
        <f ca="1">bd!E20</f>
        <v>19</v>
      </c>
      <c r="E35" s="146">
        <f ca="1">bd!F20</f>
        <v>5</v>
      </c>
      <c r="F35" s="146">
        <f ca="1">bd!G20</f>
        <v>0</v>
      </c>
      <c r="G35" s="146">
        <f ca="1">bd!H20</f>
        <v>0</v>
      </c>
      <c r="H35" s="146">
        <f ca="1">bd!I20</f>
        <v>0</v>
      </c>
      <c r="I35" s="156">
        <f ca="1">SUM(D35:H35)</f>
        <v>24</v>
      </c>
      <c r="J35" s="144">
        <f t="shared" ref="J35:N35" ca="1" si="17">IFERROR(D35/$I35,"")</f>
        <v>0.79166666666666663</v>
      </c>
      <c r="K35" s="144">
        <f t="shared" ca="1" si="17"/>
        <v>0.20833333333333334</v>
      </c>
      <c r="L35" s="144">
        <f t="shared" ca="1" si="17"/>
        <v>0</v>
      </c>
      <c r="M35" s="144">
        <f t="shared" ca="1" si="17"/>
        <v>0</v>
      </c>
      <c r="N35" s="144">
        <f t="shared" ca="1" si="17"/>
        <v>0</v>
      </c>
      <c r="O35" s="144">
        <f t="shared" ref="O35" ca="1" si="18">IFERROR(J35+K35,"")</f>
        <v>1</v>
      </c>
      <c r="P35" s="10">
        <f ca="1">O35</f>
        <v>1</v>
      </c>
    </row>
    <row r="36" spans="2:16" ht="15.75" thickBot="1" x14ac:dyDescent="0.3">
      <c r="C36" s="81"/>
      <c r="D36" s="37"/>
      <c r="E36" s="37"/>
      <c r="F36" s="37"/>
      <c r="G36" s="37"/>
      <c r="H36" s="37"/>
      <c r="I36" s="84"/>
      <c r="J36" s="31"/>
      <c r="K36" s="31"/>
      <c r="L36" s="31"/>
      <c r="M36" s="31"/>
      <c r="N36" s="31"/>
      <c r="O36" s="31"/>
      <c r="P36" s="10"/>
    </row>
    <row r="37" spans="2:16" ht="16.5" thickBot="1" x14ac:dyDescent="0.3">
      <c r="C37" s="75" t="s">
        <v>47</v>
      </c>
      <c r="D37" s="143">
        <v>5</v>
      </c>
      <c r="E37" s="143">
        <v>4</v>
      </c>
      <c r="F37" s="143">
        <v>3</v>
      </c>
      <c r="G37" s="143">
        <v>2</v>
      </c>
      <c r="H37" s="143">
        <v>1</v>
      </c>
      <c r="I37" s="155"/>
      <c r="J37" s="143">
        <v>5</v>
      </c>
      <c r="K37" s="143">
        <v>4</v>
      </c>
      <c r="L37" s="143">
        <v>3</v>
      </c>
      <c r="M37" s="143">
        <v>2</v>
      </c>
      <c r="N37" s="143">
        <v>1</v>
      </c>
      <c r="O37" s="143" t="s">
        <v>234</v>
      </c>
      <c r="P37" s="10"/>
    </row>
    <row r="38" spans="2:16" s="11" customFormat="1" ht="60.75" customHeight="1" thickBot="1" x14ac:dyDescent="0.3">
      <c r="B38" s="138"/>
      <c r="C38" s="76" t="s">
        <v>288</v>
      </c>
      <c r="D38" s="35">
        <f ca="1">IF($I38&lt;&gt;0,SUM(D40:D41),"")</f>
        <v>28</v>
      </c>
      <c r="E38" s="35">
        <f ca="1">IF($I38&lt;&gt;0,SUM(E40:E41),"")</f>
        <v>14</v>
      </c>
      <c r="F38" s="35">
        <f ca="1">IF($I38&lt;&gt;0,SUM(F40:F41),"")</f>
        <v>3</v>
      </c>
      <c r="G38" s="35">
        <f ca="1">IF($I38&lt;&gt;0,SUM(G40:G41),"")</f>
        <v>2</v>
      </c>
      <c r="H38" s="35">
        <f ca="1">IF($I38&lt;&gt;0,SUM(H40:H41),"")</f>
        <v>0</v>
      </c>
      <c r="I38" s="157">
        <f ca="1">SUM(I40:I41)</f>
        <v>47</v>
      </c>
      <c r="J38" s="144">
        <f ca="1">IF($I38&lt;&gt;0,D38/$I38,"")</f>
        <v>0.5957446808510638</v>
      </c>
      <c r="K38" s="144">
        <f t="shared" ref="K38:N38" ca="1" si="19">IF($I38&lt;&gt;0,E38/$I38,"")</f>
        <v>0.2978723404255319</v>
      </c>
      <c r="L38" s="144">
        <f t="shared" ca="1" si="19"/>
        <v>6.3829787234042548E-2</v>
      </c>
      <c r="M38" s="144">
        <f t="shared" ca="1" si="19"/>
        <v>4.2553191489361701E-2</v>
      </c>
      <c r="N38" s="144">
        <f t="shared" ca="1" si="19"/>
        <v>0</v>
      </c>
      <c r="O38" s="145">
        <f ca="1">IFERROR(AVERAGE(O40:O41),"")</f>
        <v>0.89402173913043481</v>
      </c>
      <c r="P38" s="10"/>
    </row>
    <row r="39" spans="2:16" ht="15.75" thickBot="1" x14ac:dyDescent="0.3">
      <c r="C39" s="151" t="s">
        <v>41</v>
      </c>
      <c r="D39" s="152"/>
      <c r="E39" s="152"/>
      <c r="F39" s="152"/>
      <c r="G39" s="152"/>
      <c r="H39" s="152"/>
      <c r="I39" s="155"/>
      <c r="J39" s="152"/>
      <c r="K39" s="152"/>
      <c r="L39" s="152"/>
      <c r="M39" s="152"/>
      <c r="N39" s="152"/>
      <c r="O39" s="153"/>
      <c r="P39" s="10"/>
    </row>
    <row r="40" spans="2:16" ht="30" customHeight="1" thickBot="1" x14ac:dyDescent="0.3">
      <c r="B40" s="137" t="s">
        <v>219</v>
      </c>
      <c r="C40" s="76" t="str">
        <f>bd!C23</f>
        <v>Participa activamente en equipos de trabajo para lograr las metas propuestas.</v>
      </c>
      <c r="D40" s="146">
        <f ca="1">bd!E23</f>
        <v>15</v>
      </c>
      <c r="E40" s="146">
        <f ca="1">bd!F23</f>
        <v>6</v>
      </c>
      <c r="F40" s="146">
        <f ca="1">bd!G23</f>
        <v>2</v>
      </c>
      <c r="G40" s="146">
        <f ca="1">bd!H23</f>
        <v>0</v>
      </c>
      <c r="H40" s="146">
        <f ca="1">bd!I23</f>
        <v>0</v>
      </c>
      <c r="I40" s="156">
        <f ca="1">SUM(D40:H40)</f>
        <v>23</v>
      </c>
      <c r="J40" s="144">
        <f t="shared" ref="J40:N41" ca="1" si="20">IFERROR(D40/$I40,"")</f>
        <v>0.65217391304347827</v>
      </c>
      <c r="K40" s="144">
        <f t="shared" ca="1" si="20"/>
        <v>0.2608695652173913</v>
      </c>
      <c r="L40" s="144">
        <f t="shared" ca="1" si="20"/>
        <v>8.6956521739130432E-2</v>
      </c>
      <c r="M40" s="144">
        <f t="shared" ca="1" si="20"/>
        <v>0</v>
      </c>
      <c r="N40" s="144">
        <f t="shared" ca="1" si="20"/>
        <v>0</v>
      </c>
      <c r="O40" s="144">
        <f ca="1">IFERROR(J40+K40,"")</f>
        <v>0.91304347826086962</v>
      </c>
      <c r="P40" s="10">
        <f ca="1">O40</f>
        <v>0.91304347826086962</v>
      </c>
    </row>
    <row r="41" spans="2:16" ht="30" customHeight="1" thickBot="1" x14ac:dyDescent="0.3">
      <c r="B41" s="137" t="s">
        <v>220</v>
      </c>
      <c r="C41" s="147" t="str">
        <f>bd!C24</f>
        <v>Propone y acepta ideas, y respeta los acuerdos en un entorno colaborativo e inclusivo..</v>
      </c>
      <c r="D41" s="146">
        <f ca="1">bd!E24</f>
        <v>13</v>
      </c>
      <c r="E41" s="146">
        <f ca="1">bd!F24</f>
        <v>8</v>
      </c>
      <c r="F41" s="146">
        <f ca="1">bd!G24</f>
        <v>1</v>
      </c>
      <c r="G41" s="146">
        <f ca="1">bd!H24</f>
        <v>2</v>
      </c>
      <c r="H41" s="146">
        <f ca="1">bd!I24</f>
        <v>0</v>
      </c>
      <c r="I41" s="156">
        <f ca="1">SUM(D41:H41)</f>
        <v>24</v>
      </c>
      <c r="J41" s="144">
        <f t="shared" ca="1" si="20"/>
        <v>0.54166666666666663</v>
      </c>
      <c r="K41" s="144">
        <f t="shared" ca="1" si="20"/>
        <v>0.33333333333333331</v>
      </c>
      <c r="L41" s="144">
        <f t="shared" ca="1" si="20"/>
        <v>4.1666666666666664E-2</v>
      </c>
      <c r="M41" s="144">
        <f t="shared" ca="1" si="20"/>
        <v>8.3333333333333329E-2</v>
      </c>
      <c r="N41" s="144">
        <f t="shared" ca="1" si="20"/>
        <v>0</v>
      </c>
      <c r="O41" s="144">
        <f ca="1">IFERROR(J41+K41,"")</f>
        <v>0.875</v>
      </c>
      <c r="P41" s="10">
        <f ca="1">O41</f>
        <v>0.875</v>
      </c>
    </row>
    <row r="42" spans="2:16" ht="15.75" thickBot="1" x14ac:dyDescent="0.3">
      <c r="C42" s="81"/>
      <c r="D42" s="37"/>
      <c r="E42" s="37"/>
      <c r="F42" s="37"/>
      <c r="G42" s="37"/>
      <c r="H42" s="37"/>
      <c r="I42" s="84"/>
      <c r="J42" s="31"/>
      <c r="K42" s="31"/>
      <c r="L42" s="31"/>
      <c r="M42" s="31"/>
      <c r="N42" s="31"/>
      <c r="O42" s="31"/>
      <c r="P42" s="10"/>
    </row>
    <row r="43" spans="2:16" ht="16.5" thickBot="1" x14ac:dyDescent="0.3">
      <c r="C43" s="75" t="s">
        <v>48</v>
      </c>
      <c r="D43" s="143">
        <v>5</v>
      </c>
      <c r="E43" s="143">
        <v>4</v>
      </c>
      <c r="F43" s="143">
        <v>3</v>
      </c>
      <c r="G43" s="143">
        <v>2</v>
      </c>
      <c r="H43" s="143">
        <v>1</v>
      </c>
      <c r="I43" s="155"/>
      <c r="J43" s="143">
        <v>5</v>
      </c>
      <c r="K43" s="143">
        <v>4</v>
      </c>
      <c r="L43" s="143">
        <v>3</v>
      </c>
      <c r="M43" s="143">
        <v>2</v>
      </c>
      <c r="N43" s="143">
        <v>1</v>
      </c>
      <c r="O43" s="143" t="s">
        <v>234</v>
      </c>
      <c r="P43" s="10"/>
    </row>
    <row r="44" spans="2:16" ht="45.75" customHeight="1" thickBot="1" x14ac:dyDescent="0.3">
      <c r="C44" s="76" t="s">
        <v>289</v>
      </c>
      <c r="D44" s="35">
        <f ca="1">IF($I44&lt;&gt;0,SUM(D46:D47),"")</f>
        <v>26</v>
      </c>
      <c r="E44" s="35">
        <f ca="1">IF($I44&lt;&gt;0,SUM(E46:E47),"")</f>
        <v>16</v>
      </c>
      <c r="F44" s="35">
        <f ca="1">IF($I44&lt;&gt;0,SUM(F46:F47),"")</f>
        <v>3</v>
      </c>
      <c r="G44" s="35">
        <f ca="1">IF($I44&lt;&gt;0,SUM(G46:G47),"")</f>
        <v>3</v>
      </c>
      <c r="H44" s="35">
        <f ca="1">IF($I44&lt;&gt;0,SUM(H46:H47),"")</f>
        <v>0</v>
      </c>
      <c r="I44" s="156">
        <f ca="1">SUM(I46:I47)</f>
        <v>48</v>
      </c>
      <c r="J44" s="144">
        <f ca="1">IF($I44&lt;&gt;0,D44/$I44,"")</f>
        <v>0.54166666666666663</v>
      </c>
      <c r="K44" s="144">
        <f t="shared" ref="K44:N44" ca="1" si="21">IF($I44&lt;&gt;0,E44/$I44,"")</f>
        <v>0.33333333333333331</v>
      </c>
      <c r="L44" s="144">
        <f t="shared" ca="1" si="21"/>
        <v>6.25E-2</v>
      </c>
      <c r="M44" s="144">
        <f t="shared" ca="1" si="21"/>
        <v>6.25E-2</v>
      </c>
      <c r="N44" s="144">
        <f t="shared" ca="1" si="21"/>
        <v>0</v>
      </c>
      <c r="O44" s="145">
        <f ca="1">IFERROR(AVERAGE(O46:O47),"")</f>
        <v>0.875</v>
      </c>
      <c r="P44" s="10">
        <f t="shared" ca="1" si="4"/>
        <v>0.875</v>
      </c>
    </row>
    <row r="45" spans="2:16" ht="15.75" thickBot="1" x14ac:dyDescent="0.3">
      <c r="C45" s="151" t="s">
        <v>41</v>
      </c>
      <c r="D45" s="152"/>
      <c r="E45" s="152"/>
      <c r="F45" s="152"/>
      <c r="G45" s="152"/>
      <c r="H45" s="152"/>
      <c r="I45" s="155"/>
      <c r="J45" s="152"/>
      <c r="K45" s="152"/>
      <c r="L45" s="152"/>
      <c r="M45" s="152"/>
      <c r="N45" s="152"/>
      <c r="O45" s="153"/>
      <c r="P45" s="10"/>
    </row>
    <row r="46" spans="2:16" ht="30.75" thickBot="1" x14ac:dyDescent="0.3">
      <c r="B46" s="137" t="s">
        <v>222</v>
      </c>
      <c r="C46" s="147" t="str">
        <f>bd!C27</f>
        <v xml:space="preserve">Formula los objetivos del proyecto, identifica actividades y genera cronogramas. </v>
      </c>
      <c r="D46" s="146">
        <f ca="1">bd!E27</f>
        <v>12</v>
      </c>
      <c r="E46" s="146">
        <f ca="1">bd!F27</f>
        <v>10</v>
      </c>
      <c r="F46" s="146">
        <f ca="1">bd!G27</f>
        <v>2</v>
      </c>
      <c r="G46" s="146">
        <f ca="1">bd!H27</f>
        <v>0</v>
      </c>
      <c r="H46" s="146">
        <f ca="1">bd!I27</f>
        <v>0</v>
      </c>
      <c r="I46" s="156">
        <f ca="1">SUM(D46:H46)</f>
        <v>24</v>
      </c>
      <c r="J46" s="144">
        <f t="shared" ref="J46:N47" ca="1" si="22">IFERROR(D46/$I46,"")</f>
        <v>0.5</v>
      </c>
      <c r="K46" s="144">
        <f t="shared" ca="1" si="22"/>
        <v>0.41666666666666669</v>
      </c>
      <c r="L46" s="144">
        <f t="shared" ca="1" si="22"/>
        <v>8.3333333333333329E-2</v>
      </c>
      <c r="M46" s="144">
        <f t="shared" ca="1" si="22"/>
        <v>0</v>
      </c>
      <c r="N46" s="144">
        <f t="shared" ca="1" si="22"/>
        <v>0</v>
      </c>
      <c r="O46" s="144">
        <f ca="1">IFERROR(J46+K46,"")</f>
        <v>0.91666666666666674</v>
      </c>
      <c r="P46" s="10">
        <f ca="1">O46</f>
        <v>0.91666666666666674</v>
      </c>
    </row>
    <row r="47" spans="2:16" ht="30.75" thickBot="1" x14ac:dyDescent="0.3">
      <c r="B47" s="137" t="s">
        <v>223</v>
      </c>
      <c r="C47" s="147" t="str">
        <f>bd!C28</f>
        <v xml:space="preserve">Identifica los recursos necesarios para el desarrollo del proyecto, y genera listas de recursos o presupuestos.    </v>
      </c>
      <c r="D47" s="146">
        <f ca="1">bd!E28</f>
        <v>14</v>
      </c>
      <c r="E47" s="146">
        <f ca="1">bd!F28</f>
        <v>6</v>
      </c>
      <c r="F47" s="146">
        <f ca="1">bd!G28</f>
        <v>1</v>
      </c>
      <c r="G47" s="146">
        <f ca="1">bd!H28</f>
        <v>3</v>
      </c>
      <c r="H47" s="146">
        <f ca="1">bd!I28</f>
        <v>0</v>
      </c>
      <c r="I47" s="156">
        <f ca="1">SUM(D47:H47)</f>
        <v>24</v>
      </c>
      <c r="J47" s="144">
        <f t="shared" ca="1" si="22"/>
        <v>0.58333333333333337</v>
      </c>
      <c r="K47" s="144">
        <f t="shared" ca="1" si="22"/>
        <v>0.25</v>
      </c>
      <c r="L47" s="144">
        <f t="shared" ca="1" si="22"/>
        <v>4.1666666666666664E-2</v>
      </c>
      <c r="M47" s="144">
        <f t="shared" ca="1" si="22"/>
        <v>0.125</v>
      </c>
      <c r="N47" s="144">
        <f t="shared" ca="1" si="22"/>
        <v>0</v>
      </c>
      <c r="O47" s="144">
        <f t="shared" ref="O47" ca="1" si="23">IFERROR(J47+K47,"")</f>
        <v>0.83333333333333337</v>
      </c>
      <c r="P47" s="10">
        <f ca="1">O47</f>
        <v>0.83333333333333337</v>
      </c>
    </row>
    <row r="48" spans="2:16" ht="15.75" thickBot="1" x14ac:dyDescent="0.3">
      <c r="C48" s="81"/>
      <c r="D48" s="37"/>
      <c r="E48" s="37"/>
      <c r="F48" s="37"/>
      <c r="G48" s="37"/>
      <c r="H48" s="37"/>
      <c r="I48" s="84"/>
      <c r="J48" s="31"/>
      <c r="K48" s="31"/>
      <c r="L48" s="31"/>
      <c r="M48" s="31"/>
      <c r="N48" s="31"/>
      <c r="O48" s="31"/>
      <c r="P48" s="10"/>
    </row>
    <row r="49" spans="2:16" ht="16.5" thickBot="1" x14ac:dyDescent="0.3">
      <c r="C49" s="75" t="s">
        <v>49</v>
      </c>
      <c r="D49" s="143">
        <v>5</v>
      </c>
      <c r="E49" s="143">
        <v>4</v>
      </c>
      <c r="F49" s="143">
        <v>3</v>
      </c>
      <c r="G49" s="143">
        <v>2</v>
      </c>
      <c r="H49" s="143">
        <v>1</v>
      </c>
      <c r="I49" s="155"/>
      <c r="J49" s="143">
        <v>5</v>
      </c>
      <c r="K49" s="143">
        <v>4</v>
      </c>
      <c r="L49" s="143">
        <v>3</v>
      </c>
      <c r="M49" s="143">
        <v>2</v>
      </c>
      <c r="N49" s="143">
        <v>1</v>
      </c>
      <c r="O49" s="143" t="s">
        <v>234</v>
      </c>
      <c r="P49" s="10"/>
    </row>
    <row r="50" spans="2:16" ht="45.75" thickBot="1" x14ac:dyDescent="0.3">
      <c r="C50" s="76" t="s">
        <v>290</v>
      </c>
      <c r="D50" s="35">
        <f ca="1">IF($I50&lt;&gt;0,SUM(D52:D53),"")</f>
        <v>22</v>
      </c>
      <c r="E50" s="35">
        <f ca="1">IF($I50&lt;&gt;0,SUM(E52:E53),"")</f>
        <v>11</v>
      </c>
      <c r="F50" s="35">
        <f ca="1">IF($I50&lt;&gt;0,SUM(F52:F53),"")</f>
        <v>13</v>
      </c>
      <c r="G50" s="35">
        <f ca="1">IF($I50&lt;&gt;0,SUM(G52:G53),"")</f>
        <v>2</v>
      </c>
      <c r="H50" s="35">
        <f ca="1">IF($I50&lt;&gt;0,SUM(H52:H53),"")</f>
        <v>0</v>
      </c>
      <c r="I50" s="156">
        <f ca="1">SUM(I52:I53)</f>
        <v>48</v>
      </c>
      <c r="J50" s="144">
        <f ca="1">IF($I50&lt;&gt;0,D50/$I50,"")</f>
        <v>0.45833333333333331</v>
      </c>
      <c r="K50" s="144">
        <f t="shared" ref="K50:N50" ca="1" si="24">IF($I50&lt;&gt;0,E50/$I50,"")</f>
        <v>0.22916666666666666</v>
      </c>
      <c r="L50" s="144">
        <f t="shared" ca="1" si="24"/>
        <v>0.27083333333333331</v>
      </c>
      <c r="M50" s="144">
        <f t="shared" ca="1" si="24"/>
        <v>4.1666666666666664E-2</v>
      </c>
      <c r="N50" s="144">
        <f t="shared" ca="1" si="24"/>
        <v>0</v>
      </c>
      <c r="O50" s="145">
        <f ca="1">IFERROR(AVERAGE(O52:O53),"")</f>
        <v>0.6875</v>
      </c>
      <c r="P50" s="10"/>
    </row>
    <row r="51" spans="2:16" ht="15.75" thickBot="1" x14ac:dyDescent="0.3">
      <c r="C51" s="151" t="s">
        <v>41</v>
      </c>
      <c r="D51" s="152"/>
      <c r="E51" s="152"/>
      <c r="F51" s="152"/>
      <c r="G51" s="152"/>
      <c r="H51" s="152"/>
      <c r="I51" s="155"/>
      <c r="J51" s="152"/>
      <c r="K51" s="152"/>
      <c r="L51" s="152"/>
      <c r="M51" s="152"/>
      <c r="N51" s="152"/>
      <c r="O51" s="153"/>
      <c r="P51" s="10"/>
    </row>
    <row r="52" spans="2:16" ht="32.25" customHeight="1" thickBot="1" x14ac:dyDescent="0.3">
      <c r="B52" s="137">
        <v>6.1</v>
      </c>
      <c r="C52" s="147" t="str">
        <f>bd!C31</f>
        <v xml:space="preserve">Genera datos de experimentos o pruebas en computadora, y los procesa aplicando los métodos y procedimientos apropiados. </v>
      </c>
      <c r="D52" s="146">
        <f ca="1">bd!E31</f>
        <v>12</v>
      </c>
      <c r="E52" s="146">
        <f ca="1">bd!F31</f>
        <v>5</v>
      </c>
      <c r="F52" s="146">
        <f ca="1">bd!G31</f>
        <v>6</v>
      </c>
      <c r="G52" s="146">
        <f ca="1">bd!H31</f>
        <v>1</v>
      </c>
      <c r="H52" s="146">
        <f ca="1">bd!I31</f>
        <v>0</v>
      </c>
      <c r="I52" s="156">
        <f ca="1">SUM(D52:H52)</f>
        <v>24</v>
      </c>
      <c r="J52" s="144">
        <f t="shared" ref="J52:N53" ca="1" si="25">IFERROR(D52/$I52,"")</f>
        <v>0.5</v>
      </c>
      <c r="K52" s="144">
        <f t="shared" ca="1" si="25"/>
        <v>0.20833333333333334</v>
      </c>
      <c r="L52" s="144">
        <f t="shared" ca="1" si="25"/>
        <v>0.25</v>
      </c>
      <c r="M52" s="144">
        <f t="shared" ca="1" si="25"/>
        <v>4.1666666666666664E-2</v>
      </c>
      <c r="N52" s="144">
        <f t="shared" ca="1" si="25"/>
        <v>0</v>
      </c>
      <c r="O52" s="144">
        <f ca="1">IFERROR(J52+K52,"")</f>
        <v>0.70833333333333337</v>
      </c>
      <c r="P52" s="10">
        <f ca="1">O52</f>
        <v>0.70833333333333337</v>
      </c>
    </row>
    <row r="53" spans="2:16" ht="30.75" customHeight="1" thickBot="1" x14ac:dyDescent="0.3">
      <c r="B53" s="137">
        <v>6.2</v>
      </c>
      <c r="C53" s="147" t="str">
        <f>bd!C32</f>
        <v>Formula conclusiones lógicas y coherentes a partir de los resultados obtenidos y con criterio ingenieril.</v>
      </c>
      <c r="D53" s="146">
        <f ca="1">bd!E32</f>
        <v>10</v>
      </c>
      <c r="E53" s="146">
        <f ca="1">bd!F32</f>
        <v>6</v>
      </c>
      <c r="F53" s="146">
        <f ca="1">bd!G32</f>
        <v>7</v>
      </c>
      <c r="G53" s="146">
        <f ca="1">bd!H32</f>
        <v>1</v>
      </c>
      <c r="H53" s="146">
        <f ca="1">bd!I32</f>
        <v>0</v>
      </c>
      <c r="I53" s="156">
        <f ca="1">SUM(D53:H53)</f>
        <v>24</v>
      </c>
      <c r="J53" s="144">
        <f t="shared" ca="1" si="25"/>
        <v>0.41666666666666669</v>
      </c>
      <c r="K53" s="144">
        <f t="shared" ca="1" si="25"/>
        <v>0.25</v>
      </c>
      <c r="L53" s="144">
        <f t="shared" ca="1" si="25"/>
        <v>0.29166666666666669</v>
      </c>
      <c r="M53" s="144">
        <f t="shared" ca="1" si="25"/>
        <v>4.1666666666666664E-2</v>
      </c>
      <c r="N53" s="144">
        <f t="shared" ca="1" si="25"/>
        <v>0</v>
      </c>
      <c r="O53" s="144">
        <f t="shared" ref="O53" ca="1" si="26">IFERROR(J53+K53,"")</f>
        <v>0.66666666666666674</v>
      </c>
      <c r="P53" s="10">
        <f ca="1">O53</f>
        <v>0.66666666666666674</v>
      </c>
    </row>
    <row r="54" spans="2:16" ht="15.75" thickBot="1" x14ac:dyDescent="0.3">
      <c r="C54" s="81"/>
      <c r="D54" s="37"/>
      <c r="E54" s="37"/>
      <c r="F54" s="37"/>
      <c r="G54" s="37"/>
      <c r="H54" s="37"/>
      <c r="I54" s="84"/>
      <c r="J54" s="31"/>
      <c r="K54" s="31"/>
      <c r="L54" s="31"/>
      <c r="M54" s="31"/>
      <c r="N54" s="31"/>
      <c r="O54" s="31"/>
      <c r="P54" s="10"/>
    </row>
    <row r="55" spans="2:16" ht="16.5" thickBot="1" x14ac:dyDescent="0.3">
      <c r="C55" s="75" t="s">
        <v>50</v>
      </c>
      <c r="D55" s="143">
        <v>5</v>
      </c>
      <c r="E55" s="143">
        <v>4</v>
      </c>
      <c r="F55" s="143">
        <v>3</v>
      </c>
      <c r="G55" s="143">
        <v>2</v>
      </c>
      <c r="H55" s="143">
        <v>1</v>
      </c>
      <c r="I55" s="155"/>
      <c r="J55" s="143">
        <v>5</v>
      </c>
      <c r="K55" s="143">
        <v>4</v>
      </c>
      <c r="L55" s="143">
        <v>3</v>
      </c>
      <c r="M55" s="143">
        <v>2</v>
      </c>
      <c r="N55" s="143">
        <v>1</v>
      </c>
      <c r="O55" s="143" t="s">
        <v>234</v>
      </c>
      <c r="P55" s="10"/>
    </row>
    <row r="56" spans="2:16" ht="45.75" thickBot="1" x14ac:dyDescent="0.3">
      <c r="C56" s="76" t="s">
        <v>291</v>
      </c>
      <c r="D56" s="35">
        <f ca="1">IF($I56&lt;&gt;0,SUM(D58:D59),"")</f>
        <v>32</v>
      </c>
      <c r="E56" s="35">
        <f ca="1">IF($I56&lt;&gt;0,SUM(E58:E59),"")</f>
        <v>2</v>
      </c>
      <c r="F56" s="35">
        <f ca="1">IF($I56&lt;&gt;0,SUM(F58:F59),"")</f>
        <v>10</v>
      </c>
      <c r="G56" s="35">
        <f ca="1">IF($I56&lt;&gt;0,SUM(G58:G59),"")</f>
        <v>4</v>
      </c>
      <c r="H56" s="35">
        <f ca="1">IF($I56&lt;&gt;0,SUM(H58:H59),"")</f>
        <v>0</v>
      </c>
      <c r="I56" s="156">
        <f ca="1">SUM(I58:I59)</f>
        <v>48</v>
      </c>
      <c r="J56" s="144">
        <f ca="1">IF($I56&lt;&gt;0,D56/$I56,"")</f>
        <v>0.66666666666666663</v>
      </c>
      <c r="K56" s="144">
        <f t="shared" ref="K56:N56" ca="1" si="27">IF($I56&lt;&gt;0,E56/$I56,"")</f>
        <v>4.1666666666666664E-2</v>
      </c>
      <c r="L56" s="144">
        <f t="shared" ca="1" si="27"/>
        <v>0.20833333333333334</v>
      </c>
      <c r="M56" s="144">
        <f t="shared" ca="1" si="27"/>
        <v>8.3333333333333329E-2</v>
      </c>
      <c r="N56" s="144">
        <f t="shared" ca="1" si="27"/>
        <v>0</v>
      </c>
      <c r="O56" s="145">
        <f ca="1">IFERROR(AVERAGE(O58:O59),"")</f>
        <v>0.70833333333333326</v>
      </c>
      <c r="P56" s="10"/>
    </row>
    <row r="57" spans="2:16" ht="15.75" thickBot="1" x14ac:dyDescent="0.3">
      <c r="C57" s="151" t="s">
        <v>41</v>
      </c>
      <c r="D57" s="152"/>
      <c r="E57" s="152"/>
      <c r="F57" s="152"/>
      <c r="G57" s="152"/>
      <c r="H57" s="152"/>
      <c r="I57" s="155"/>
      <c r="J57" s="152"/>
      <c r="K57" s="152"/>
      <c r="L57" s="152"/>
      <c r="M57" s="152"/>
      <c r="N57" s="152"/>
      <c r="O57" s="153"/>
      <c r="P57" s="10"/>
    </row>
    <row r="58" spans="2:16" ht="30" customHeight="1" thickBot="1" x14ac:dyDescent="0.3">
      <c r="B58" s="136">
        <v>7.1</v>
      </c>
      <c r="C58" s="79" t="str">
        <f>bd!C36</f>
        <v>Identifica, adquiere y aplica nuevo conocimiento para resolver problemas y situaciones del ejercicio de la ingeniería.</v>
      </c>
      <c r="D58" s="146">
        <f ca="1">bd!E36</f>
        <v>16</v>
      </c>
      <c r="E58" s="146">
        <f ca="1">bd!F36</f>
        <v>1</v>
      </c>
      <c r="F58" s="146">
        <f ca="1">bd!G36</f>
        <v>5</v>
      </c>
      <c r="G58" s="146">
        <f ca="1">bd!H36</f>
        <v>2</v>
      </c>
      <c r="H58" s="146">
        <f ca="1">bd!I36</f>
        <v>0</v>
      </c>
      <c r="I58" s="156">
        <f ca="1">SUM(D58:H58)</f>
        <v>24</v>
      </c>
      <c r="J58" s="144">
        <f t="shared" ref="J58:N59" ca="1" si="28">IFERROR(D58/$I58,"")</f>
        <v>0.66666666666666663</v>
      </c>
      <c r="K58" s="144">
        <f t="shared" ca="1" si="28"/>
        <v>4.1666666666666664E-2</v>
      </c>
      <c r="L58" s="144">
        <f t="shared" ca="1" si="28"/>
        <v>0.20833333333333334</v>
      </c>
      <c r="M58" s="144">
        <f t="shared" ca="1" si="28"/>
        <v>8.3333333333333329E-2</v>
      </c>
      <c r="N58" s="144">
        <f t="shared" ca="1" si="28"/>
        <v>0</v>
      </c>
      <c r="O58" s="144">
        <f ca="1">IFERROR(J58+K58,"")</f>
        <v>0.70833333333333326</v>
      </c>
      <c r="P58" s="10">
        <f ca="1">O58</f>
        <v>0.70833333333333326</v>
      </c>
    </row>
    <row r="59" spans="2:16" ht="30.75" thickBot="1" x14ac:dyDescent="0.3">
      <c r="B59" s="136">
        <v>7.2</v>
      </c>
      <c r="C59" s="79" t="str">
        <f>bd!C37</f>
        <v xml:space="preserve">Es autónomo en su proceso de aprendizaje, e identifica y aplica estrategias de aprendizaje apropiadas.  </v>
      </c>
      <c r="D59" s="146">
        <f ca="1">bd!E37</f>
        <v>16</v>
      </c>
      <c r="E59" s="146">
        <f ca="1">bd!F37</f>
        <v>1</v>
      </c>
      <c r="F59" s="146">
        <f ca="1">bd!G37</f>
        <v>5</v>
      </c>
      <c r="G59" s="146">
        <f ca="1">bd!H37</f>
        <v>2</v>
      </c>
      <c r="H59" s="146">
        <f ca="1">bd!I37</f>
        <v>0</v>
      </c>
      <c r="I59" s="156">
        <f ca="1">SUM(D59:H59)</f>
        <v>24</v>
      </c>
      <c r="J59" s="144">
        <f t="shared" ca="1" si="28"/>
        <v>0.66666666666666663</v>
      </c>
      <c r="K59" s="144">
        <f t="shared" ca="1" si="28"/>
        <v>4.1666666666666664E-2</v>
      </c>
      <c r="L59" s="144">
        <f t="shared" ca="1" si="28"/>
        <v>0.20833333333333334</v>
      </c>
      <c r="M59" s="144">
        <f t="shared" ca="1" si="28"/>
        <v>8.3333333333333329E-2</v>
      </c>
      <c r="N59" s="144">
        <f t="shared" ca="1" si="28"/>
        <v>0</v>
      </c>
      <c r="O59" s="144">
        <f t="shared" ref="O59" ca="1" si="29">IFERROR(J59+K59,"")</f>
        <v>0.70833333333333326</v>
      </c>
      <c r="P59" s="10">
        <f ca="1">O59</f>
        <v>0.70833333333333326</v>
      </c>
    </row>
    <row r="60" spans="2:16" ht="15.75" thickBot="1" x14ac:dyDescent="0.3">
      <c r="C60" s="81"/>
      <c r="D60" s="37"/>
      <c r="E60" s="37"/>
      <c r="F60" s="37"/>
      <c r="G60" s="37"/>
      <c r="H60" s="37"/>
      <c r="I60" s="84"/>
      <c r="J60" s="31"/>
      <c r="K60" s="31"/>
      <c r="L60" s="31"/>
      <c r="M60" s="31"/>
      <c r="N60" s="31"/>
      <c r="O60" s="31"/>
      <c r="P60" s="10"/>
    </row>
    <row r="61" spans="2:16" ht="16.5" thickBot="1" x14ac:dyDescent="0.3">
      <c r="C61" s="75" t="s">
        <v>284</v>
      </c>
      <c r="D61" s="143">
        <v>5</v>
      </c>
      <c r="E61" s="143">
        <v>4</v>
      </c>
      <c r="F61" s="143">
        <v>3</v>
      </c>
      <c r="G61" s="143">
        <v>2</v>
      </c>
      <c r="H61" s="143">
        <v>1</v>
      </c>
      <c r="I61" s="155"/>
      <c r="J61" s="143">
        <v>5</v>
      </c>
      <c r="K61" s="143">
        <v>4</v>
      </c>
      <c r="L61" s="143">
        <v>3</v>
      </c>
      <c r="M61" s="143">
        <v>2</v>
      </c>
      <c r="N61" s="143">
        <v>1</v>
      </c>
      <c r="O61" s="143" t="s">
        <v>234</v>
      </c>
      <c r="P61" s="10"/>
    </row>
    <row r="62" spans="2:16" ht="45.75" thickBot="1" x14ac:dyDescent="0.3">
      <c r="C62" s="76" t="s">
        <v>292</v>
      </c>
      <c r="D62" s="35">
        <f ca="1">IF($I62&lt;&gt;0,SUM(D64:D64),"")</f>
        <v>18</v>
      </c>
      <c r="E62" s="35">
        <f ca="1">IF($I62&lt;&gt;0,SUM(E64:E64),"")</f>
        <v>6</v>
      </c>
      <c r="F62" s="35">
        <f ca="1">IF($I62&lt;&gt;0,SUM(F64:F64),"")</f>
        <v>0</v>
      </c>
      <c r="G62" s="35">
        <f ca="1">IF($I62&lt;&gt;0,SUM(G64:G64),"")</f>
        <v>0</v>
      </c>
      <c r="H62" s="35">
        <f ca="1">IF($I62&lt;&gt;0,SUM(H64:H64),"")</f>
        <v>0</v>
      </c>
      <c r="I62" s="156">
        <f ca="1">SUM(I64:I64)</f>
        <v>24</v>
      </c>
      <c r="J62" s="144">
        <f ca="1">IF($I62&lt;&gt;0,D62/$I62,"")</f>
        <v>0.75</v>
      </c>
      <c r="K62" s="144">
        <f t="shared" ref="K62" ca="1" si="30">IF($I62&lt;&gt;0,E62/$I62,"")</f>
        <v>0.25</v>
      </c>
      <c r="L62" s="144">
        <f t="shared" ref="L62" ca="1" si="31">IF($I62&lt;&gt;0,F62/$I62,"")</f>
        <v>0</v>
      </c>
      <c r="M62" s="144">
        <f t="shared" ref="M62" ca="1" si="32">IF($I62&lt;&gt;0,G62/$I62,"")</f>
        <v>0</v>
      </c>
      <c r="N62" s="144">
        <f t="shared" ref="N62" ca="1" si="33">IF($I62&lt;&gt;0,H62/$I62,"")</f>
        <v>0</v>
      </c>
      <c r="O62" s="145">
        <f ca="1">IFERROR(AVERAGE(O64:O64),"")</f>
        <v>1</v>
      </c>
      <c r="P62" s="10"/>
    </row>
    <row r="63" spans="2:16" ht="15.75" thickBot="1" x14ac:dyDescent="0.3">
      <c r="C63" s="151" t="s">
        <v>41</v>
      </c>
      <c r="D63" s="152"/>
      <c r="E63" s="152"/>
      <c r="F63" s="152"/>
      <c r="G63" s="152"/>
      <c r="H63" s="152"/>
      <c r="I63" s="155"/>
      <c r="J63" s="152"/>
      <c r="K63" s="152"/>
      <c r="L63" s="152"/>
      <c r="M63" s="152"/>
      <c r="N63" s="152"/>
      <c r="O63" s="153"/>
      <c r="P63" s="10"/>
    </row>
    <row r="64" spans="2:16" ht="42" customHeight="1" thickBot="1" x14ac:dyDescent="0.3">
      <c r="B64" s="136">
        <v>8.1</v>
      </c>
      <c r="C64" s="147" t="str">
        <f>bd!C40</f>
        <v>Promueve el desarrollo sostenible en sus actividades priorizando el uso racional de materiales y tecnologías amigables con el medio ambiente.</v>
      </c>
      <c r="D64" s="146">
        <f ca="1">bd!E40</f>
        <v>18</v>
      </c>
      <c r="E64" s="146">
        <f ca="1">bd!F40</f>
        <v>6</v>
      </c>
      <c r="F64" s="146">
        <f ca="1">bd!G40</f>
        <v>0</v>
      </c>
      <c r="G64" s="146">
        <f ca="1">bd!H40</f>
        <v>0</v>
      </c>
      <c r="H64" s="146">
        <f ca="1">bd!I40</f>
        <v>0</v>
      </c>
      <c r="I64" s="156">
        <f ca="1">SUM(D64:H64)</f>
        <v>24</v>
      </c>
      <c r="J64" s="144">
        <f ca="1">IFERROR(D64/$I64,"")</f>
        <v>0.75</v>
      </c>
      <c r="K64" s="144">
        <f t="shared" ref="K64:N64" ca="1" si="34">IFERROR(E64/$I64,"")</f>
        <v>0.25</v>
      </c>
      <c r="L64" s="144">
        <f t="shared" ca="1" si="34"/>
        <v>0</v>
      </c>
      <c r="M64" s="144">
        <f t="shared" ca="1" si="34"/>
        <v>0</v>
      </c>
      <c r="N64" s="144">
        <f t="shared" ca="1" si="34"/>
        <v>0</v>
      </c>
      <c r="O64" s="144">
        <f ca="1">IFERROR(J64+K64,"")</f>
        <v>1</v>
      </c>
      <c r="P64" s="10">
        <f t="shared" ref="P64" ca="1" si="35">O64</f>
        <v>1</v>
      </c>
    </row>
    <row r="65" spans="15:15" x14ac:dyDescent="0.25">
      <c r="O65" s="13"/>
    </row>
  </sheetData>
  <mergeCells count="3">
    <mergeCell ref="C1:O1"/>
    <mergeCell ref="C2:O2"/>
    <mergeCell ref="C3:O3"/>
  </mergeCells>
  <phoneticPr fontId="4" type="noConversion"/>
  <conditionalFormatting sqref="O8:O64">
    <cfRule type="iconSet" priority="529">
      <iconSet iconSet="3TrafficLights2">
        <cfvo type="percent" val="0"/>
        <cfvo type="num" val="0.75"/>
        <cfvo type="num" val="0.8"/>
      </iconSet>
    </cfRule>
  </conditionalFormatting>
  <printOptions horizontalCentered="1"/>
  <pageMargins left="0.19685039370078741" right="0.19685039370078741" top="1.5748031496062993" bottom="0.74803149606299213" header="0.31496062992125984" footer="0.31496062992125984"/>
  <pageSetup paperSize="9" firstPageNumber="6" orientation="portrait" useFirstPageNumber="1" r:id="rId1"/>
  <headerFooter>
    <oddHeader>&amp;L&amp;G</oddHeader>
    <oddFooter>&amp;L&amp;G&amp;R&amp;P</oddFooter>
  </headerFooter>
  <rowBreaks count="4" manualBreakCount="4">
    <brk id="11" max="16383" man="1"/>
    <brk id="24" max="16383" man="1"/>
    <brk id="35" max="16383" man="1"/>
    <brk id="47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2B310-7841-43BD-811C-A4766ED82CAB}">
  <dimension ref="A1:J19"/>
  <sheetViews>
    <sheetView zoomScaleNormal="100" workbookViewId="0">
      <selection activeCell="E5" sqref="E5:E7"/>
    </sheetView>
  </sheetViews>
  <sheetFormatPr baseColWidth="10" defaultRowHeight="15" x14ac:dyDescent="0.25"/>
  <cols>
    <col min="1" max="2" width="15.28515625" customWidth="1"/>
    <col min="4" max="4" width="24.5703125" style="11" customWidth="1"/>
    <col min="5" max="5" width="11.42578125" style="11"/>
    <col min="6" max="6" width="53.42578125" style="11" customWidth="1"/>
    <col min="7" max="7" width="22.5703125" style="94" customWidth="1"/>
    <col min="10" max="10" width="68.7109375" customWidth="1"/>
  </cols>
  <sheetData>
    <row r="1" spans="1:10" ht="19.5" customHeight="1" thickBot="1" x14ac:dyDescent="0.35">
      <c r="A1" s="30"/>
      <c r="B1" s="289" t="s">
        <v>238</v>
      </c>
      <c r="C1" s="289"/>
      <c r="D1" s="289"/>
      <c r="E1" s="289"/>
      <c r="F1" s="289"/>
      <c r="G1" s="289"/>
    </row>
    <row r="2" spans="1:10" ht="19.5" customHeight="1" thickTop="1" thickBot="1" x14ac:dyDescent="0.35">
      <c r="A2" s="30"/>
      <c r="B2" s="104"/>
      <c r="C2" s="104"/>
      <c r="D2" s="104"/>
      <c r="E2" s="104"/>
      <c r="F2" s="104"/>
      <c r="G2" s="104"/>
    </row>
    <row r="3" spans="1:10" ht="15" customHeight="1" x14ac:dyDescent="0.25">
      <c r="A3" s="30"/>
      <c r="B3" s="296" t="s">
        <v>258</v>
      </c>
      <c r="C3" s="298" t="s">
        <v>246</v>
      </c>
      <c r="D3" s="299"/>
      <c r="E3" s="302" t="s">
        <v>247</v>
      </c>
      <c r="F3" s="304" t="s">
        <v>248</v>
      </c>
      <c r="G3" s="304" t="s">
        <v>255</v>
      </c>
    </row>
    <row r="4" spans="1:10" ht="15.75" thickBot="1" x14ac:dyDescent="0.3">
      <c r="A4" s="30"/>
      <c r="B4" s="297"/>
      <c r="C4" s="300"/>
      <c r="D4" s="301"/>
      <c r="E4" s="303"/>
      <c r="F4" s="305"/>
      <c r="G4" s="305"/>
    </row>
    <row r="5" spans="1:10" ht="16.5" thickBot="1" x14ac:dyDescent="0.3">
      <c r="A5" s="291" t="str">
        <f ca="1">IF(LEN(C5)=3,LEFT(C5,1),LEFT(C5,3))</f>
        <v>3</v>
      </c>
      <c r="B5" s="295" t="str">
        <f ca="1">VLOOKUP(A5,$I$5:$J$14,2,FALSE)</f>
        <v>3. Comunicación</v>
      </c>
      <c r="C5" s="293">
        <f ca="1">VLOOKUP(E5,CHOOSE({1,2,2},'Resultados Porcentuales'!P10:P64,'Resultados Porcentuales'!A10:N64),2,FALSE)</f>
        <v>3.1</v>
      </c>
      <c r="D5" s="294" t="str">
        <f ca="1">VLOOKUP(E5,CHOOSE({1,2,2},'Resultados Porcentuales'!$P$10:$P$64,'Resultados Porcentuales'!$A$10:$N$64),3,FALSE)</f>
        <v>Se expresa oralmente con claridad y adecúa su discurso para lograr un buen entendimiento según la audiencia.</v>
      </c>
      <c r="E5" s="292">
        <f ca="1">SMALL('Resultados Porcentuales'!$P$10:$P$64,1)</f>
        <v>0.625</v>
      </c>
      <c r="F5" s="105"/>
      <c r="G5" s="106"/>
      <c r="I5" t="str">
        <f>"1"</f>
        <v>1</v>
      </c>
      <c r="J5" s="75" t="s">
        <v>40</v>
      </c>
    </row>
    <row r="6" spans="1:10" ht="16.5" thickBot="1" x14ac:dyDescent="0.3">
      <c r="A6" s="291"/>
      <c r="B6" s="295"/>
      <c r="C6" s="293"/>
      <c r="D6" s="294"/>
      <c r="E6" s="292"/>
      <c r="F6" s="105"/>
      <c r="G6" s="106"/>
      <c r="I6" t="str">
        <f>"2"</f>
        <v>2</v>
      </c>
      <c r="J6" s="75" t="s">
        <v>42</v>
      </c>
    </row>
    <row r="7" spans="1:10" ht="16.5" thickBot="1" x14ac:dyDescent="0.3">
      <c r="A7" s="291"/>
      <c r="B7" s="295"/>
      <c r="C7" s="293"/>
      <c r="D7" s="294"/>
      <c r="E7" s="292"/>
      <c r="F7" s="105"/>
      <c r="G7" s="106"/>
      <c r="I7" t="str">
        <f>"3"</f>
        <v>3</v>
      </c>
      <c r="J7" s="75" t="s">
        <v>280</v>
      </c>
    </row>
    <row r="8" spans="1:10" ht="45.75" customHeight="1" thickBot="1" x14ac:dyDescent="0.3">
      <c r="A8" s="291" t="str">
        <f ca="1">IF(LEN(C8)=3,LEFT(C8,1),LEFT(C8,3))</f>
        <v>2</v>
      </c>
      <c r="B8" s="295" t="str">
        <f ca="1">VLOOKUP(A8,$I$5:$J$14,2,FALSE)</f>
        <v>2. Diseño en Ingeniería</v>
      </c>
      <c r="C8" s="293">
        <f ca="1">VLOOKUP(E8,CHOOSE({1,2,2},'Resultados Porcentuales'!P10:P64,'Resultados Porcentuales'!A10:N64),2,FALSE)</f>
        <v>2.2999999999999998</v>
      </c>
      <c r="D8" s="294" t="str">
        <f ca="1">VLOOKUP(E8,CHOOSE({1,2,2},'Resultados Porcentuales'!$P$10:$P$64,'Resultados Porcentuales'!$A$10:$N$64),3,FALSE)</f>
        <v>Toma en consideración criterios de seguridad, así como estándares (normas, códigos) y regulaciones aplicables.</v>
      </c>
      <c r="E8" s="292">
        <f ca="1">SMALL('Resultados Porcentuales'!$P$10:$P$64,2)</f>
        <v>0.66666666666666674</v>
      </c>
      <c r="F8" s="105"/>
      <c r="G8" s="106"/>
      <c r="I8" t="str">
        <f>"4.a"</f>
        <v>4.a</v>
      </c>
      <c r="J8" s="75" t="s">
        <v>44</v>
      </c>
    </row>
    <row r="9" spans="1:10" ht="16.5" thickBot="1" x14ac:dyDescent="0.3">
      <c r="A9" s="291"/>
      <c r="B9" s="295"/>
      <c r="C9" s="293"/>
      <c r="D9" s="294"/>
      <c r="E9" s="292"/>
      <c r="F9" s="105"/>
      <c r="G9" s="106"/>
      <c r="I9" t="str">
        <f>"4.b"</f>
        <v>4.b</v>
      </c>
      <c r="J9" s="75" t="s">
        <v>46</v>
      </c>
    </row>
    <row r="10" spans="1:10" ht="16.5" thickBot="1" x14ac:dyDescent="0.3">
      <c r="A10" s="291"/>
      <c r="B10" s="295"/>
      <c r="C10" s="293"/>
      <c r="D10" s="294"/>
      <c r="E10" s="292"/>
      <c r="F10" s="105"/>
      <c r="G10" s="106"/>
      <c r="I10" t="str">
        <f>"5.a"</f>
        <v>5.a</v>
      </c>
      <c r="J10" s="75" t="s">
        <v>47</v>
      </c>
    </row>
    <row r="11" spans="1:10" ht="45.75" customHeight="1" thickBot="1" x14ac:dyDescent="0.3">
      <c r="A11" s="291" t="str">
        <f ca="1">IF(LEN(C11)=3,LEFT(C11,1),LEFT(C11,3))</f>
        <v>2</v>
      </c>
      <c r="B11" s="295" t="str">
        <f ca="1">VLOOKUP(A11,$I$5:$J$14,2,FALSE)</f>
        <v>2. Diseño en Ingeniería</v>
      </c>
      <c r="C11" s="293">
        <f ca="1">VLOOKUP(E11,CHOOSE({1,2,2},'Resultados Porcentuales'!P10:P64,'Resultados Porcentuales'!A10:N64),2,FALSE)</f>
        <v>2.2999999999999998</v>
      </c>
      <c r="D11" s="294" t="str">
        <f ca="1">VLOOKUP(E11,CHOOSE({1,2,2},'Resultados Porcentuales'!$P$10:$P$64,'Resultados Porcentuales'!$A$10:$N$64),3,FALSE)</f>
        <v>Toma en consideración criterios de seguridad, así como estándares (normas, códigos) y regulaciones aplicables.</v>
      </c>
      <c r="E11" s="292">
        <f ca="1">SMALL('Resultados Porcentuales'!$P$10:$P$64,3)</f>
        <v>0.66666666666666674</v>
      </c>
      <c r="F11" s="105"/>
      <c r="G11" s="106"/>
      <c r="I11" t="str">
        <f>"5.b"</f>
        <v>5.b</v>
      </c>
      <c r="J11" s="75" t="s">
        <v>48</v>
      </c>
    </row>
    <row r="12" spans="1:10" ht="16.5" thickBot="1" x14ac:dyDescent="0.3">
      <c r="A12" s="291"/>
      <c r="B12" s="295"/>
      <c r="C12" s="293"/>
      <c r="D12" s="294"/>
      <c r="E12" s="292"/>
      <c r="F12" s="105"/>
      <c r="G12" s="106"/>
      <c r="I12" t="str">
        <f>"6"</f>
        <v>6</v>
      </c>
      <c r="J12" s="75" t="s">
        <v>49</v>
      </c>
    </row>
    <row r="13" spans="1:10" ht="16.5" thickBot="1" x14ac:dyDescent="0.3">
      <c r="A13" s="291"/>
      <c r="B13" s="295"/>
      <c r="C13" s="293"/>
      <c r="D13" s="294"/>
      <c r="E13" s="292"/>
      <c r="F13" s="105"/>
      <c r="G13" s="106"/>
      <c r="I13" t="str">
        <f>"7"</f>
        <v>7</v>
      </c>
      <c r="J13" s="75" t="s">
        <v>50</v>
      </c>
    </row>
    <row r="14" spans="1:10" ht="30.75" customHeight="1" thickBot="1" x14ac:dyDescent="0.3">
      <c r="A14" s="291" t="str">
        <f ca="1">IF(LEN(C14)=3,LEFT(C14,1),LEFT(C14,3))</f>
        <v>7</v>
      </c>
      <c r="B14" s="295" t="str">
        <f ca="1">VLOOKUP(A14,$I$5:$J$14,2,FALSE)</f>
        <v>7.  Aprendizaje Autónomo</v>
      </c>
      <c r="C14" s="293">
        <f ca="1">VLOOKUP(E14,CHOOSE({1,2,2},'Resultados Porcentuales'!P10:P64,'Resultados Porcentuales'!A10:N64),2,FALSE)</f>
        <v>7.1</v>
      </c>
      <c r="D14" s="294" t="str">
        <f ca="1">VLOOKUP(E14,CHOOSE({1,2,2},'Resultados Porcentuales'!$P$10:$P$64,'Resultados Porcentuales'!$A$10:$N$64),3,FALSE)</f>
        <v>Identifica, adquiere y aplica nuevo conocimiento para resolver problemas y situaciones del ejercicio de la ingeniería.</v>
      </c>
      <c r="E14" s="292">
        <f ca="1">SMALL('Resultados Porcentuales'!$P$10:$P$64,4)</f>
        <v>0.70833333333333326</v>
      </c>
      <c r="F14" s="105"/>
      <c r="G14" s="106"/>
      <c r="I14" t="str">
        <f>"8"</f>
        <v>8</v>
      </c>
      <c r="J14" s="75" t="s">
        <v>284</v>
      </c>
    </row>
    <row r="15" spans="1:10" ht="15.75" thickBot="1" x14ac:dyDescent="0.3">
      <c r="A15" s="291"/>
      <c r="B15" s="295"/>
      <c r="C15" s="293"/>
      <c r="D15" s="294"/>
      <c r="E15" s="292"/>
      <c r="F15" s="105"/>
      <c r="G15" s="106"/>
    </row>
    <row r="16" spans="1:10" ht="15.75" thickBot="1" x14ac:dyDescent="0.3">
      <c r="A16" s="291"/>
      <c r="B16" s="295"/>
      <c r="C16" s="293"/>
      <c r="D16" s="294"/>
      <c r="E16" s="292"/>
      <c r="F16" s="105"/>
      <c r="G16" s="106"/>
    </row>
    <row r="17" spans="1:7" ht="15.75" thickBot="1" x14ac:dyDescent="0.3">
      <c r="A17" s="291" t="str">
        <f ca="1">IF(LEN(C17)=3,LEFT(C17,1),LEFT(C17,3))</f>
        <v>7</v>
      </c>
      <c r="B17" s="295" t="str">
        <f ca="1">VLOOKUP(A17,$I$5:$J$14,2,FALSE)</f>
        <v>7.  Aprendizaje Autónomo</v>
      </c>
      <c r="C17" s="293">
        <f ca="1">VLOOKUP(E17,CHOOSE({1,2,2},'Resultados Porcentuales'!P10:P64,'Resultados Porcentuales'!A10:N64),2,FALSE)</f>
        <v>7.1</v>
      </c>
      <c r="D17" s="294" t="str">
        <f ca="1">VLOOKUP(E17,CHOOSE({1,2,2},'Resultados Porcentuales'!$P$10:$P$64,'Resultados Porcentuales'!$A$10:$N$64),3,FALSE)</f>
        <v>Identifica, adquiere y aplica nuevo conocimiento para resolver problemas y situaciones del ejercicio de la ingeniería.</v>
      </c>
      <c r="E17" s="292">
        <f ca="1">SMALL('Resultados Porcentuales'!$P$10:$P$64,5)</f>
        <v>0.70833333333333326</v>
      </c>
      <c r="F17" s="105"/>
      <c r="G17" s="106"/>
    </row>
    <row r="18" spans="1:7" ht="15.75" thickBot="1" x14ac:dyDescent="0.3">
      <c r="A18" s="291"/>
      <c r="B18" s="295"/>
      <c r="C18" s="293"/>
      <c r="D18" s="294"/>
      <c r="E18" s="292"/>
      <c r="F18" s="105"/>
      <c r="G18" s="106"/>
    </row>
    <row r="19" spans="1:7" ht="15.75" thickBot="1" x14ac:dyDescent="0.3">
      <c r="A19" s="291"/>
      <c r="B19" s="295"/>
      <c r="C19" s="293"/>
      <c r="D19" s="294"/>
      <c r="E19" s="292"/>
      <c r="F19" s="105"/>
      <c r="G19" s="106"/>
    </row>
  </sheetData>
  <sheetProtection algorithmName="SHA-512" hashValue="VepP6a+gzmv+RAkEO0h4Ko4kFCGqjnrVstoUtkkRj0/hbAQMGcyxLBqo9YYz8hVJTH8H+F4uqLzSJa36Q/trFQ==" saltValue="oVusMuoMKtOZAbHC80kr1A==" spinCount="100000" sheet="1" objects="1" scenarios="1"/>
  <mergeCells count="31">
    <mergeCell ref="B1:G1"/>
    <mergeCell ref="B3:B4"/>
    <mergeCell ref="C3:D4"/>
    <mergeCell ref="E3:E4"/>
    <mergeCell ref="F3:F4"/>
    <mergeCell ref="G3:G4"/>
    <mergeCell ref="A5:A7"/>
    <mergeCell ref="C5:C7"/>
    <mergeCell ref="D5:D7"/>
    <mergeCell ref="E5:E7"/>
    <mergeCell ref="A8:A10"/>
    <mergeCell ref="C8:C10"/>
    <mergeCell ref="D8:D10"/>
    <mergeCell ref="E8:E10"/>
    <mergeCell ref="B5:B7"/>
    <mergeCell ref="B8:B10"/>
    <mergeCell ref="A11:A13"/>
    <mergeCell ref="A14:A16"/>
    <mergeCell ref="E17:E19"/>
    <mergeCell ref="C17:C19"/>
    <mergeCell ref="D17:D19"/>
    <mergeCell ref="A17:A19"/>
    <mergeCell ref="B11:B13"/>
    <mergeCell ref="B14:B16"/>
    <mergeCell ref="B17:B19"/>
    <mergeCell ref="C11:C13"/>
    <mergeCell ref="D11:D13"/>
    <mergeCell ref="E11:E13"/>
    <mergeCell ref="C14:C16"/>
    <mergeCell ref="D14:D16"/>
    <mergeCell ref="E14:E16"/>
  </mergeCells>
  <conditionalFormatting sqref="E5">
    <cfRule type="iconSet" priority="4">
      <iconSet iconSet="3TrafficLights2">
        <cfvo type="percent" val="0"/>
        <cfvo type="num" val="0.75"/>
        <cfvo type="num" val="0.8"/>
      </iconSet>
    </cfRule>
  </conditionalFormatting>
  <conditionalFormatting sqref="E8">
    <cfRule type="iconSet" priority="3">
      <iconSet iconSet="3TrafficLights2">
        <cfvo type="percent" val="0"/>
        <cfvo type="num" val="0.75"/>
        <cfvo type="num" val="0.8"/>
      </iconSet>
    </cfRule>
  </conditionalFormatting>
  <conditionalFormatting sqref="E11">
    <cfRule type="iconSet" priority="2">
      <iconSet iconSet="3TrafficLights2">
        <cfvo type="percent" val="0"/>
        <cfvo type="num" val="0.75"/>
        <cfvo type="num" val="0.8"/>
      </iconSet>
    </cfRule>
  </conditionalFormatting>
  <conditionalFormatting sqref="E14 E17">
    <cfRule type="iconSet" priority="1">
      <iconSet iconSet="3TrafficLights2">
        <cfvo type="percent" val="0"/>
        <cfvo type="num" val="0.75"/>
        <cfvo type="num" val="0.8"/>
      </iconSet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8106-E3E8-4BA4-9846-3A4FF70F155A}">
  <sheetPr>
    <tabColor theme="9"/>
  </sheetPr>
  <dimension ref="A1:F17"/>
  <sheetViews>
    <sheetView showGridLines="0" showRowColHeaders="0" showRuler="0" zoomScaleNormal="100" workbookViewId="0">
      <selection activeCell="F7" sqref="F7"/>
    </sheetView>
  </sheetViews>
  <sheetFormatPr baseColWidth="10" defaultRowHeight="15" x14ac:dyDescent="0.25"/>
  <cols>
    <col min="1" max="1" width="16.85546875" customWidth="1"/>
    <col min="2" max="2" width="7.7109375" customWidth="1"/>
    <col min="3" max="3" width="24.5703125" style="11" customWidth="1"/>
    <col min="4" max="4" width="9.5703125" style="11" customWidth="1"/>
    <col min="5" max="5" width="53.42578125" style="11" customWidth="1"/>
    <col min="6" max="6" width="21.28515625" style="94" customWidth="1"/>
  </cols>
  <sheetData>
    <row r="1" spans="1:6" ht="19.5" customHeight="1" thickBot="1" x14ac:dyDescent="0.4">
      <c r="A1" s="158" t="s">
        <v>238</v>
      </c>
      <c r="B1" s="158"/>
      <c r="C1" s="158"/>
      <c r="D1" s="158"/>
      <c r="E1" s="158"/>
      <c r="F1" s="158"/>
    </row>
    <row r="2" spans="1:6" ht="19.5" customHeight="1" thickTop="1" thickBot="1" x14ac:dyDescent="0.4">
      <c r="A2" s="169" t="str">
        <f>IF('Instrumentos de Evaluación'!D2=0,"",'Instrumentos de Evaluación'!D2&amp;" - "&amp;'Instrumentos de Evaluación'!D3)</f>
        <v>BRC01A Redacción y Comunicación - Ingeniería Civil</v>
      </c>
      <c r="B2" s="169"/>
      <c r="C2" s="169"/>
      <c r="D2" s="169"/>
      <c r="E2" s="169"/>
      <c r="F2" s="169"/>
    </row>
    <row r="3" spans="1:6" ht="19.5" customHeight="1" thickTop="1" thickBot="1" x14ac:dyDescent="0.35">
      <c r="A3" s="101"/>
      <c r="B3" s="101"/>
      <c r="C3" s="101"/>
      <c r="D3" s="101"/>
      <c r="E3" s="101"/>
      <c r="F3" s="101"/>
    </row>
    <row r="4" spans="1:6" ht="15" customHeight="1" x14ac:dyDescent="0.25">
      <c r="A4" s="159" t="s">
        <v>258</v>
      </c>
      <c r="B4" s="161" t="s">
        <v>246</v>
      </c>
      <c r="C4" s="162"/>
      <c r="D4" s="170" t="s">
        <v>247</v>
      </c>
      <c r="E4" s="159" t="s">
        <v>248</v>
      </c>
      <c r="F4" s="159" t="s">
        <v>255</v>
      </c>
    </row>
    <row r="5" spans="1:6" ht="15.75" thickBot="1" x14ac:dyDescent="0.3">
      <c r="A5" s="160"/>
      <c r="B5" s="163"/>
      <c r="C5" s="164"/>
      <c r="D5" s="171"/>
      <c r="E5" s="160"/>
      <c r="F5" s="160"/>
    </row>
    <row r="6" spans="1:6" ht="45.75" customHeight="1" thickBot="1" x14ac:dyDescent="0.3">
      <c r="A6" s="166" t="str">
        <f ca="1">A!B5</f>
        <v>3. Comunicación</v>
      </c>
      <c r="B6" s="165">
        <f ca="1">A!C5</f>
        <v>3.1</v>
      </c>
      <c r="C6" s="172" t="str">
        <f ca="1">A!D5</f>
        <v>Se expresa oralmente con claridad y adecúa su discurso para lograr un buen entendimiento según la audiencia.</v>
      </c>
      <c r="D6" s="168">
        <f ca="1">A!E5</f>
        <v>0.625</v>
      </c>
      <c r="E6" s="102" t="s">
        <v>236</v>
      </c>
      <c r="F6" s="103">
        <v>46285</v>
      </c>
    </row>
    <row r="7" spans="1:6" ht="45.75" customHeight="1" thickBot="1" x14ac:dyDescent="0.3">
      <c r="A7" s="166"/>
      <c r="B7" s="165"/>
      <c r="C7" s="172"/>
      <c r="D7" s="168"/>
      <c r="E7" s="102" t="s">
        <v>237</v>
      </c>
      <c r="F7" s="103">
        <v>46340</v>
      </c>
    </row>
    <row r="8" spans="1:6" ht="45.75" customHeight="1" thickBot="1" x14ac:dyDescent="0.3">
      <c r="A8" s="166"/>
      <c r="B8" s="165"/>
      <c r="C8" s="172"/>
      <c r="D8" s="168"/>
      <c r="E8" s="102" t="s">
        <v>251</v>
      </c>
      <c r="F8" s="103">
        <v>46376</v>
      </c>
    </row>
    <row r="9" spans="1:6" ht="45.75" customHeight="1" thickBot="1" x14ac:dyDescent="0.3">
      <c r="A9" s="166" t="str">
        <f ca="1">A!B8</f>
        <v>2. Diseño en Ingeniería</v>
      </c>
      <c r="B9" s="165">
        <f ca="1">A!C8</f>
        <v>2.2999999999999998</v>
      </c>
      <c r="C9" s="167" t="str">
        <f ca="1">A!D8</f>
        <v>Toma en consideración criterios de seguridad, así como estándares (normas, códigos) y regulaciones aplicables.</v>
      </c>
      <c r="D9" s="168">
        <f ca="1">A!E8</f>
        <v>0.66666666666666674</v>
      </c>
      <c r="E9" s="102" t="s">
        <v>249</v>
      </c>
      <c r="F9" s="103">
        <v>46277</v>
      </c>
    </row>
    <row r="10" spans="1:6" ht="45.75" customHeight="1" thickBot="1" x14ac:dyDescent="0.3">
      <c r="A10" s="166"/>
      <c r="B10" s="165"/>
      <c r="C10" s="167"/>
      <c r="D10" s="168"/>
      <c r="E10" s="102" t="s">
        <v>235</v>
      </c>
      <c r="F10" s="103">
        <v>46279</v>
      </c>
    </row>
    <row r="11" spans="1:6" ht="45.75" customHeight="1" thickBot="1" x14ac:dyDescent="0.3">
      <c r="A11" s="166"/>
      <c r="B11" s="165"/>
      <c r="C11" s="167"/>
      <c r="D11" s="168"/>
      <c r="E11" s="102" t="s">
        <v>250</v>
      </c>
      <c r="F11" s="103">
        <v>46305</v>
      </c>
    </row>
    <row r="12" spans="1:6" ht="45.75" customHeight="1" thickBot="1" x14ac:dyDescent="0.3">
      <c r="A12" s="166" t="str">
        <f ca="1">A!B11</f>
        <v>2. Diseño en Ingeniería</v>
      </c>
      <c r="B12" s="165">
        <f ca="1">A!C11</f>
        <v>2.2999999999999998</v>
      </c>
      <c r="C12" s="167" t="str">
        <f ca="1">A!D11</f>
        <v>Toma en consideración criterios de seguridad, así como estándares (normas, códigos) y regulaciones aplicables.</v>
      </c>
      <c r="D12" s="168">
        <f ca="1">A!E11</f>
        <v>0.66666666666666674</v>
      </c>
      <c r="E12" s="102" t="s">
        <v>253</v>
      </c>
      <c r="F12" s="103">
        <v>46283</v>
      </c>
    </row>
    <row r="13" spans="1:6" ht="45.75" customHeight="1" thickBot="1" x14ac:dyDescent="0.3">
      <c r="A13" s="166"/>
      <c r="B13" s="165"/>
      <c r="C13" s="167"/>
      <c r="D13" s="168"/>
      <c r="E13" s="102" t="s">
        <v>254</v>
      </c>
      <c r="F13" s="103">
        <v>46380</v>
      </c>
    </row>
    <row r="14" spans="1:6" ht="45.75" customHeight="1" thickBot="1" x14ac:dyDescent="0.3">
      <c r="A14" s="166"/>
      <c r="B14" s="165"/>
      <c r="C14" s="167"/>
      <c r="D14" s="168"/>
      <c r="E14" s="102" t="s">
        <v>241</v>
      </c>
      <c r="F14" s="103">
        <v>46350</v>
      </c>
    </row>
    <row r="15" spans="1:6" ht="45.75" customHeight="1" thickBot="1" x14ac:dyDescent="0.3">
      <c r="A15" s="166" t="str">
        <f ca="1">A!B14</f>
        <v>7.  Aprendizaje Autónomo</v>
      </c>
      <c r="B15" s="165">
        <f ca="1">A!C14</f>
        <v>7.1</v>
      </c>
      <c r="C15" s="167" t="str">
        <f ca="1">A!D14</f>
        <v>Identifica, adquiere y aplica nuevo conocimiento para resolver problemas y situaciones del ejercicio de la ingeniería.</v>
      </c>
      <c r="D15" s="168">
        <f ca="1">A!E14</f>
        <v>0.70833333333333326</v>
      </c>
      <c r="E15" s="102" t="s">
        <v>239</v>
      </c>
      <c r="F15" s="103">
        <v>46303</v>
      </c>
    </row>
    <row r="16" spans="1:6" ht="45.75" customHeight="1" thickBot="1" x14ac:dyDescent="0.3">
      <c r="A16" s="166"/>
      <c r="B16" s="165"/>
      <c r="C16" s="167"/>
      <c r="D16" s="168"/>
      <c r="E16" s="102" t="s">
        <v>252</v>
      </c>
      <c r="F16" s="103">
        <v>46280</v>
      </c>
    </row>
    <row r="17" spans="1:6" ht="45.75" customHeight="1" thickBot="1" x14ac:dyDescent="0.3">
      <c r="A17" s="166"/>
      <c r="B17" s="165"/>
      <c r="C17" s="167"/>
      <c r="D17" s="168"/>
      <c r="E17" s="102" t="s">
        <v>240</v>
      </c>
      <c r="F17" s="103">
        <v>46346</v>
      </c>
    </row>
  </sheetData>
  <mergeCells count="23">
    <mergeCell ref="C6:C8"/>
    <mergeCell ref="D6:D8"/>
    <mergeCell ref="B15:B17"/>
    <mergeCell ref="A12:A14"/>
    <mergeCell ref="A15:A17"/>
    <mergeCell ref="C15:C17"/>
    <mergeCell ref="D15:D17"/>
    <mergeCell ref="A1:F1"/>
    <mergeCell ref="A4:A5"/>
    <mergeCell ref="B4:C5"/>
    <mergeCell ref="B12:B14"/>
    <mergeCell ref="B6:B8"/>
    <mergeCell ref="A6:A8"/>
    <mergeCell ref="B9:B11"/>
    <mergeCell ref="A9:A11"/>
    <mergeCell ref="C9:C11"/>
    <mergeCell ref="D9:D11"/>
    <mergeCell ref="C12:C14"/>
    <mergeCell ref="D12:D14"/>
    <mergeCell ref="A2:F2"/>
    <mergeCell ref="D4:D5"/>
    <mergeCell ref="E4:E5"/>
    <mergeCell ref="F4:F5"/>
  </mergeCells>
  <conditionalFormatting sqref="D6 D9 D12 D15">
    <cfRule type="iconSet" priority="1">
      <iconSet iconSet="3TrafficLights2">
        <cfvo type="percent" val="0"/>
        <cfvo type="num" val="0.75"/>
        <cfvo type="num" val="0.8"/>
      </iconSet>
    </cfRule>
  </conditionalFormatting>
  <printOptions horizontalCentered="1"/>
  <pageMargins left="0.23622047244094491" right="0.23622047244094491" top="1.5748031496062993" bottom="0.74803149606299213" header="0.31496062992125984" footer="0.31496062992125984"/>
  <pageSetup paperSize="9" orientation="landscape" r:id="rId1"/>
  <headerFooter>
    <oddHeader>&amp;L&amp;G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B890-6943-462D-B6D8-795789BA694A}">
  <dimension ref="A1:AY177"/>
  <sheetViews>
    <sheetView showGridLines="0" topLeftCell="A4" zoomScaleNormal="100" workbookViewId="0">
      <pane xSplit="6" topLeftCell="AB1" activePane="topRight" state="frozen"/>
      <selection pane="topRight" activeCell="AF19" sqref="AF19:AF22"/>
    </sheetView>
  </sheetViews>
  <sheetFormatPr baseColWidth="10" defaultRowHeight="15" x14ac:dyDescent="0.25"/>
  <cols>
    <col min="2" max="2" width="3.7109375" customWidth="1"/>
    <col min="3" max="3" width="25.28515625" style="50" customWidth="1"/>
    <col min="4" max="4" width="21.85546875" style="11" customWidth="1"/>
    <col min="5" max="5" width="10.28515625" customWidth="1"/>
    <col min="6" max="47" width="10.5703125" customWidth="1"/>
    <col min="48" max="51" width="9" customWidth="1"/>
  </cols>
  <sheetData>
    <row r="1" spans="2:51" x14ac:dyDescent="0.25">
      <c r="F1" s="10" t="str" cm="1">
        <f t="array" aca="1" ref="F1" ca="1">IF(G1&lt;=20,INDIRECT(CHAR(G1+70)&amp;4),INDIRECT("A"&amp;CHAR(G1+44)&amp;4))</f>
        <v>Propone y acepta ideas, y respeta los acuerdos en un entorno colaborativo e inclusivo..</v>
      </c>
      <c r="G1" s="10">
        <v>23</v>
      </c>
    </row>
    <row r="2" spans="2:51" ht="22.5" customHeight="1" x14ac:dyDescent="0.25">
      <c r="B2" s="215" t="s">
        <v>31</v>
      </c>
      <c r="C2" s="216"/>
      <c r="D2" s="216"/>
      <c r="E2" s="216"/>
      <c r="F2" s="216"/>
      <c r="G2" s="197" t="s">
        <v>278</v>
      </c>
      <c r="H2" s="198"/>
      <c r="I2" s="198"/>
      <c r="J2" s="199"/>
      <c r="K2" s="194" t="s">
        <v>279</v>
      </c>
      <c r="L2" s="195"/>
      <c r="M2" s="195"/>
      <c r="N2" s="195"/>
      <c r="O2" s="195"/>
      <c r="P2" s="196"/>
      <c r="Q2" s="194" t="s">
        <v>280</v>
      </c>
      <c r="R2" s="195"/>
      <c r="S2" s="195"/>
      <c r="T2" s="195"/>
      <c r="U2" s="211" t="s">
        <v>44</v>
      </c>
      <c r="V2" s="211"/>
      <c r="W2" s="211"/>
      <c r="X2" s="211"/>
      <c r="Y2" s="211" t="s">
        <v>46</v>
      </c>
      <c r="Z2" s="211"/>
      <c r="AA2" s="211"/>
      <c r="AB2" s="193" t="s">
        <v>47</v>
      </c>
      <c r="AC2" s="193"/>
      <c r="AD2" s="193"/>
      <c r="AE2" s="193"/>
      <c r="AF2" s="193" t="s">
        <v>48</v>
      </c>
      <c r="AG2" s="193"/>
      <c r="AH2" s="193"/>
      <c r="AI2" s="193"/>
      <c r="AJ2" s="193" t="s">
        <v>49</v>
      </c>
      <c r="AK2" s="193"/>
      <c r="AL2" s="193"/>
      <c r="AM2" s="193"/>
      <c r="AN2" s="193"/>
      <c r="AO2" s="194" t="s">
        <v>281</v>
      </c>
      <c r="AP2" s="195"/>
      <c r="AQ2" s="195"/>
      <c r="AR2" s="196"/>
      <c r="AS2" s="197" t="s">
        <v>282</v>
      </c>
      <c r="AT2" s="198"/>
      <c r="AU2" s="199"/>
    </row>
    <row r="3" spans="2:51" ht="22.5" customHeight="1" x14ac:dyDescent="0.25">
      <c r="B3" s="217" t="s">
        <v>36</v>
      </c>
      <c r="C3" s="218"/>
      <c r="D3" s="219"/>
      <c r="E3" s="219"/>
      <c r="F3" s="219"/>
      <c r="G3" s="60">
        <v>1.1000000000000001</v>
      </c>
      <c r="H3" s="60">
        <v>1.2</v>
      </c>
      <c r="I3" s="60">
        <v>1.3</v>
      </c>
      <c r="J3" s="60">
        <v>1.4</v>
      </c>
      <c r="K3" s="60">
        <v>2.1</v>
      </c>
      <c r="L3" s="61">
        <v>2.2000000000000002</v>
      </c>
      <c r="M3" s="61">
        <v>2.2999999999999998</v>
      </c>
      <c r="N3" s="61">
        <v>2.4</v>
      </c>
      <c r="O3" s="61">
        <v>2.5</v>
      </c>
      <c r="P3" s="61">
        <v>2.6</v>
      </c>
      <c r="Q3" s="61">
        <v>3.1</v>
      </c>
      <c r="R3" s="61">
        <v>3.2</v>
      </c>
      <c r="S3" s="61">
        <v>3.3</v>
      </c>
      <c r="T3" s="61">
        <v>3.4</v>
      </c>
      <c r="U3" s="61" t="s">
        <v>212</v>
      </c>
      <c r="V3" s="61" t="s">
        <v>213</v>
      </c>
      <c r="W3" s="61" t="s">
        <v>214</v>
      </c>
      <c r="X3" s="62" t="s">
        <v>215</v>
      </c>
      <c r="Y3" s="62" t="s">
        <v>216</v>
      </c>
      <c r="Z3" s="62" t="s">
        <v>217</v>
      </c>
      <c r="AA3" s="62" t="s">
        <v>218</v>
      </c>
      <c r="AB3" s="62" t="s">
        <v>219</v>
      </c>
      <c r="AC3" s="62" t="s">
        <v>220</v>
      </c>
      <c r="AD3" s="62" t="s">
        <v>221</v>
      </c>
      <c r="AE3" s="62" t="s">
        <v>283</v>
      </c>
      <c r="AF3" s="62" t="s">
        <v>222</v>
      </c>
      <c r="AG3" s="62" t="s">
        <v>223</v>
      </c>
      <c r="AH3" s="62" t="s">
        <v>224</v>
      </c>
      <c r="AI3" s="62" t="s">
        <v>225</v>
      </c>
      <c r="AJ3" s="62">
        <v>6.1</v>
      </c>
      <c r="AK3" s="62">
        <v>6.2</v>
      </c>
      <c r="AL3" s="62">
        <v>6.3</v>
      </c>
      <c r="AM3" s="62">
        <v>6.4</v>
      </c>
      <c r="AN3" s="62">
        <v>6.5</v>
      </c>
      <c r="AO3" s="62">
        <v>7.1</v>
      </c>
      <c r="AP3" s="62">
        <v>7.2</v>
      </c>
      <c r="AQ3" s="62">
        <v>7.3</v>
      </c>
      <c r="AR3" s="62">
        <v>7.4</v>
      </c>
      <c r="AS3" s="62">
        <v>8.1</v>
      </c>
      <c r="AT3" s="62">
        <v>8.1999999999999993</v>
      </c>
      <c r="AU3" s="62">
        <v>8.3000000000000007</v>
      </c>
    </row>
    <row r="4" spans="2:51" ht="156" customHeight="1" thickBot="1" x14ac:dyDescent="0.3">
      <c r="B4" s="220"/>
      <c r="C4" s="221"/>
      <c r="D4" s="221"/>
      <c r="E4" s="221"/>
      <c r="F4" s="221"/>
      <c r="G4" s="212" t="s">
        <v>275</v>
      </c>
      <c r="H4" s="212" t="s">
        <v>300</v>
      </c>
      <c r="I4" s="212"/>
      <c r="J4" s="212"/>
      <c r="K4" s="212" t="s">
        <v>301</v>
      </c>
      <c r="L4" s="212" t="s">
        <v>302</v>
      </c>
      <c r="M4" s="228" t="s">
        <v>303</v>
      </c>
      <c r="N4" s="212"/>
      <c r="O4" s="212"/>
      <c r="P4" s="212"/>
      <c r="Q4" s="212" t="s">
        <v>304</v>
      </c>
      <c r="R4" s="212" t="s">
        <v>276</v>
      </c>
      <c r="S4" s="212"/>
      <c r="T4" s="212"/>
      <c r="U4" s="212" t="s">
        <v>305</v>
      </c>
      <c r="V4" s="212" t="s">
        <v>306</v>
      </c>
      <c r="W4" s="212"/>
      <c r="X4" s="212"/>
      <c r="Y4" s="212" t="s">
        <v>307</v>
      </c>
      <c r="Z4" s="212"/>
      <c r="AA4" s="212"/>
      <c r="AB4" s="212" t="s">
        <v>308</v>
      </c>
      <c r="AC4" s="212" t="s">
        <v>309</v>
      </c>
      <c r="AD4" s="212"/>
      <c r="AE4" s="212"/>
      <c r="AF4" s="212" t="s">
        <v>310</v>
      </c>
      <c r="AG4" s="212" t="s">
        <v>311</v>
      </c>
      <c r="AH4" s="212"/>
      <c r="AI4" s="212"/>
      <c r="AJ4" s="212" t="s">
        <v>312</v>
      </c>
      <c r="AK4" s="212" t="s">
        <v>277</v>
      </c>
      <c r="AL4" s="212"/>
      <c r="AM4" s="212"/>
      <c r="AN4" s="212"/>
      <c r="AO4" s="212" t="s">
        <v>313</v>
      </c>
      <c r="AP4" s="212" t="s">
        <v>314</v>
      </c>
      <c r="AQ4" s="212"/>
      <c r="AR4" s="212"/>
      <c r="AS4" s="212" t="s">
        <v>315</v>
      </c>
      <c r="AT4" s="212"/>
      <c r="AU4" s="212"/>
    </row>
    <row r="5" spans="2:51" x14ac:dyDescent="0.25">
      <c r="B5" s="222" t="s">
        <v>22</v>
      </c>
      <c r="C5" s="224" t="s">
        <v>72</v>
      </c>
      <c r="D5" s="224" t="s">
        <v>125</v>
      </c>
      <c r="E5" s="224" t="s">
        <v>126</v>
      </c>
      <c r="F5" s="226" t="s">
        <v>127</v>
      </c>
      <c r="G5" s="213"/>
      <c r="H5" s="213"/>
      <c r="I5" s="213"/>
      <c r="J5" s="213"/>
      <c r="K5" s="213"/>
      <c r="L5" s="213"/>
      <c r="M5" s="229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</row>
    <row r="6" spans="2:51" x14ac:dyDescent="0.25">
      <c r="B6" s="223"/>
      <c r="C6" s="225"/>
      <c r="D6" s="225"/>
      <c r="E6" s="225"/>
      <c r="F6" s="227"/>
      <c r="G6" s="214"/>
      <c r="H6" s="214"/>
      <c r="I6" s="214"/>
      <c r="J6" s="214"/>
      <c r="K6" s="214"/>
      <c r="L6" s="214"/>
      <c r="M6" s="230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</row>
    <row r="7" spans="2:51" ht="15" customHeight="1" x14ac:dyDescent="0.25">
      <c r="B7" s="63">
        <v>1</v>
      </c>
      <c r="C7" s="64" t="str">
        <f>IF(LEFT(E7,2)="EP","Examen Parcial",IF(LEFT(E7,2)="EF","Examen Final ",IF(LEFT(E7,2)="PC","Práctica Calificada "&amp;MID(E7,3,1),IF(LEFT(E7,2)="LB","Laboratorio "&amp;MID(E7,3,1),IF(LEFT(E7,2)="IN","Informe "&amp;MID(E7,3,1),IF(LEFT(E7,2)="IC","Informe de Salida de Campo"&amp;MID(E7,3,1),IF(LEFT(E7,2)="PO","Presentación Oral",IF(LEFT(E7,2)="DC","Discusión en clase",IF(LEFT(E7,2)="ET","Ética Profesional",IF(LEFT(E7,2)="PU","Puntualidad ",IF(LEFT(E7,2)="TE","Trabajo en Equipo ","")))))))))))</f>
        <v>Examen Parcial</v>
      </c>
      <c r="D7" s="57" t="str" cm="1">
        <f t="array" ref="D7:AU32">_xlfn._xlws.FILTER(CHOOSE({1,2,2,2,2,2,2,2,2,2,2,2,2,2,2,2,2,2,2,2,2,2,2,2,2,2,2,2,2,2,2,2,2,2,2,2,2,2,2,2,2,2,2,2},'Instrumentos de Evaluación'!D8:E96,'Instrumentos de Evaluación'!$AS$8:$CJ$96),'Instrumentos de Evaluación'!CK8:CK96&lt;41)</f>
        <v>Examen completo</v>
      </c>
      <c r="E7" s="65" t="str">
        <v>EP00</v>
      </c>
      <c r="F7" s="120">
        <v>20</v>
      </c>
      <c r="G7" s="41">
        <v>0</v>
      </c>
      <c r="H7" s="38" t="str">
        <v>x</v>
      </c>
      <c r="I7" s="41">
        <v>0</v>
      </c>
      <c r="J7" s="41">
        <v>0</v>
      </c>
      <c r="K7" s="41">
        <v>0</v>
      </c>
      <c r="L7" s="41">
        <v>0</v>
      </c>
      <c r="M7" s="41">
        <v>0</v>
      </c>
      <c r="N7" s="41">
        <v>0</v>
      </c>
      <c r="O7" s="41">
        <v>0</v>
      </c>
      <c r="P7" s="41">
        <v>0</v>
      </c>
      <c r="Q7" s="41" t="str">
        <v>x</v>
      </c>
      <c r="R7" s="41">
        <v>0</v>
      </c>
      <c r="S7" s="41">
        <v>0</v>
      </c>
      <c r="T7" s="41">
        <v>0</v>
      </c>
      <c r="U7" s="41">
        <v>0</v>
      </c>
      <c r="V7" s="41">
        <v>0</v>
      </c>
      <c r="W7" s="41">
        <v>0</v>
      </c>
      <c r="X7" s="41">
        <v>0</v>
      </c>
      <c r="Y7" s="41">
        <v>0</v>
      </c>
      <c r="Z7" s="41">
        <v>0</v>
      </c>
      <c r="AA7" s="41">
        <v>0</v>
      </c>
      <c r="AB7" s="41">
        <v>0</v>
      </c>
      <c r="AC7" s="41">
        <v>0</v>
      </c>
      <c r="AD7" s="41">
        <v>0</v>
      </c>
      <c r="AE7" s="41">
        <v>0</v>
      </c>
      <c r="AF7" s="41">
        <v>0</v>
      </c>
      <c r="AG7" s="41">
        <v>0</v>
      </c>
      <c r="AH7" s="41">
        <v>0</v>
      </c>
      <c r="AI7" s="41">
        <v>0</v>
      </c>
      <c r="AJ7" s="41">
        <v>0</v>
      </c>
      <c r="AK7" s="41">
        <v>0</v>
      </c>
      <c r="AL7" s="41">
        <v>0</v>
      </c>
      <c r="AM7" s="41">
        <v>0</v>
      </c>
      <c r="AN7" s="41">
        <v>0</v>
      </c>
      <c r="AO7" s="41">
        <v>0</v>
      </c>
      <c r="AP7" s="41">
        <v>0</v>
      </c>
      <c r="AQ7" s="41">
        <v>0</v>
      </c>
      <c r="AR7" s="41">
        <v>0</v>
      </c>
      <c r="AS7" s="41" t="str">
        <v>x</v>
      </c>
      <c r="AT7" s="41">
        <v>0</v>
      </c>
      <c r="AU7" s="41">
        <v>0</v>
      </c>
      <c r="AV7" s="109"/>
      <c r="AW7" s="7"/>
      <c r="AX7" s="7"/>
      <c r="AY7" s="7"/>
    </row>
    <row r="8" spans="2:51" x14ac:dyDescent="0.25">
      <c r="B8" s="63">
        <f>IF(ISBLANK(E8),"",B7+1)</f>
        <v>2</v>
      </c>
      <c r="C8" s="64" t="str">
        <f t="shared" ref="C8:C71" si="0">IF(LEFT(E8,2)="EP","Examen Parcial",IF(LEFT(E8,2)="EF","Examen Final ",IF(LEFT(E8,2)="PC","Práctica Calificada "&amp;MID(E8,3,1),IF(LEFT(E8,2)="LB","Laboratorio "&amp;MID(E8,3,1),IF(LEFT(E8,2)="IN","Informe "&amp;MID(E8,3,1),IF(LEFT(E8,2)="IC","Informe de Salida de Campo"&amp;MID(E8,3,1),IF(LEFT(E8,2)="PO","Presentación Oral",IF(LEFT(E8,2)="DC","Discusión en clase",IF(LEFT(E8,2)="ET","Ética Profesional",IF(LEFT(E8,2)="PU","Puntualidad ",IF(LEFT(E8,2)="TE","Trabajo en Equipo ","")))))))))))</f>
        <v>Examen Parcial</v>
      </c>
      <c r="D8" s="57" t="str">
        <v>Pregunta 1</v>
      </c>
      <c r="E8" s="65" t="str">
        <v>EP01</v>
      </c>
      <c r="F8" s="120">
        <v>5</v>
      </c>
      <c r="G8" s="41" t="str">
        <v>x</v>
      </c>
      <c r="H8" s="41" t="str">
        <v>x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  <c r="R8" s="41">
        <v>0</v>
      </c>
      <c r="S8" s="41">
        <v>0</v>
      </c>
      <c r="T8" s="41">
        <v>0</v>
      </c>
      <c r="U8" s="41">
        <v>0</v>
      </c>
      <c r="V8" s="41">
        <v>0</v>
      </c>
      <c r="W8" s="41">
        <v>0</v>
      </c>
      <c r="X8" s="41">
        <v>0</v>
      </c>
      <c r="Y8" s="41" t="str">
        <v>x</v>
      </c>
      <c r="Z8" s="41">
        <v>0</v>
      </c>
      <c r="AA8" s="41">
        <v>0</v>
      </c>
      <c r="AB8" s="41">
        <v>0</v>
      </c>
      <c r="AC8" s="41">
        <v>0</v>
      </c>
      <c r="AD8" s="41">
        <v>0</v>
      </c>
      <c r="AE8" s="41">
        <v>0</v>
      </c>
      <c r="AF8" s="41">
        <v>0</v>
      </c>
      <c r="AG8" s="41">
        <v>0</v>
      </c>
      <c r="AH8" s="41">
        <v>0</v>
      </c>
      <c r="AI8" s="41">
        <v>0</v>
      </c>
      <c r="AJ8" s="41">
        <v>0</v>
      </c>
      <c r="AK8" s="41">
        <v>0</v>
      </c>
      <c r="AL8" s="41">
        <v>0</v>
      </c>
      <c r="AM8" s="41">
        <v>0</v>
      </c>
      <c r="AN8" s="41">
        <v>0</v>
      </c>
      <c r="AO8" s="41">
        <v>0</v>
      </c>
      <c r="AP8" s="41">
        <v>0</v>
      </c>
      <c r="AQ8" s="41">
        <v>0</v>
      </c>
      <c r="AR8" s="41">
        <v>0</v>
      </c>
      <c r="AS8" s="41" t="str">
        <v>x</v>
      </c>
      <c r="AT8" s="41">
        <v>0</v>
      </c>
      <c r="AU8" s="41">
        <v>0</v>
      </c>
      <c r="AV8" s="108"/>
    </row>
    <row r="9" spans="2:51" x14ac:dyDescent="0.25">
      <c r="B9" s="63">
        <f t="shared" ref="B9:B13" si="1">IF(ISBLANK(E9),"",B8+1)</f>
        <v>3</v>
      </c>
      <c r="C9" s="64" t="str">
        <f t="shared" si="0"/>
        <v>Examen Parcial</v>
      </c>
      <c r="D9" s="57" t="str">
        <v>Pregunta 2</v>
      </c>
      <c r="E9" s="65" t="str">
        <v>EP02</v>
      </c>
      <c r="F9" s="120">
        <v>4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0</v>
      </c>
      <c r="V9" s="41">
        <v>0</v>
      </c>
      <c r="W9" s="41">
        <v>0</v>
      </c>
      <c r="X9" s="41">
        <v>0</v>
      </c>
      <c r="Y9" s="41" t="str">
        <v>x</v>
      </c>
      <c r="Z9" s="41">
        <v>0</v>
      </c>
      <c r="AA9" s="41">
        <v>0</v>
      </c>
      <c r="AB9" s="41">
        <v>0</v>
      </c>
      <c r="AC9" s="41">
        <v>0</v>
      </c>
      <c r="AD9" s="41">
        <v>0</v>
      </c>
      <c r="AE9" s="41">
        <v>0</v>
      </c>
      <c r="AF9" s="41">
        <v>0</v>
      </c>
      <c r="AG9" s="41">
        <v>0</v>
      </c>
      <c r="AH9" s="41">
        <v>0</v>
      </c>
      <c r="AI9" s="41">
        <v>0</v>
      </c>
      <c r="AJ9" s="41">
        <v>0</v>
      </c>
      <c r="AK9" s="41">
        <v>0</v>
      </c>
      <c r="AL9" s="41">
        <v>0</v>
      </c>
      <c r="AM9" s="41">
        <v>0</v>
      </c>
      <c r="AN9" s="41">
        <v>0</v>
      </c>
      <c r="AO9" s="41">
        <v>0</v>
      </c>
      <c r="AP9" s="41">
        <v>0</v>
      </c>
      <c r="AQ9" s="41">
        <v>0</v>
      </c>
      <c r="AR9" s="41">
        <v>0</v>
      </c>
      <c r="AS9" s="41" t="str">
        <v>x</v>
      </c>
      <c r="AT9" s="41">
        <v>0</v>
      </c>
      <c r="AU9" s="38">
        <v>0</v>
      </c>
      <c r="AV9" s="108"/>
    </row>
    <row r="10" spans="2:51" x14ac:dyDescent="0.25">
      <c r="B10" s="63">
        <f t="shared" si="1"/>
        <v>4</v>
      </c>
      <c r="C10" s="64" t="str">
        <f t="shared" si="0"/>
        <v>Examen Parcial</v>
      </c>
      <c r="D10" s="57" t="str">
        <v>Pregunta 3</v>
      </c>
      <c r="E10" s="65" t="str">
        <v>EP03</v>
      </c>
      <c r="F10" s="120">
        <v>5</v>
      </c>
      <c r="G10" s="41" t="str">
        <v>x</v>
      </c>
      <c r="H10" s="41" t="str">
        <v>x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 t="str">
        <v>x</v>
      </c>
      <c r="AT10" s="41">
        <v>0</v>
      </c>
      <c r="AU10" s="41">
        <v>0</v>
      </c>
      <c r="AV10" s="108"/>
    </row>
    <row r="11" spans="2:51" x14ac:dyDescent="0.25">
      <c r="B11" s="63">
        <f t="shared" si="1"/>
        <v>5</v>
      </c>
      <c r="C11" s="64" t="str">
        <f t="shared" si="0"/>
        <v>Examen Parcial</v>
      </c>
      <c r="D11" s="57" t="str">
        <v>Pregunta 5</v>
      </c>
      <c r="E11" s="65" t="str">
        <v>EP05</v>
      </c>
      <c r="F11" s="120">
        <v>5</v>
      </c>
      <c r="G11" s="41">
        <v>0</v>
      </c>
      <c r="H11" s="41" t="str">
        <v>X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0</v>
      </c>
      <c r="AG11" s="41">
        <v>0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108"/>
    </row>
    <row r="12" spans="2:51" x14ac:dyDescent="0.25">
      <c r="B12" s="63">
        <f t="shared" si="1"/>
        <v>6</v>
      </c>
      <c r="C12" s="64" t="str">
        <f t="shared" si="0"/>
        <v>Examen Parcial</v>
      </c>
      <c r="D12" s="57" t="str">
        <v>Pregunta 6</v>
      </c>
      <c r="E12" s="65" t="str">
        <v>EP06</v>
      </c>
      <c r="F12" s="120">
        <v>4</v>
      </c>
      <c r="G12" s="41" t="str">
        <v>x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>
        <v>0</v>
      </c>
      <c r="X12" s="41">
        <v>0</v>
      </c>
      <c r="Y12" s="41">
        <v>0</v>
      </c>
      <c r="Z12" s="41">
        <v>0</v>
      </c>
      <c r="AA12" s="41">
        <v>0</v>
      </c>
      <c r="AB12" s="41">
        <v>0</v>
      </c>
      <c r="AC12" s="41">
        <v>0</v>
      </c>
      <c r="AD12" s="41">
        <v>0</v>
      </c>
      <c r="AE12" s="41">
        <v>0</v>
      </c>
      <c r="AF12" s="41">
        <v>0</v>
      </c>
      <c r="AG12" s="41">
        <v>0</v>
      </c>
      <c r="AH12" s="41">
        <v>0</v>
      </c>
      <c r="AI12" s="41">
        <v>0</v>
      </c>
      <c r="AJ12" s="41">
        <v>0</v>
      </c>
      <c r="AK12" s="41">
        <v>0</v>
      </c>
      <c r="AL12" s="41">
        <v>0</v>
      </c>
      <c r="AM12" s="41">
        <v>0</v>
      </c>
      <c r="AN12" s="41">
        <v>0</v>
      </c>
      <c r="AO12" s="41">
        <v>0</v>
      </c>
      <c r="AP12" s="41">
        <v>0</v>
      </c>
      <c r="AQ12" s="41">
        <v>0</v>
      </c>
      <c r="AR12" s="41">
        <v>0</v>
      </c>
      <c r="AS12" s="41">
        <v>0</v>
      </c>
      <c r="AT12" s="41">
        <v>0</v>
      </c>
      <c r="AU12" s="41">
        <v>0</v>
      </c>
      <c r="AV12" s="108"/>
    </row>
    <row r="13" spans="2:51" x14ac:dyDescent="0.25">
      <c r="B13" s="63">
        <f t="shared" si="1"/>
        <v>7</v>
      </c>
      <c r="C13" s="64" t="str">
        <f t="shared" si="0"/>
        <v xml:space="preserve">Examen Final </v>
      </c>
      <c r="D13" s="57" t="str">
        <v>Pregunta 2</v>
      </c>
      <c r="E13" s="65" t="str">
        <v>EF02</v>
      </c>
      <c r="F13" s="120">
        <v>4</v>
      </c>
      <c r="G13" s="41">
        <v>0</v>
      </c>
      <c r="H13" s="41">
        <v>0</v>
      </c>
      <c r="I13" s="41">
        <v>0</v>
      </c>
      <c r="J13" s="41">
        <v>0</v>
      </c>
      <c r="K13" s="41" t="str">
        <v>x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0</v>
      </c>
      <c r="AE13" s="41">
        <v>0</v>
      </c>
      <c r="AF13" s="41">
        <v>0</v>
      </c>
      <c r="AG13" s="41">
        <v>0</v>
      </c>
      <c r="AH13" s="41">
        <v>0</v>
      </c>
      <c r="AI13" s="41">
        <v>0</v>
      </c>
      <c r="AJ13" s="41">
        <v>0</v>
      </c>
      <c r="AK13" s="41">
        <v>0</v>
      </c>
      <c r="AL13" s="41">
        <v>0</v>
      </c>
      <c r="AM13" s="41">
        <v>0</v>
      </c>
      <c r="AN13" s="41">
        <v>0</v>
      </c>
      <c r="AO13" s="41">
        <v>0</v>
      </c>
      <c r="AP13" s="41">
        <v>0</v>
      </c>
      <c r="AQ13" s="41">
        <v>0</v>
      </c>
      <c r="AR13" s="41">
        <v>0</v>
      </c>
      <c r="AS13" s="41">
        <v>0</v>
      </c>
      <c r="AT13" s="41">
        <v>0</v>
      </c>
      <c r="AU13" s="41">
        <v>0</v>
      </c>
      <c r="AV13" s="108"/>
    </row>
    <row r="14" spans="2:51" x14ac:dyDescent="0.25">
      <c r="B14" s="63">
        <f t="shared" ref="B14:B77" si="2">IF(ISBLANK(E14),"",B13+1)</f>
        <v>8</v>
      </c>
      <c r="C14" s="64" t="str">
        <f t="shared" si="0"/>
        <v xml:space="preserve">Examen Final </v>
      </c>
      <c r="D14" s="57" t="str">
        <v>Pregunta 5</v>
      </c>
      <c r="E14" s="65" t="str">
        <v>EF05</v>
      </c>
      <c r="F14" s="120">
        <v>5</v>
      </c>
      <c r="G14" s="42">
        <v>0</v>
      </c>
      <c r="H14" s="42">
        <v>0</v>
      </c>
      <c r="I14" s="42">
        <v>0</v>
      </c>
      <c r="J14" s="42">
        <v>0</v>
      </c>
      <c r="K14" s="42" t="str">
        <v>x</v>
      </c>
      <c r="L14" s="42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41">
        <v>0</v>
      </c>
      <c r="AF14" s="41">
        <v>0</v>
      </c>
      <c r="AG14" s="41">
        <v>0</v>
      </c>
      <c r="AH14" s="41">
        <v>0</v>
      </c>
      <c r="AI14" s="41">
        <v>0</v>
      </c>
      <c r="AJ14" s="41">
        <v>0</v>
      </c>
      <c r="AK14" s="41">
        <v>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108"/>
    </row>
    <row r="15" spans="2:51" x14ac:dyDescent="0.25">
      <c r="B15" s="63">
        <f t="shared" si="2"/>
        <v>9</v>
      </c>
      <c r="C15" s="64" t="str">
        <f t="shared" si="0"/>
        <v>Práctica Calificada 1</v>
      </c>
      <c r="D15" s="57" t="str">
        <v>Práctica completa</v>
      </c>
      <c r="E15" s="65" t="str">
        <v>PC100</v>
      </c>
      <c r="F15" s="121">
        <v>20</v>
      </c>
      <c r="G15" s="41">
        <v>0</v>
      </c>
      <c r="H15" s="41">
        <v>0</v>
      </c>
      <c r="I15" s="41">
        <v>0</v>
      </c>
      <c r="J15" s="41">
        <v>0</v>
      </c>
      <c r="K15" s="41" t="str">
        <v>x</v>
      </c>
      <c r="L15" s="41" t="str">
        <v>x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41">
        <v>0</v>
      </c>
      <c r="AF15" s="41">
        <v>0</v>
      </c>
      <c r="AG15" s="41">
        <v>0</v>
      </c>
      <c r="AH15" s="41">
        <v>0</v>
      </c>
      <c r="AI15" s="41">
        <v>0</v>
      </c>
      <c r="AJ15" s="41">
        <v>0</v>
      </c>
      <c r="AK15" s="41">
        <v>0</v>
      </c>
      <c r="AL15" s="41">
        <v>0</v>
      </c>
      <c r="AM15" s="41">
        <v>0</v>
      </c>
      <c r="AN15" s="41">
        <v>0</v>
      </c>
      <c r="AO15" s="41">
        <v>0</v>
      </c>
      <c r="AP15" s="41">
        <v>0</v>
      </c>
      <c r="AQ15" s="41">
        <v>0</v>
      </c>
      <c r="AR15" s="41">
        <v>0</v>
      </c>
      <c r="AS15" s="41">
        <v>0</v>
      </c>
      <c r="AT15" s="41">
        <v>0</v>
      </c>
      <c r="AU15" s="41">
        <v>0</v>
      </c>
      <c r="AV15" s="108"/>
    </row>
    <row r="16" spans="2:51" x14ac:dyDescent="0.25">
      <c r="B16" s="63">
        <f t="shared" si="2"/>
        <v>10</v>
      </c>
      <c r="C16" s="64" t="str">
        <f t="shared" si="0"/>
        <v>Práctica Calificada 2</v>
      </c>
      <c r="D16" s="57" t="str">
        <v>Práctica completa</v>
      </c>
      <c r="E16" s="65" t="str">
        <v>PC200</v>
      </c>
      <c r="F16" s="121">
        <v>20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 t="str">
        <v>x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0</v>
      </c>
      <c r="AG16" s="41">
        <v>0</v>
      </c>
      <c r="AH16" s="41">
        <v>0</v>
      </c>
      <c r="AI16" s="41">
        <v>0</v>
      </c>
      <c r="AJ16" s="41">
        <v>0</v>
      </c>
      <c r="AK16" s="41">
        <v>0</v>
      </c>
      <c r="AL16" s="41">
        <v>0</v>
      </c>
      <c r="AM16" s="41">
        <v>0</v>
      </c>
      <c r="AN16" s="41">
        <v>0</v>
      </c>
      <c r="AO16" s="41">
        <v>0</v>
      </c>
      <c r="AP16" s="41">
        <v>0</v>
      </c>
      <c r="AQ16" s="41">
        <v>0</v>
      </c>
      <c r="AR16" s="41">
        <v>0</v>
      </c>
      <c r="AS16" s="41">
        <v>0</v>
      </c>
      <c r="AT16" s="41">
        <v>0</v>
      </c>
      <c r="AU16" s="41">
        <v>0</v>
      </c>
      <c r="AV16" s="108"/>
    </row>
    <row r="17" spans="2:48" x14ac:dyDescent="0.25">
      <c r="B17" s="63">
        <f t="shared" si="2"/>
        <v>11</v>
      </c>
      <c r="C17" s="64" t="str">
        <f t="shared" si="0"/>
        <v>Práctica Calificada 3</v>
      </c>
      <c r="D17" s="57" t="str">
        <v>Práctica completa</v>
      </c>
      <c r="E17" s="65" t="str">
        <v>PC300</v>
      </c>
      <c r="F17" s="121">
        <v>20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 t="str">
        <v>x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41">
        <v>0</v>
      </c>
      <c r="AF17" s="41">
        <v>0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  <c r="AM17" s="41">
        <v>0</v>
      </c>
      <c r="AN17" s="41">
        <v>0</v>
      </c>
      <c r="AO17" s="41">
        <v>0</v>
      </c>
      <c r="AP17" s="41">
        <v>0</v>
      </c>
      <c r="AQ17" s="41">
        <v>0</v>
      </c>
      <c r="AR17" s="41">
        <v>0</v>
      </c>
      <c r="AS17" s="41">
        <v>0</v>
      </c>
      <c r="AT17" s="41">
        <v>0</v>
      </c>
      <c r="AU17" s="41">
        <v>0</v>
      </c>
      <c r="AV17" s="108"/>
    </row>
    <row r="18" spans="2:48" x14ac:dyDescent="0.25">
      <c r="B18" s="63">
        <f t="shared" si="2"/>
        <v>12</v>
      </c>
      <c r="C18" s="64" t="str">
        <f t="shared" si="0"/>
        <v>Práctica Calificada 4</v>
      </c>
      <c r="D18" s="57" t="str">
        <v>Práctica completa</v>
      </c>
      <c r="E18" s="65" t="str">
        <v>PC400</v>
      </c>
      <c r="F18" s="121">
        <v>20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 t="str">
        <v>x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41">
        <v>0</v>
      </c>
      <c r="AF18" s="41">
        <v>0</v>
      </c>
      <c r="AG18" s="41">
        <v>0</v>
      </c>
      <c r="AH18" s="41">
        <v>0</v>
      </c>
      <c r="AI18" s="41">
        <v>0</v>
      </c>
      <c r="AJ18" s="41">
        <v>0</v>
      </c>
      <c r="AK18" s="41">
        <v>0</v>
      </c>
      <c r="AL18" s="41">
        <v>0</v>
      </c>
      <c r="AM18" s="41">
        <v>0</v>
      </c>
      <c r="AN18" s="41">
        <v>0</v>
      </c>
      <c r="AO18" s="41">
        <v>0</v>
      </c>
      <c r="AP18" s="41">
        <v>0</v>
      </c>
      <c r="AQ18" s="41">
        <v>0</v>
      </c>
      <c r="AR18" s="41">
        <v>0</v>
      </c>
      <c r="AS18" s="41">
        <v>0</v>
      </c>
      <c r="AT18" s="41">
        <v>0</v>
      </c>
      <c r="AU18" s="41">
        <v>0</v>
      </c>
      <c r="AV18" s="108"/>
    </row>
    <row r="19" spans="2:48" x14ac:dyDescent="0.25">
      <c r="B19" s="63">
        <f t="shared" si="2"/>
        <v>13</v>
      </c>
      <c r="C19" s="64" t="str">
        <f t="shared" si="0"/>
        <v>Laboratorio 1</v>
      </c>
      <c r="D19" s="57" t="str">
        <v>Laboratorio completo</v>
      </c>
      <c r="E19" s="65" t="str">
        <v>LB100</v>
      </c>
      <c r="F19" s="121">
        <v>20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 t="str">
        <v>x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0</v>
      </c>
      <c r="AF19" s="41" t="str">
        <v>x</v>
      </c>
      <c r="AG19" s="41">
        <v>0</v>
      </c>
      <c r="AH19" s="41">
        <v>0</v>
      </c>
      <c r="AI19" s="41">
        <v>0</v>
      </c>
      <c r="AJ19" s="41">
        <v>0</v>
      </c>
      <c r="AK19" s="41">
        <v>0</v>
      </c>
      <c r="AL19" s="41">
        <v>0</v>
      </c>
      <c r="AM19" s="41">
        <v>0</v>
      </c>
      <c r="AN19" s="41">
        <v>0</v>
      </c>
      <c r="AO19" s="41">
        <v>0</v>
      </c>
      <c r="AP19" s="41">
        <v>0</v>
      </c>
      <c r="AQ19" s="41">
        <v>0</v>
      </c>
      <c r="AR19" s="41">
        <v>0</v>
      </c>
      <c r="AS19" s="41">
        <v>0</v>
      </c>
      <c r="AT19" s="41">
        <v>0</v>
      </c>
      <c r="AU19" s="41">
        <v>0</v>
      </c>
      <c r="AV19" s="108"/>
    </row>
    <row r="20" spans="2:48" x14ac:dyDescent="0.25">
      <c r="B20" s="63">
        <f t="shared" si="2"/>
        <v>14</v>
      </c>
      <c r="C20" s="64" t="str">
        <f t="shared" si="0"/>
        <v>Laboratorio 1</v>
      </c>
      <c r="D20" s="57" t="str">
        <v>Informe de laboratorio</v>
      </c>
      <c r="E20" s="65" t="str">
        <v>LB101</v>
      </c>
      <c r="F20" s="121">
        <v>10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41">
        <v>0</v>
      </c>
      <c r="AF20" s="41" t="str">
        <v>x</v>
      </c>
      <c r="AG20" s="41">
        <v>0</v>
      </c>
      <c r="AH20" s="41">
        <v>0</v>
      </c>
      <c r="AI20" s="41">
        <v>0</v>
      </c>
      <c r="AJ20" s="41">
        <v>0</v>
      </c>
      <c r="AK20" s="41">
        <v>0</v>
      </c>
      <c r="AL20" s="41">
        <v>0</v>
      </c>
      <c r="AM20" s="41">
        <v>0</v>
      </c>
      <c r="AN20" s="41">
        <v>0</v>
      </c>
      <c r="AO20" s="41">
        <v>0</v>
      </c>
      <c r="AP20" s="41">
        <v>0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108"/>
    </row>
    <row r="21" spans="2:48" x14ac:dyDescent="0.25">
      <c r="B21" s="63">
        <f t="shared" si="2"/>
        <v>15</v>
      </c>
      <c r="C21" s="64" t="str">
        <f t="shared" si="0"/>
        <v>Laboratorio 2</v>
      </c>
      <c r="D21" s="57" t="str">
        <v>Laboratorio completo</v>
      </c>
      <c r="E21" s="65" t="str">
        <v>LB200</v>
      </c>
      <c r="F21" s="121">
        <v>20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41">
        <v>0</v>
      </c>
      <c r="AF21" s="41" t="str">
        <v>x</v>
      </c>
      <c r="AG21" s="41">
        <v>0</v>
      </c>
      <c r="AH21" s="41">
        <v>0</v>
      </c>
      <c r="AI21" s="41">
        <v>0</v>
      </c>
      <c r="AJ21" s="41">
        <v>0</v>
      </c>
      <c r="AK21" s="41">
        <v>0</v>
      </c>
      <c r="AL21" s="41">
        <v>0</v>
      </c>
      <c r="AM21" s="41">
        <v>0</v>
      </c>
      <c r="AN21" s="41">
        <v>0</v>
      </c>
      <c r="AO21" s="41">
        <v>0</v>
      </c>
      <c r="AP21" s="41">
        <v>0</v>
      </c>
      <c r="AQ21" s="41">
        <v>0</v>
      </c>
      <c r="AR21" s="41">
        <v>0</v>
      </c>
      <c r="AS21" s="41">
        <v>0</v>
      </c>
      <c r="AT21" s="41">
        <v>0</v>
      </c>
      <c r="AU21" s="41">
        <v>0</v>
      </c>
      <c r="AV21" s="108"/>
    </row>
    <row r="22" spans="2:48" x14ac:dyDescent="0.25">
      <c r="B22" s="63">
        <f t="shared" si="2"/>
        <v>16</v>
      </c>
      <c r="C22" s="64" t="str">
        <f t="shared" si="0"/>
        <v>Laboratorio 2</v>
      </c>
      <c r="D22" s="57" t="str">
        <v>Informe de laboratorio</v>
      </c>
      <c r="E22" s="65" t="str">
        <v>LB201</v>
      </c>
      <c r="F22" s="121">
        <v>10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0</v>
      </c>
      <c r="AF22" s="41" t="str">
        <v>x</v>
      </c>
      <c r="AG22" s="41">
        <v>0</v>
      </c>
      <c r="AH22" s="41">
        <v>0</v>
      </c>
      <c r="AI22" s="41">
        <v>0</v>
      </c>
      <c r="AJ22" s="41">
        <v>0</v>
      </c>
      <c r="AK22" s="41">
        <v>0</v>
      </c>
      <c r="AL22" s="41">
        <v>0</v>
      </c>
      <c r="AM22" s="41">
        <v>0</v>
      </c>
      <c r="AN22" s="41">
        <v>0</v>
      </c>
      <c r="AO22" s="41">
        <v>0</v>
      </c>
      <c r="AP22" s="41">
        <v>0</v>
      </c>
      <c r="AQ22" s="41">
        <v>0</v>
      </c>
      <c r="AR22" s="41">
        <v>0</v>
      </c>
      <c r="AS22" s="41">
        <v>0</v>
      </c>
      <c r="AT22" s="41">
        <v>0</v>
      </c>
      <c r="AU22" s="41">
        <v>0</v>
      </c>
      <c r="AV22" s="108"/>
    </row>
    <row r="23" spans="2:48" x14ac:dyDescent="0.25">
      <c r="B23" s="63">
        <f t="shared" si="2"/>
        <v>17</v>
      </c>
      <c r="C23" s="64" t="str">
        <f t="shared" si="0"/>
        <v>Laboratorio 4</v>
      </c>
      <c r="D23" s="57" t="str">
        <v>Laboratorio completo</v>
      </c>
      <c r="E23" s="65" t="str">
        <v>LB400</v>
      </c>
      <c r="F23" s="121">
        <v>20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41">
        <v>0</v>
      </c>
      <c r="AF23" s="41">
        <v>0</v>
      </c>
      <c r="AG23" s="41">
        <v>0</v>
      </c>
      <c r="AH23" s="41">
        <v>0</v>
      </c>
      <c r="AI23" s="41">
        <v>0</v>
      </c>
      <c r="AJ23" s="41" t="str">
        <v>x</v>
      </c>
      <c r="AK23" s="41">
        <v>0</v>
      </c>
      <c r="AL23" s="41">
        <v>0</v>
      </c>
      <c r="AM23" s="41">
        <v>0</v>
      </c>
      <c r="AN23" s="41">
        <v>0</v>
      </c>
      <c r="AO23" s="41">
        <v>0</v>
      </c>
      <c r="AP23" s="41">
        <v>0</v>
      </c>
      <c r="AQ23" s="41">
        <v>0</v>
      </c>
      <c r="AR23" s="41">
        <v>0</v>
      </c>
      <c r="AS23" s="41">
        <v>0</v>
      </c>
      <c r="AT23" s="41">
        <v>0</v>
      </c>
      <c r="AU23" s="41">
        <v>0</v>
      </c>
      <c r="AV23" s="108"/>
    </row>
    <row r="24" spans="2:48" x14ac:dyDescent="0.25">
      <c r="B24" s="63">
        <f t="shared" si="2"/>
        <v>18</v>
      </c>
      <c r="C24" s="64" t="str">
        <f t="shared" si="0"/>
        <v>Laboratorio 6</v>
      </c>
      <c r="D24" s="57" t="str">
        <v>Laboratorio completo</v>
      </c>
      <c r="E24" s="65" t="str">
        <v>LB600</v>
      </c>
      <c r="F24" s="121">
        <v>20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41">
        <v>0</v>
      </c>
      <c r="AF24" s="41">
        <v>0</v>
      </c>
      <c r="AG24" s="41">
        <v>0</v>
      </c>
      <c r="AH24" s="41">
        <v>0</v>
      </c>
      <c r="AI24" s="41">
        <v>0</v>
      </c>
      <c r="AJ24" s="41">
        <v>0</v>
      </c>
      <c r="AK24" s="41" t="str">
        <v>x</v>
      </c>
      <c r="AL24" s="41">
        <v>0</v>
      </c>
      <c r="AM24" s="41">
        <v>0</v>
      </c>
      <c r="AN24" s="41">
        <v>0</v>
      </c>
      <c r="AO24" s="41">
        <v>0</v>
      </c>
      <c r="AP24" s="41">
        <v>0</v>
      </c>
      <c r="AQ24" s="41">
        <v>0</v>
      </c>
      <c r="AR24" s="41">
        <v>0</v>
      </c>
      <c r="AS24" s="41">
        <v>0</v>
      </c>
      <c r="AT24" s="41">
        <v>0</v>
      </c>
      <c r="AU24" s="41">
        <v>0</v>
      </c>
      <c r="AV24" s="108"/>
    </row>
    <row r="25" spans="2:48" x14ac:dyDescent="0.25">
      <c r="B25" s="63">
        <f t="shared" si="2"/>
        <v>19</v>
      </c>
      <c r="C25" s="64" t="str">
        <f t="shared" si="0"/>
        <v>Informe 1</v>
      </c>
      <c r="D25" s="57" t="str">
        <v>Informe completo</v>
      </c>
      <c r="E25" s="65" t="str">
        <v>IN100</v>
      </c>
      <c r="F25" s="121">
        <v>20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41">
        <v>0</v>
      </c>
      <c r="AF25" s="41" t="str">
        <v>x</v>
      </c>
      <c r="AG25" s="41">
        <v>0</v>
      </c>
      <c r="AH25" s="41">
        <v>0</v>
      </c>
      <c r="AI25" s="41">
        <v>0</v>
      </c>
      <c r="AJ25" s="41">
        <v>0</v>
      </c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1">
        <v>0</v>
      </c>
      <c r="AQ25" s="41">
        <v>0</v>
      </c>
      <c r="AR25" s="41">
        <v>0</v>
      </c>
      <c r="AS25" s="41">
        <v>0</v>
      </c>
      <c r="AT25" s="41">
        <v>0</v>
      </c>
      <c r="AU25" s="41">
        <v>0</v>
      </c>
      <c r="AV25" s="108"/>
    </row>
    <row r="26" spans="2:48" x14ac:dyDescent="0.25">
      <c r="B26" s="63">
        <f t="shared" si="2"/>
        <v>20</v>
      </c>
      <c r="C26" s="64" t="str">
        <f t="shared" si="0"/>
        <v>Informe 2</v>
      </c>
      <c r="D26" s="57" t="str">
        <v>Informe completo</v>
      </c>
      <c r="E26" s="65" t="str">
        <v>IN200</v>
      </c>
      <c r="F26" s="66">
        <v>20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0</v>
      </c>
      <c r="AG26" s="41" t="str">
        <v>x</v>
      </c>
      <c r="AH26" s="41">
        <v>0</v>
      </c>
      <c r="AI26" s="41">
        <v>0</v>
      </c>
      <c r="AJ26" s="41">
        <v>0</v>
      </c>
      <c r="AK26" s="41">
        <v>0</v>
      </c>
      <c r="AL26" s="41">
        <v>0</v>
      </c>
      <c r="AM26" s="41">
        <v>0</v>
      </c>
      <c r="AN26" s="41">
        <v>0</v>
      </c>
      <c r="AO26" s="41">
        <v>0</v>
      </c>
      <c r="AP26" s="41">
        <v>0</v>
      </c>
      <c r="AQ26" s="41">
        <v>0</v>
      </c>
      <c r="AR26" s="41">
        <v>0</v>
      </c>
      <c r="AS26" s="41">
        <v>0</v>
      </c>
      <c r="AT26" s="41">
        <v>0</v>
      </c>
      <c r="AU26" s="41">
        <v>0</v>
      </c>
      <c r="AV26" s="108"/>
    </row>
    <row r="27" spans="2:48" x14ac:dyDescent="0.25">
      <c r="B27" s="63">
        <f t="shared" si="2"/>
        <v>21</v>
      </c>
      <c r="C27" s="64" t="str">
        <f t="shared" si="0"/>
        <v>Informe 3</v>
      </c>
      <c r="D27" s="57" t="str">
        <v>Informe completo</v>
      </c>
      <c r="E27" s="65" t="str">
        <v>IN300</v>
      </c>
      <c r="F27" s="66">
        <v>20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 t="str">
        <v>x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41">
        <v>0</v>
      </c>
      <c r="AF27" s="41">
        <v>0</v>
      </c>
      <c r="AG27" s="41">
        <v>0</v>
      </c>
      <c r="AH27" s="41">
        <v>0</v>
      </c>
      <c r="AI27" s="41">
        <v>0</v>
      </c>
      <c r="AJ27" s="41">
        <v>0</v>
      </c>
      <c r="AK27" s="41">
        <v>0</v>
      </c>
      <c r="AL27" s="41">
        <v>0</v>
      </c>
      <c r="AM27" s="41">
        <v>0</v>
      </c>
      <c r="AN27" s="41">
        <v>0</v>
      </c>
      <c r="AO27" s="41" t="str">
        <v>x</v>
      </c>
      <c r="AP27" s="41" t="str">
        <v>x</v>
      </c>
      <c r="AQ27" s="41">
        <v>0</v>
      </c>
      <c r="AR27" s="41">
        <v>0</v>
      </c>
      <c r="AS27" s="41">
        <v>0</v>
      </c>
      <c r="AT27" s="41">
        <v>0</v>
      </c>
      <c r="AU27" s="41">
        <v>0</v>
      </c>
      <c r="AV27" s="108"/>
    </row>
    <row r="28" spans="2:48" x14ac:dyDescent="0.25">
      <c r="B28" s="63">
        <f t="shared" si="2"/>
        <v>22</v>
      </c>
      <c r="C28" s="64" t="str">
        <f t="shared" si="0"/>
        <v>Presentación Oral</v>
      </c>
      <c r="D28" s="57" t="str">
        <v>Discurso oral</v>
      </c>
      <c r="E28" s="65" t="str">
        <v>PO01</v>
      </c>
      <c r="F28" s="66">
        <v>10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 t="str">
        <v>x</v>
      </c>
      <c r="V28" s="41">
        <v>0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  <c r="AI28" s="41">
        <v>0</v>
      </c>
      <c r="AJ28" s="41">
        <v>0</v>
      </c>
      <c r="AK28" s="41">
        <v>0</v>
      </c>
      <c r="AL28" s="41">
        <v>0</v>
      </c>
      <c r="AM28" s="41">
        <v>0</v>
      </c>
      <c r="AN28" s="41">
        <v>0</v>
      </c>
      <c r="AO28" s="41">
        <v>0</v>
      </c>
      <c r="AP28" s="41">
        <v>0</v>
      </c>
      <c r="AQ28" s="41">
        <v>0</v>
      </c>
      <c r="AR28" s="41">
        <v>0</v>
      </c>
      <c r="AS28" s="41">
        <v>0</v>
      </c>
      <c r="AT28" s="41">
        <v>0</v>
      </c>
      <c r="AU28" s="41">
        <v>0</v>
      </c>
      <c r="AV28" s="108"/>
    </row>
    <row r="29" spans="2:48" ht="27" x14ac:dyDescent="0.25">
      <c r="B29" s="63">
        <f t="shared" si="2"/>
        <v>23</v>
      </c>
      <c r="C29" s="64" t="str">
        <f t="shared" si="0"/>
        <v>Ética Profesional</v>
      </c>
      <c r="D29" s="57" t="str">
        <v>Informe de caso de ética</v>
      </c>
      <c r="E29" s="65" t="str">
        <v>ET01</v>
      </c>
      <c r="F29" s="66">
        <v>10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 t="str">
        <v>x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41">
        <v>0</v>
      </c>
      <c r="AF29" s="41">
        <v>0</v>
      </c>
      <c r="AG29" s="41">
        <v>0</v>
      </c>
      <c r="AH29" s="41">
        <v>0</v>
      </c>
      <c r="AI29" s="41">
        <v>0</v>
      </c>
      <c r="AJ29" s="41">
        <v>0</v>
      </c>
      <c r="AK29" s="41">
        <v>0</v>
      </c>
      <c r="AL29" s="41">
        <v>0</v>
      </c>
      <c r="AM29" s="41">
        <v>0</v>
      </c>
      <c r="AN29" s="41">
        <v>0</v>
      </c>
      <c r="AO29" s="41">
        <v>0</v>
      </c>
      <c r="AP29" s="41">
        <v>0</v>
      </c>
      <c r="AQ29" s="41">
        <v>0</v>
      </c>
      <c r="AR29" s="41">
        <v>0</v>
      </c>
      <c r="AS29" s="41">
        <v>0</v>
      </c>
      <c r="AT29" s="41">
        <v>0</v>
      </c>
      <c r="AU29" s="41">
        <v>0</v>
      </c>
      <c r="AV29" s="108"/>
    </row>
    <row r="30" spans="2:48" x14ac:dyDescent="0.25">
      <c r="B30" s="63">
        <f t="shared" si="2"/>
        <v>24</v>
      </c>
      <c r="C30" s="64" t="str">
        <f t="shared" si="0"/>
        <v xml:space="preserve">Puntualidad </v>
      </c>
      <c r="D30" s="57" t="str">
        <v xml:space="preserve">Puntualidad en clase </v>
      </c>
      <c r="E30" s="65" t="str">
        <v>PU01</v>
      </c>
      <c r="F30" s="66">
        <v>20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 t="str">
        <v>x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41">
        <v>0</v>
      </c>
      <c r="AF30" s="41">
        <v>0</v>
      </c>
      <c r="AG30" s="41">
        <v>0</v>
      </c>
      <c r="AH30" s="41">
        <v>0</v>
      </c>
      <c r="AI30" s="41">
        <v>0</v>
      </c>
      <c r="AJ30" s="41">
        <v>0</v>
      </c>
      <c r="AK30" s="41">
        <v>0</v>
      </c>
      <c r="AL30" s="41">
        <v>0</v>
      </c>
      <c r="AM30" s="41">
        <v>0</v>
      </c>
      <c r="AN30" s="41">
        <v>0</v>
      </c>
      <c r="AO30" s="41">
        <v>0</v>
      </c>
      <c r="AP30" s="41">
        <v>0</v>
      </c>
      <c r="AQ30" s="41">
        <v>0</v>
      </c>
      <c r="AR30" s="41">
        <v>0</v>
      </c>
      <c r="AS30" s="41">
        <v>0</v>
      </c>
      <c r="AT30" s="41">
        <v>0</v>
      </c>
      <c r="AU30" s="41">
        <v>0</v>
      </c>
      <c r="AV30" s="108"/>
    </row>
    <row r="31" spans="2:48" ht="27" x14ac:dyDescent="0.25">
      <c r="B31" s="63">
        <f t="shared" si="2"/>
        <v>25</v>
      </c>
      <c r="C31" s="64" t="str">
        <f t="shared" si="0"/>
        <v xml:space="preserve">Trabajo en Equipo </v>
      </c>
      <c r="D31" s="57" t="str">
        <v>Comportamiento observado</v>
      </c>
      <c r="E31" s="65" t="str">
        <v>TE01</v>
      </c>
      <c r="F31" s="66">
        <v>20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 t="str">
        <v>x</v>
      </c>
      <c r="AC31" s="41">
        <v>0</v>
      </c>
      <c r="AD31" s="41">
        <v>0</v>
      </c>
      <c r="AE31" s="41">
        <v>0</v>
      </c>
      <c r="AF31" s="41">
        <v>0</v>
      </c>
      <c r="AG31" s="41">
        <v>0</v>
      </c>
      <c r="AH31" s="41">
        <v>0</v>
      </c>
      <c r="AI31" s="41">
        <v>0</v>
      </c>
      <c r="AJ31" s="41">
        <v>0</v>
      </c>
      <c r="AK31" s="41">
        <v>0</v>
      </c>
      <c r="AL31" s="41">
        <v>0</v>
      </c>
      <c r="AM31" s="41">
        <v>0</v>
      </c>
      <c r="AN31" s="41">
        <v>0</v>
      </c>
      <c r="AO31" s="41">
        <v>0</v>
      </c>
      <c r="AP31" s="41">
        <v>0</v>
      </c>
      <c r="AQ31" s="41">
        <v>0</v>
      </c>
      <c r="AR31" s="41">
        <v>0</v>
      </c>
      <c r="AS31" s="41">
        <v>0</v>
      </c>
      <c r="AT31" s="41">
        <v>0</v>
      </c>
      <c r="AU31" s="41">
        <v>0</v>
      </c>
      <c r="AV31" s="108"/>
    </row>
    <row r="32" spans="2:48" x14ac:dyDescent="0.25">
      <c r="B32" s="63">
        <f t="shared" si="2"/>
        <v>26</v>
      </c>
      <c r="C32" s="64" t="str">
        <f t="shared" si="0"/>
        <v xml:space="preserve">Trabajo en Equipo </v>
      </c>
      <c r="D32" s="57" t="str">
        <v>Evaluación cruzada</v>
      </c>
      <c r="E32" s="65" t="str">
        <v>TE04</v>
      </c>
      <c r="F32" s="66">
        <v>20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 t="str">
        <v>x</v>
      </c>
      <c r="AD32" s="41">
        <v>0</v>
      </c>
      <c r="AE32" s="41">
        <v>0</v>
      </c>
      <c r="AF32" s="41">
        <v>0</v>
      </c>
      <c r="AG32" s="41">
        <v>0</v>
      </c>
      <c r="AH32" s="41">
        <v>0</v>
      </c>
      <c r="AI32" s="41">
        <v>0</v>
      </c>
      <c r="AJ32" s="41">
        <v>0</v>
      </c>
      <c r="AK32" s="41">
        <v>0</v>
      </c>
      <c r="AL32" s="41">
        <v>0</v>
      </c>
      <c r="AM32" s="41">
        <v>0</v>
      </c>
      <c r="AN32" s="41">
        <v>0</v>
      </c>
      <c r="AO32" s="41">
        <v>0</v>
      </c>
      <c r="AP32" s="41">
        <v>0</v>
      </c>
      <c r="AQ32" s="41">
        <v>0</v>
      </c>
      <c r="AR32" s="41">
        <v>0</v>
      </c>
      <c r="AS32" s="41">
        <v>0</v>
      </c>
      <c r="AT32" s="41">
        <v>0</v>
      </c>
      <c r="AU32" s="41">
        <v>0</v>
      </c>
      <c r="AV32" s="108"/>
    </row>
    <row r="33" spans="2:48" x14ac:dyDescent="0.25">
      <c r="B33" s="38" t="str">
        <f t="shared" si="2"/>
        <v/>
      </c>
      <c r="C33" s="64" t="str">
        <f t="shared" si="0"/>
        <v/>
      </c>
      <c r="D33" s="57"/>
      <c r="E33" s="65"/>
      <c r="F33" s="12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108"/>
    </row>
    <row r="34" spans="2:48" x14ac:dyDescent="0.25">
      <c r="B34" s="38" t="str">
        <f t="shared" si="2"/>
        <v/>
      </c>
      <c r="C34" s="64" t="str">
        <f t="shared" si="0"/>
        <v/>
      </c>
      <c r="D34" s="57"/>
      <c r="E34" s="65"/>
      <c r="F34" s="12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108"/>
    </row>
    <row r="35" spans="2:48" x14ac:dyDescent="0.25">
      <c r="B35" s="38" t="str">
        <f t="shared" si="2"/>
        <v/>
      </c>
      <c r="C35" s="64" t="str">
        <f t="shared" si="0"/>
        <v/>
      </c>
      <c r="D35" s="57"/>
      <c r="E35" s="65"/>
      <c r="F35" s="12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108"/>
    </row>
    <row r="36" spans="2:48" x14ac:dyDescent="0.25">
      <c r="B36" s="38" t="str">
        <f t="shared" si="2"/>
        <v/>
      </c>
      <c r="C36" s="64" t="str">
        <f t="shared" si="0"/>
        <v/>
      </c>
      <c r="D36" s="57"/>
      <c r="E36" s="65"/>
      <c r="F36" s="12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108"/>
    </row>
    <row r="37" spans="2:48" x14ac:dyDescent="0.25">
      <c r="B37" s="38" t="str">
        <f t="shared" si="2"/>
        <v/>
      </c>
      <c r="C37" s="64" t="str">
        <f t="shared" si="0"/>
        <v/>
      </c>
      <c r="D37" s="57"/>
      <c r="E37" s="65"/>
      <c r="F37" s="12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108"/>
    </row>
    <row r="38" spans="2:48" x14ac:dyDescent="0.25">
      <c r="B38" s="38" t="str">
        <f t="shared" si="2"/>
        <v/>
      </c>
      <c r="C38" s="64" t="str">
        <f t="shared" si="0"/>
        <v/>
      </c>
      <c r="D38" s="57"/>
      <c r="E38" s="65"/>
      <c r="F38" s="12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108"/>
    </row>
    <row r="39" spans="2:48" x14ac:dyDescent="0.25">
      <c r="B39" s="38" t="str">
        <f t="shared" si="2"/>
        <v/>
      </c>
      <c r="C39" s="64" t="str">
        <f t="shared" si="0"/>
        <v/>
      </c>
      <c r="D39" s="57"/>
      <c r="E39" s="65"/>
      <c r="F39" s="12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108"/>
    </row>
    <row r="40" spans="2:48" x14ac:dyDescent="0.25">
      <c r="B40" s="38" t="str">
        <f t="shared" si="2"/>
        <v/>
      </c>
      <c r="C40" s="64" t="str">
        <f t="shared" si="0"/>
        <v/>
      </c>
      <c r="D40" s="57"/>
      <c r="E40" s="65"/>
      <c r="F40" s="12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108"/>
    </row>
    <row r="41" spans="2:48" x14ac:dyDescent="0.25">
      <c r="B41" s="38" t="str">
        <f t="shared" si="2"/>
        <v/>
      </c>
      <c r="C41" s="64" t="str">
        <f t="shared" si="0"/>
        <v/>
      </c>
      <c r="D41" s="57"/>
      <c r="E41" s="65"/>
      <c r="F41" s="12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108"/>
    </row>
    <row r="42" spans="2:48" x14ac:dyDescent="0.25">
      <c r="B42" s="38" t="str">
        <f t="shared" si="2"/>
        <v/>
      </c>
      <c r="C42" s="64" t="str">
        <f t="shared" si="0"/>
        <v/>
      </c>
      <c r="D42" s="57"/>
      <c r="E42" s="65"/>
      <c r="F42" s="12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108"/>
    </row>
    <row r="43" spans="2:48" x14ac:dyDescent="0.25">
      <c r="B43" s="38" t="str">
        <f t="shared" si="2"/>
        <v/>
      </c>
      <c r="C43" s="64" t="str">
        <f t="shared" si="0"/>
        <v/>
      </c>
      <c r="D43" s="57"/>
      <c r="E43" s="65"/>
      <c r="F43" s="12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</row>
    <row r="44" spans="2:48" x14ac:dyDescent="0.25">
      <c r="B44" s="38" t="str">
        <f t="shared" si="2"/>
        <v/>
      </c>
      <c r="C44" s="64" t="str">
        <f t="shared" si="0"/>
        <v/>
      </c>
      <c r="D44" s="57"/>
      <c r="E44" s="65"/>
      <c r="F44" s="12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</row>
    <row r="45" spans="2:48" x14ac:dyDescent="0.25">
      <c r="B45" s="38" t="str">
        <f t="shared" si="2"/>
        <v/>
      </c>
      <c r="C45" s="64" t="str">
        <f t="shared" si="0"/>
        <v/>
      </c>
      <c r="D45" s="57"/>
      <c r="E45" s="65"/>
      <c r="F45" s="12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</row>
    <row r="46" spans="2:48" x14ac:dyDescent="0.25">
      <c r="B46" s="38" t="str">
        <f t="shared" si="2"/>
        <v/>
      </c>
      <c r="C46" s="64" t="str">
        <f t="shared" si="0"/>
        <v/>
      </c>
      <c r="D46" s="57"/>
      <c r="E46" s="65"/>
      <c r="F46" s="12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</row>
    <row r="47" spans="2:48" x14ac:dyDescent="0.25">
      <c r="B47" s="38" t="str">
        <f t="shared" si="2"/>
        <v/>
      </c>
      <c r="C47" s="64" t="str">
        <f t="shared" si="0"/>
        <v/>
      </c>
      <c r="D47" s="57"/>
      <c r="E47" s="65"/>
      <c r="F47" s="12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</row>
    <row r="48" spans="2:48" x14ac:dyDescent="0.25">
      <c r="B48" s="38" t="str">
        <f t="shared" si="2"/>
        <v/>
      </c>
      <c r="C48" s="64" t="str">
        <f t="shared" si="0"/>
        <v/>
      </c>
      <c r="D48" s="57"/>
      <c r="E48" s="65"/>
      <c r="F48" s="12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</row>
    <row r="49" spans="2:47" x14ac:dyDescent="0.25">
      <c r="B49" s="38" t="str">
        <f t="shared" si="2"/>
        <v/>
      </c>
      <c r="C49" s="64" t="str">
        <f t="shared" si="0"/>
        <v/>
      </c>
      <c r="D49" s="57"/>
      <c r="E49" s="65"/>
      <c r="F49" s="12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2:47" x14ac:dyDescent="0.25">
      <c r="B50" s="63" t="str">
        <f t="shared" si="2"/>
        <v/>
      </c>
      <c r="C50" s="64" t="str">
        <f t="shared" si="0"/>
        <v/>
      </c>
      <c r="D50" s="57"/>
      <c r="E50" s="65"/>
      <c r="F50" s="66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</row>
    <row r="51" spans="2:47" x14ac:dyDescent="0.25">
      <c r="B51" s="63" t="str">
        <f t="shared" si="2"/>
        <v/>
      </c>
      <c r="C51" s="64" t="str">
        <f t="shared" si="0"/>
        <v/>
      </c>
    </row>
    <row r="52" spans="2:47" x14ac:dyDescent="0.25">
      <c r="B52" s="63" t="str">
        <f t="shared" si="2"/>
        <v/>
      </c>
      <c r="C52" s="64" t="str">
        <f t="shared" si="0"/>
        <v/>
      </c>
    </row>
    <row r="53" spans="2:47" x14ac:dyDescent="0.25">
      <c r="B53" s="63" t="str">
        <f t="shared" si="2"/>
        <v/>
      </c>
      <c r="C53" s="64" t="str">
        <f t="shared" si="0"/>
        <v/>
      </c>
    </row>
    <row r="54" spans="2:47" x14ac:dyDescent="0.25">
      <c r="B54" s="63" t="str">
        <f t="shared" si="2"/>
        <v/>
      </c>
      <c r="C54" s="64" t="str">
        <f t="shared" si="0"/>
        <v/>
      </c>
    </row>
    <row r="55" spans="2:47" x14ac:dyDescent="0.25">
      <c r="B55" s="63" t="str">
        <f t="shared" si="2"/>
        <v/>
      </c>
      <c r="C55" s="64" t="str">
        <f t="shared" si="0"/>
        <v/>
      </c>
    </row>
    <row r="56" spans="2:47" x14ac:dyDescent="0.25">
      <c r="B56" s="63" t="str">
        <f t="shared" si="2"/>
        <v/>
      </c>
      <c r="C56" s="64" t="str">
        <f t="shared" si="0"/>
        <v/>
      </c>
    </row>
    <row r="57" spans="2:47" x14ac:dyDescent="0.25">
      <c r="B57" s="63" t="str">
        <f t="shared" si="2"/>
        <v/>
      </c>
      <c r="C57" s="64" t="str">
        <f t="shared" si="0"/>
        <v/>
      </c>
    </row>
    <row r="58" spans="2:47" x14ac:dyDescent="0.25">
      <c r="B58" s="63" t="str">
        <f t="shared" si="2"/>
        <v/>
      </c>
      <c r="C58" s="64" t="str">
        <f t="shared" si="0"/>
        <v/>
      </c>
    </row>
    <row r="59" spans="2:47" x14ac:dyDescent="0.25">
      <c r="B59" s="63" t="str">
        <f t="shared" si="2"/>
        <v/>
      </c>
      <c r="C59" s="64" t="str">
        <f t="shared" si="0"/>
        <v/>
      </c>
    </row>
    <row r="60" spans="2:47" x14ac:dyDescent="0.25">
      <c r="B60" s="63" t="str">
        <f t="shared" si="2"/>
        <v/>
      </c>
      <c r="C60" s="64" t="str">
        <f t="shared" si="0"/>
        <v/>
      </c>
    </row>
    <row r="61" spans="2:47" x14ac:dyDescent="0.25">
      <c r="B61" s="63" t="str">
        <f t="shared" si="2"/>
        <v/>
      </c>
      <c r="C61" s="64" t="str">
        <f t="shared" si="0"/>
        <v/>
      </c>
    </row>
    <row r="62" spans="2:47" x14ac:dyDescent="0.25">
      <c r="B62" s="63" t="str">
        <f t="shared" si="2"/>
        <v/>
      </c>
      <c r="C62" s="64" t="str">
        <f t="shared" si="0"/>
        <v/>
      </c>
    </row>
    <row r="63" spans="2:47" x14ac:dyDescent="0.25">
      <c r="B63" s="63" t="str">
        <f t="shared" si="2"/>
        <v/>
      </c>
      <c r="C63" s="64" t="str">
        <f t="shared" si="0"/>
        <v/>
      </c>
    </row>
    <row r="64" spans="2:47" x14ac:dyDescent="0.25">
      <c r="B64" s="63" t="str">
        <f t="shared" si="2"/>
        <v/>
      </c>
      <c r="C64" s="64" t="str">
        <f t="shared" si="0"/>
        <v/>
      </c>
    </row>
    <row r="65" spans="2:3" x14ac:dyDescent="0.25">
      <c r="B65" s="63" t="str">
        <f t="shared" si="2"/>
        <v/>
      </c>
      <c r="C65" s="64" t="str">
        <f t="shared" si="0"/>
        <v/>
      </c>
    </row>
    <row r="66" spans="2:3" x14ac:dyDescent="0.25">
      <c r="B66" s="63" t="str">
        <f t="shared" si="2"/>
        <v/>
      </c>
      <c r="C66" s="64" t="str">
        <f t="shared" si="0"/>
        <v/>
      </c>
    </row>
    <row r="67" spans="2:3" x14ac:dyDescent="0.25">
      <c r="B67" s="63" t="str">
        <f t="shared" si="2"/>
        <v/>
      </c>
      <c r="C67" s="64" t="str">
        <f t="shared" si="0"/>
        <v/>
      </c>
    </row>
    <row r="68" spans="2:3" x14ac:dyDescent="0.25">
      <c r="B68" s="63" t="str">
        <f t="shared" si="2"/>
        <v/>
      </c>
      <c r="C68" s="64" t="str">
        <f t="shared" si="0"/>
        <v/>
      </c>
    </row>
    <row r="69" spans="2:3" x14ac:dyDescent="0.25">
      <c r="B69" s="63" t="str">
        <f t="shared" si="2"/>
        <v/>
      </c>
      <c r="C69" s="64" t="str">
        <f t="shared" si="0"/>
        <v/>
      </c>
    </row>
    <row r="70" spans="2:3" x14ac:dyDescent="0.25">
      <c r="B70" s="63" t="str">
        <f t="shared" si="2"/>
        <v/>
      </c>
      <c r="C70" s="64" t="str">
        <f t="shared" si="0"/>
        <v/>
      </c>
    </row>
    <row r="71" spans="2:3" x14ac:dyDescent="0.25">
      <c r="B71" s="63" t="str">
        <f t="shared" si="2"/>
        <v/>
      </c>
      <c r="C71" s="64" t="str">
        <f t="shared" si="0"/>
        <v/>
      </c>
    </row>
    <row r="72" spans="2:3" x14ac:dyDescent="0.25">
      <c r="B72" s="63" t="str">
        <f t="shared" si="2"/>
        <v/>
      </c>
      <c r="C72" s="64" t="str">
        <f t="shared" ref="C72:C99" si="3">IF(LEFT(E72,2)="EP","Examen Parcial",IF(LEFT(E72,2)="EF","Examen Final ",IF(LEFT(E72,2)="PC","Práctica Calificada "&amp;MID(E72,3,1),IF(LEFT(E72,2)="LB","Laboratorio "&amp;MID(E72,3,1),IF(LEFT(E72,2)="IN","Informe "&amp;MID(E72,3,1),IF(LEFT(E72,2)="IC","Informe de Salida de Campo"&amp;MID(E72,3,1),IF(LEFT(E72,2)="PO","Presentación Oral",IF(LEFT(E72,2)="DC","Discusión en clase",IF(LEFT(E72,2)="ET","Ética Profesional",IF(LEFT(E72,2)="PU","Puntualidad ",IF(LEFT(E72,2)="TE","Trabajo en Equipo ","")))))))))))</f>
        <v/>
      </c>
    </row>
    <row r="73" spans="2:3" x14ac:dyDescent="0.25">
      <c r="B73" s="63" t="str">
        <f t="shared" si="2"/>
        <v/>
      </c>
      <c r="C73" s="64" t="str">
        <f t="shared" si="3"/>
        <v/>
      </c>
    </row>
    <row r="74" spans="2:3" x14ac:dyDescent="0.25">
      <c r="B74" s="63" t="str">
        <f t="shared" si="2"/>
        <v/>
      </c>
      <c r="C74" s="64" t="str">
        <f t="shared" si="3"/>
        <v/>
      </c>
    </row>
    <row r="75" spans="2:3" x14ac:dyDescent="0.25">
      <c r="B75" s="63" t="str">
        <f t="shared" si="2"/>
        <v/>
      </c>
      <c r="C75" s="64" t="str">
        <f t="shared" si="3"/>
        <v/>
      </c>
    </row>
    <row r="76" spans="2:3" x14ac:dyDescent="0.25">
      <c r="B76" s="63" t="str">
        <f t="shared" si="2"/>
        <v/>
      </c>
      <c r="C76" s="64" t="str">
        <f t="shared" si="3"/>
        <v/>
      </c>
    </row>
    <row r="77" spans="2:3" x14ac:dyDescent="0.25">
      <c r="B77" s="63" t="str">
        <f t="shared" si="2"/>
        <v/>
      </c>
      <c r="C77" s="64" t="str">
        <f t="shared" si="3"/>
        <v/>
      </c>
    </row>
    <row r="78" spans="2:3" x14ac:dyDescent="0.25">
      <c r="B78" s="63" t="str">
        <f t="shared" ref="B78:B99" si="4">IF(ISBLANK(E78),"",B77+1)</f>
        <v/>
      </c>
      <c r="C78" s="64" t="str">
        <f t="shared" si="3"/>
        <v/>
      </c>
    </row>
    <row r="79" spans="2:3" x14ac:dyDescent="0.25">
      <c r="B79" s="63" t="str">
        <f t="shared" si="4"/>
        <v/>
      </c>
      <c r="C79" s="64" t="str">
        <f t="shared" si="3"/>
        <v/>
      </c>
    </row>
    <row r="80" spans="2:3" x14ac:dyDescent="0.25">
      <c r="B80" s="63" t="str">
        <f t="shared" si="4"/>
        <v/>
      </c>
      <c r="C80" s="64" t="str">
        <f t="shared" si="3"/>
        <v/>
      </c>
    </row>
    <row r="81" spans="2:18" x14ac:dyDescent="0.25">
      <c r="B81" s="63" t="str">
        <f t="shared" si="4"/>
        <v/>
      </c>
      <c r="C81" s="64" t="str">
        <f t="shared" si="3"/>
        <v/>
      </c>
    </row>
    <row r="82" spans="2:18" x14ac:dyDescent="0.25">
      <c r="B82" s="63" t="str">
        <f t="shared" si="4"/>
        <v/>
      </c>
      <c r="C82" s="64" t="str">
        <f t="shared" si="3"/>
        <v/>
      </c>
    </row>
    <row r="83" spans="2:18" x14ac:dyDescent="0.25">
      <c r="B83" s="63" t="str">
        <f t="shared" si="4"/>
        <v/>
      </c>
      <c r="C83" s="64" t="str">
        <f t="shared" si="3"/>
        <v/>
      </c>
    </row>
    <row r="84" spans="2:18" x14ac:dyDescent="0.25">
      <c r="B84" s="63" t="str">
        <f t="shared" si="4"/>
        <v/>
      </c>
      <c r="C84" s="64" t="str">
        <f t="shared" si="3"/>
        <v/>
      </c>
    </row>
    <row r="85" spans="2:18" x14ac:dyDescent="0.25">
      <c r="B85" s="63" t="str">
        <f t="shared" si="4"/>
        <v/>
      </c>
      <c r="C85" s="64" t="str">
        <f t="shared" si="3"/>
        <v/>
      </c>
    </row>
    <row r="86" spans="2:18" x14ac:dyDescent="0.25">
      <c r="B86" s="110" t="str">
        <f t="shared" si="4"/>
        <v/>
      </c>
      <c r="C86" s="111" t="str">
        <f t="shared" si="3"/>
        <v/>
      </c>
      <c r="D86" s="112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</row>
    <row r="87" spans="2:18" x14ac:dyDescent="0.25">
      <c r="B87" s="110" t="str">
        <f t="shared" si="4"/>
        <v/>
      </c>
      <c r="C87" s="111" t="str">
        <f t="shared" si="3"/>
        <v/>
      </c>
      <c r="D87" s="112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</row>
    <row r="88" spans="2:18" x14ac:dyDescent="0.25">
      <c r="B88" s="110" t="str">
        <f t="shared" si="4"/>
        <v/>
      </c>
      <c r="C88" s="111" t="str">
        <f t="shared" si="3"/>
        <v/>
      </c>
      <c r="D88" s="112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</row>
    <row r="89" spans="2:18" x14ac:dyDescent="0.25">
      <c r="B89" s="110" t="str">
        <f t="shared" si="4"/>
        <v/>
      </c>
      <c r="C89" s="111" t="str">
        <f t="shared" si="3"/>
        <v/>
      </c>
      <c r="D89" s="112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</row>
    <row r="90" spans="2:18" x14ac:dyDescent="0.25">
      <c r="B90" s="110" t="str">
        <f t="shared" si="4"/>
        <v/>
      </c>
      <c r="C90" s="111" t="str">
        <f t="shared" si="3"/>
        <v/>
      </c>
      <c r="D90" s="112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</row>
    <row r="91" spans="2:18" x14ac:dyDescent="0.25">
      <c r="B91" s="110" t="str">
        <f t="shared" si="4"/>
        <v/>
      </c>
      <c r="C91" s="111" t="str">
        <f t="shared" si="3"/>
        <v/>
      </c>
      <c r="D91" s="112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</row>
    <row r="92" spans="2:18" x14ac:dyDescent="0.25">
      <c r="B92" s="110" t="str">
        <f t="shared" si="4"/>
        <v/>
      </c>
      <c r="C92" s="111" t="str">
        <f t="shared" si="3"/>
        <v/>
      </c>
      <c r="D92" s="112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</row>
    <row r="93" spans="2:18" x14ac:dyDescent="0.25">
      <c r="B93" s="110" t="str">
        <f t="shared" si="4"/>
        <v/>
      </c>
      <c r="C93" s="111" t="str">
        <f t="shared" si="3"/>
        <v/>
      </c>
      <c r="D93" s="112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</row>
    <row r="94" spans="2:18" x14ac:dyDescent="0.25">
      <c r="B94" s="110" t="str">
        <f t="shared" si="4"/>
        <v/>
      </c>
      <c r="C94" s="111" t="str">
        <f t="shared" si="3"/>
        <v/>
      </c>
      <c r="D94" s="112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</row>
    <row r="95" spans="2:18" x14ac:dyDescent="0.25">
      <c r="B95" s="110" t="str">
        <f t="shared" si="4"/>
        <v/>
      </c>
      <c r="C95" s="111" t="str">
        <f t="shared" si="3"/>
        <v/>
      </c>
      <c r="D95" s="112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</row>
    <row r="96" spans="2:18" x14ac:dyDescent="0.25">
      <c r="B96" s="110" t="str">
        <f t="shared" si="4"/>
        <v/>
      </c>
      <c r="C96" s="111" t="str">
        <f t="shared" si="3"/>
        <v/>
      </c>
      <c r="D96" s="112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</row>
    <row r="97" spans="1:47" x14ac:dyDescent="0.25">
      <c r="B97" s="110" t="str">
        <f t="shared" si="4"/>
        <v/>
      </c>
      <c r="C97" s="111" t="str">
        <f t="shared" si="3"/>
        <v/>
      </c>
      <c r="D97" s="112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</row>
    <row r="98" spans="1:47" x14ac:dyDescent="0.25">
      <c r="B98" s="110" t="str">
        <f t="shared" si="4"/>
        <v/>
      </c>
      <c r="C98" s="111" t="str">
        <f t="shared" si="3"/>
        <v/>
      </c>
      <c r="D98" s="112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</row>
    <row r="99" spans="1:47" x14ac:dyDescent="0.25">
      <c r="A99" s="108"/>
      <c r="B99" s="114" t="str">
        <f t="shared" si="4"/>
        <v/>
      </c>
      <c r="C99" s="115" t="str">
        <f t="shared" si="3"/>
        <v/>
      </c>
      <c r="D99" s="116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3"/>
      <c r="P99" s="113"/>
      <c r="Q99" s="113"/>
      <c r="R99" s="113"/>
    </row>
    <row r="100" spans="1:47" x14ac:dyDescent="0.25">
      <c r="A100" s="108"/>
      <c r="B100" s="117"/>
      <c r="C100" s="118"/>
      <c r="D100" s="116"/>
      <c r="E100" s="117"/>
      <c r="F100" s="117"/>
      <c r="G100" s="59">
        <f>COUNTIF(G7:G99,"x")</f>
        <v>3</v>
      </c>
      <c r="H100" s="59">
        <f t="shared" ref="H100:AU100" si="5">COUNTIF(H7:H99,"x")</f>
        <v>4</v>
      </c>
      <c r="I100" s="59">
        <f t="shared" si="5"/>
        <v>0</v>
      </c>
      <c r="J100" s="59">
        <f t="shared" si="5"/>
        <v>0</v>
      </c>
      <c r="K100" s="59">
        <f t="shared" si="5"/>
        <v>3</v>
      </c>
      <c r="L100" s="59">
        <f t="shared" si="5"/>
        <v>4</v>
      </c>
      <c r="M100" s="59">
        <f t="shared" si="5"/>
        <v>1</v>
      </c>
      <c r="N100" s="59">
        <f t="shared" si="5"/>
        <v>0</v>
      </c>
      <c r="O100" s="59">
        <f t="shared" si="5"/>
        <v>0</v>
      </c>
      <c r="P100" s="59">
        <f t="shared" si="5"/>
        <v>0</v>
      </c>
      <c r="Q100" s="59">
        <f t="shared" si="5"/>
        <v>1</v>
      </c>
      <c r="R100" s="59">
        <f t="shared" si="5"/>
        <v>2</v>
      </c>
      <c r="S100" s="59">
        <f t="shared" si="5"/>
        <v>0</v>
      </c>
      <c r="T100" s="59">
        <f t="shared" si="5"/>
        <v>0</v>
      </c>
      <c r="U100" s="59">
        <f t="shared" si="5"/>
        <v>1</v>
      </c>
      <c r="V100" s="59">
        <f t="shared" si="5"/>
        <v>1</v>
      </c>
      <c r="W100" s="59">
        <f t="shared" si="5"/>
        <v>0</v>
      </c>
      <c r="X100" s="59">
        <f t="shared" si="5"/>
        <v>0</v>
      </c>
      <c r="Y100" s="59">
        <f t="shared" si="5"/>
        <v>2</v>
      </c>
      <c r="Z100" s="59">
        <f t="shared" si="5"/>
        <v>0</v>
      </c>
      <c r="AA100" s="59">
        <f t="shared" si="5"/>
        <v>0</v>
      </c>
      <c r="AB100" s="59">
        <f t="shared" si="5"/>
        <v>1</v>
      </c>
      <c r="AC100" s="59">
        <f t="shared" si="5"/>
        <v>1</v>
      </c>
      <c r="AD100" s="59">
        <f t="shared" si="5"/>
        <v>0</v>
      </c>
      <c r="AE100" s="59">
        <f t="shared" si="5"/>
        <v>0</v>
      </c>
      <c r="AF100" s="59">
        <f t="shared" si="5"/>
        <v>5</v>
      </c>
      <c r="AG100" s="59">
        <f t="shared" si="5"/>
        <v>1</v>
      </c>
      <c r="AH100" s="59">
        <f t="shared" si="5"/>
        <v>0</v>
      </c>
      <c r="AI100" s="59">
        <f t="shared" si="5"/>
        <v>0</v>
      </c>
      <c r="AJ100" s="59">
        <f t="shared" si="5"/>
        <v>1</v>
      </c>
      <c r="AK100" s="59">
        <f t="shared" si="5"/>
        <v>1</v>
      </c>
      <c r="AL100" s="59">
        <f t="shared" si="5"/>
        <v>0</v>
      </c>
      <c r="AM100" s="59">
        <f t="shared" si="5"/>
        <v>0</v>
      </c>
      <c r="AN100" s="59">
        <f t="shared" si="5"/>
        <v>0</v>
      </c>
      <c r="AO100" s="59">
        <f t="shared" si="5"/>
        <v>1</v>
      </c>
      <c r="AP100" s="59">
        <f t="shared" si="5"/>
        <v>1</v>
      </c>
      <c r="AQ100" s="59">
        <f t="shared" si="5"/>
        <v>0</v>
      </c>
      <c r="AR100" s="59">
        <f t="shared" si="5"/>
        <v>0</v>
      </c>
      <c r="AS100" s="59">
        <f t="shared" si="5"/>
        <v>4</v>
      </c>
      <c r="AT100" s="59">
        <f t="shared" si="5"/>
        <v>0</v>
      </c>
      <c r="AU100" s="59">
        <f t="shared" si="5"/>
        <v>0</v>
      </c>
    </row>
    <row r="101" spans="1:47" x14ac:dyDescent="0.25">
      <c r="B101" s="113"/>
      <c r="C101" s="119"/>
      <c r="D101" s="112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</row>
    <row r="102" spans="1:47" x14ac:dyDescent="0.25">
      <c r="B102" s="113"/>
      <c r="C102" s="119"/>
      <c r="D102" s="112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</row>
    <row r="103" spans="1:47" x14ac:dyDescent="0.25">
      <c r="B103" s="113"/>
      <c r="C103" s="119"/>
      <c r="D103" s="112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</row>
    <row r="104" spans="1:47" x14ac:dyDescent="0.25">
      <c r="B104" s="113"/>
      <c r="C104" s="119"/>
      <c r="D104" s="112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</row>
    <row r="105" spans="1:47" x14ac:dyDescent="0.25">
      <c r="B105" s="113"/>
      <c r="C105" s="119"/>
      <c r="D105" s="112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</row>
    <row r="106" spans="1:47" x14ac:dyDescent="0.25">
      <c r="B106" s="113"/>
      <c r="C106" s="119"/>
      <c r="D106" s="112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</row>
    <row r="107" spans="1:47" x14ac:dyDescent="0.25">
      <c r="B107" s="113"/>
      <c r="C107" s="119"/>
      <c r="D107" s="112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</row>
    <row r="108" spans="1:47" x14ac:dyDescent="0.25">
      <c r="B108" s="113"/>
      <c r="C108" s="119"/>
      <c r="D108" s="112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</row>
    <row r="109" spans="1:47" x14ac:dyDescent="0.25">
      <c r="B109" s="113"/>
      <c r="C109" s="119"/>
      <c r="D109" s="112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</row>
    <row r="110" spans="1:47" x14ac:dyDescent="0.25">
      <c r="B110" s="113"/>
      <c r="C110" s="119"/>
      <c r="D110" s="112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</row>
    <row r="111" spans="1:47" x14ac:dyDescent="0.25">
      <c r="B111" s="113"/>
      <c r="C111" s="119"/>
      <c r="D111" s="112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</row>
    <row r="112" spans="1:47" x14ac:dyDescent="0.25">
      <c r="B112" s="113"/>
      <c r="C112" s="119"/>
      <c r="D112" s="112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</row>
    <row r="113" spans="2:18" x14ac:dyDescent="0.25">
      <c r="B113" s="113"/>
      <c r="C113" s="119"/>
      <c r="D113" s="112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</row>
    <row r="114" spans="2:18" x14ac:dyDescent="0.25">
      <c r="B114" s="113"/>
      <c r="C114" s="119"/>
      <c r="D114" s="112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</row>
    <row r="115" spans="2:18" x14ac:dyDescent="0.25">
      <c r="B115" s="113"/>
      <c r="C115" s="119"/>
      <c r="D115" s="112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</row>
    <row r="116" spans="2:18" x14ac:dyDescent="0.25">
      <c r="B116" s="113"/>
      <c r="C116" s="119"/>
      <c r="D116" s="112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</row>
    <row r="117" spans="2:18" x14ac:dyDescent="0.25">
      <c r="B117" s="113"/>
      <c r="C117" s="119"/>
      <c r="D117" s="112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</row>
    <row r="118" spans="2:18" x14ac:dyDescent="0.25">
      <c r="B118" s="113"/>
      <c r="C118" s="119"/>
      <c r="D118" s="112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</row>
    <row r="119" spans="2:18" x14ac:dyDescent="0.25">
      <c r="B119" s="113"/>
      <c r="C119" s="119"/>
      <c r="D119" s="112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</row>
    <row r="120" spans="2:18" x14ac:dyDescent="0.25">
      <c r="B120" s="113"/>
      <c r="C120" s="119"/>
      <c r="D120" s="112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</row>
    <row r="121" spans="2:18" x14ac:dyDescent="0.25">
      <c r="B121" s="113"/>
      <c r="C121" s="119"/>
      <c r="D121" s="112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</row>
    <row r="122" spans="2:18" x14ac:dyDescent="0.25">
      <c r="B122" s="113"/>
      <c r="C122" s="119"/>
      <c r="D122" s="112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</row>
    <row r="123" spans="2:18" x14ac:dyDescent="0.25">
      <c r="B123" s="113"/>
      <c r="C123" s="119"/>
      <c r="D123" s="112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</row>
    <row r="124" spans="2:18" x14ac:dyDescent="0.25">
      <c r="B124" s="113"/>
      <c r="C124" s="119"/>
      <c r="D124" s="112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</row>
    <row r="125" spans="2:18" x14ac:dyDescent="0.25">
      <c r="B125" s="113"/>
      <c r="C125" s="119"/>
      <c r="D125" s="112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</row>
    <row r="126" spans="2:18" x14ac:dyDescent="0.25">
      <c r="B126" s="113"/>
      <c r="C126" s="119"/>
      <c r="D126" s="112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</row>
    <row r="127" spans="2:18" x14ac:dyDescent="0.25">
      <c r="B127" s="113"/>
      <c r="C127" s="119"/>
      <c r="D127" s="112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</row>
    <row r="128" spans="2:18" x14ac:dyDescent="0.25">
      <c r="B128" s="113"/>
      <c r="C128" s="119"/>
      <c r="D128" s="112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</row>
    <row r="129" spans="2:18" x14ac:dyDescent="0.25">
      <c r="B129" s="113"/>
      <c r="C129" s="119"/>
      <c r="D129" s="112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</row>
    <row r="130" spans="2:18" x14ac:dyDescent="0.25">
      <c r="B130" s="113"/>
      <c r="C130" s="119"/>
      <c r="D130" s="112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</row>
    <row r="131" spans="2:18" x14ac:dyDescent="0.25">
      <c r="B131" s="113"/>
      <c r="C131" s="119"/>
      <c r="D131" s="112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</row>
    <row r="132" spans="2:18" x14ac:dyDescent="0.25">
      <c r="B132" s="113"/>
      <c r="C132" s="119"/>
      <c r="D132" s="112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</row>
    <row r="133" spans="2:18" x14ac:dyDescent="0.25">
      <c r="B133" s="113"/>
      <c r="C133" s="119"/>
      <c r="D133" s="112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</row>
    <row r="134" spans="2:18" x14ac:dyDescent="0.25">
      <c r="B134" s="113"/>
      <c r="C134" s="119"/>
      <c r="D134" s="112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</row>
    <row r="135" spans="2:18" x14ac:dyDescent="0.25">
      <c r="B135" s="113"/>
      <c r="C135" s="119"/>
      <c r="D135" s="112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</row>
    <row r="136" spans="2:18" x14ac:dyDescent="0.25">
      <c r="B136" s="113"/>
      <c r="C136" s="119"/>
      <c r="D136" s="112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</row>
    <row r="137" spans="2:18" x14ac:dyDescent="0.25">
      <c r="B137" s="113"/>
      <c r="C137" s="119"/>
      <c r="D137" s="112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</row>
    <row r="138" spans="2:18" x14ac:dyDescent="0.25">
      <c r="B138" s="113"/>
      <c r="C138" s="119"/>
      <c r="D138" s="112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</row>
    <row r="139" spans="2:18" x14ac:dyDescent="0.25">
      <c r="B139" s="113"/>
      <c r="C139" s="119"/>
      <c r="D139" s="112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</row>
    <row r="140" spans="2:18" x14ac:dyDescent="0.25">
      <c r="B140" s="113"/>
      <c r="C140" s="119"/>
      <c r="D140" s="112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</row>
    <row r="141" spans="2:18" x14ac:dyDescent="0.25">
      <c r="B141" s="113"/>
      <c r="C141" s="119"/>
      <c r="D141" s="112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</row>
    <row r="142" spans="2:18" x14ac:dyDescent="0.25">
      <c r="B142" s="113"/>
      <c r="C142" s="119"/>
      <c r="D142" s="112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</row>
    <row r="143" spans="2:18" x14ac:dyDescent="0.25">
      <c r="B143" s="113"/>
      <c r="C143" s="119"/>
      <c r="D143" s="112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</row>
    <row r="144" spans="2:18" x14ac:dyDescent="0.25">
      <c r="B144" s="113"/>
      <c r="C144" s="119"/>
      <c r="D144" s="112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</row>
    <row r="145" spans="2:18" x14ac:dyDescent="0.25">
      <c r="B145" s="113"/>
      <c r="C145" s="119"/>
      <c r="D145" s="112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</row>
    <row r="146" spans="2:18" x14ac:dyDescent="0.25">
      <c r="B146" s="113"/>
      <c r="C146" s="119"/>
      <c r="D146" s="112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</row>
    <row r="147" spans="2:18" x14ac:dyDescent="0.25">
      <c r="B147" s="113"/>
      <c r="C147" s="119"/>
      <c r="D147" s="112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</row>
    <row r="148" spans="2:18" x14ac:dyDescent="0.25">
      <c r="B148" s="113"/>
      <c r="C148" s="119"/>
      <c r="D148" s="112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</row>
    <row r="149" spans="2:18" x14ac:dyDescent="0.25">
      <c r="B149" s="113"/>
      <c r="C149" s="119"/>
      <c r="D149" s="112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</row>
    <row r="150" spans="2:18" x14ac:dyDescent="0.25">
      <c r="B150" s="113"/>
      <c r="C150" s="119"/>
      <c r="D150" s="112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</row>
    <row r="151" spans="2:18" x14ac:dyDescent="0.25">
      <c r="B151" s="113"/>
      <c r="C151" s="119"/>
      <c r="D151" s="112"/>
      <c r="E151" s="113"/>
      <c r="F151" s="113"/>
      <c r="G151" s="113"/>
      <c r="H151" s="113"/>
      <c r="I151" s="113"/>
      <c r="J151" s="113"/>
      <c r="K151" s="113"/>
      <c r="L151" s="113"/>
      <c r="M151" s="113"/>
      <c r="N151" s="113"/>
      <c r="O151" s="113"/>
      <c r="P151" s="113"/>
      <c r="Q151" s="113"/>
      <c r="R151" s="113"/>
    </row>
    <row r="152" spans="2:18" x14ac:dyDescent="0.25">
      <c r="B152" s="113"/>
      <c r="C152" s="119"/>
      <c r="D152" s="112"/>
      <c r="E152" s="113"/>
      <c r="F152" s="113"/>
      <c r="G152" s="113"/>
      <c r="H152" s="113"/>
      <c r="I152" s="113"/>
      <c r="J152" s="113"/>
      <c r="K152" s="113"/>
      <c r="L152" s="113"/>
      <c r="M152" s="113"/>
      <c r="N152" s="113"/>
      <c r="O152" s="113"/>
      <c r="P152" s="113"/>
      <c r="Q152" s="113"/>
      <c r="R152" s="113"/>
    </row>
    <row r="153" spans="2:18" x14ac:dyDescent="0.25">
      <c r="B153" s="113"/>
      <c r="C153" s="119"/>
      <c r="D153" s="112"/>
      <c r="E153" s="113"/>
      <c r="F153" s="113"/>
      <c r="G153" s="113"/>
      <c r="H153" s="113"/>
      <c r="I153" s="113"/>
      <c r="J153" s="113"/>
      <c r="K153" s="113"/>
      <c r="L153" s="113"/>
      <c r="M153" s="113"/>
      <c r="N153" s="113"/>
      <c r="O153" s="113"/>
      <c r="P153" s="113"/>
      <c r="Q153" s="113"/>
      <c r="R153" s="113"/>
    </row>
    <row r="154" spans="2:18" x14ac:dyDescent="0.25">
      <c r="B154" s="113"/>
      <c r="C154" s="119"/>
      <c r="D154" s="112"/>
      <c r="E154" s="113"/>
      <c r="F154" s="113"/>
      <c r="G154" s="113"/>
      <c r="H154" s="113"/>
      <c r="I154" s="113"/>
      <c r="J154" s="113"/>
      <c r="K154" s="113"/>
      <c r="L154" s="113"/>
      <c r="M154" s="113"/>
      <c r="N154" s="113"/>
      <c r="O154" s="113"/>
      <c r="P154" s="113"/>
      <c r="Q154" s="113"/>
      <c r="R154" s="113"/>
    </row>
    <row r="155" spans="2:18" x14ac:dyDescent="0.25">
      <c r="B155" s="113"/>
      <c r="C155" s="119"/>
      <c r="D155" s="112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</row>
    <row r="156" spans="2:18" x14ac:dyDescent="0.25">
      <c r="B156" s="113"/>
      <c r="C156" s="119"/>
      <c r="D156" s="112"/>
      <c r="E156" s="113"/>
      <c r="F156" s="113"/>
      <c r="G156" s="113"/>
      <c r="H156" s="113"/>
      <c r="I156" s="113"/>
      <c r="J156" s="113"/>
      <c r="K156" s="113"/>
      <c r="L156" s="113"/>
      <c r="M156" s="113"/>
      <c r="N156" s="113"/>
      <c r="O156" s="113"/>
      <c r="P156" s="113"/>
      <c r="Q156" s="113"/>
      <c r="R156" s="113"/>
    </row>
    <row r="157" spans="2:18" x14ac:dyDescent="0.25">
      <c r="B157" s="113"/>
      <c r="C157" s="119"/>
      <c r="D157" s="112"/>
      <c r="E157" s="113"/>
      <c r="F157" s="113"/>
      <c r="G157" s="113"/>
      <c r="H157" s="113"/>
      <c r="I157" s="113"/>
      <c r="J157" s="113"/>
      <c r="K157" s="113"/>
      <c r="L157" s="113"/>
      <c r="M157" s="113"/>
      <c r="N157" s="113"/>
      <c r="O157" s="113"/>
      <c r="P157" s="113"/>
      <c r="Q157" s="113"/>
      <c r="R157" s="113"/>
    </row>
    <row r="158" spans="2:18" x14ac:dyDescent="0.25">
      <c r="B158" s="113"/>
      <c r="C158" s="119"/>
      <c r="D158" s="112"/>
      <c r="E158" s="113"/>
      <c r="F158" s="113"/>
      <c r="G158" s="113"/>
      <c r="H158" s="113"/>
      <c r="I158" s="113"/>
      <c r="J158" s="113"/>
      <c r="K158" s="113"/>
      <c r="L158" s="113"/>
      <c r="M158" s="113"/>
      <c r="N158" s="113"/>
      <c r="O158" s="113"/>
      <c r="P158" s="113"/>
      <c r="Q158" s="113"/>
      <c r="R158" s="113"/>
    </row>
    <row r="159" spans="2:18" x14ac:dyDescent="0.25">
      <c r="B159" s="113"/>
      <c r="C159" s="119"/>
      <c r="D159" s="112"/>
      <c r="E159" s="113"/>
      <c r="F159" s="113"/>
      <c r="G159" s="113"/>
      <c r="H159" s="113"/>
      <c r="I159" s="113"/>
      <c r="J159" s="113"/>
      <c r="K159" s="113"/>
      <c r="L159" s="113"/>
      <c r="M159" s="113"/>
      <c r="N159" s="113"/>
      <c r="O159" s="113"/>
      <c r="P159" s="113"/>
      <c r="Q159" s="113"/>
      <c r="R159" s="113"/>
    </row>
    <row r="160" spans="2:18" x14ac:dyDescent="0.25">
      <c r="B160" s="113"/>
      <c r="C160" s="119"/>
      <c r="D160" s="112"/>
      <c r="E160" s="113"/>
      <c r="F160" s="113"/>
      <c r="G160" s="113"/>
      <c r="H160" s="113"/>
      <c r="I160" s="113"/>
      <c r="J160" s="113"/>
      <c r="K160" s="113"/>
      <c r="L160" s="113"/>
      <c r="M160" s="113"/>
      <c r="N160" s="113"/>
      <c r="O160" s="113"/>
      <c r="P160" s="113"/>
      <c r="Q160" s="113"/>
      <c r="R160" s="113"/>
    </row>
    <row r="161" spans="2:18" x14ac:dyDescent="0.25">
      <c r="B161" s="113"/>
      <c r="C161" s="119"/>
      <c r="D161" s="112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</row>
    <row r="162" spans="2:18" x14ac:dyDescent="0.25">
      <c r="B162" s="113"/>
      <c r="C162" s="119"/>
      <c r="D162" s="112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3"/>
      <c r="P162" s="113"/>
      <c r="Q162" s="113"/>
      <c r="R162" s="113"/>
    </row>
    <row r="163" spans="2:18" x14ac:dyDescent="0.25">
      <c r="B163" s="113"/>
      <c r="C163" s="119"/>
      <c r="D163" s="112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3"/>
      <c r="P163" s="113"/>
      <c r="Q163" s="113"/>
      <c r="R163" s="113"/>
    </row>
    <row r="164" spans="2:18" x14ac:dyDescent="0.25">
      <c r="B164" s="113"/>
      <c r="C164" s="119"/>
      <c r="D164" s="112"/>
      <c r="E164" s="113"/>
      <c r="F164" s="113"/>
      <c r="G164" s="113"/>
      <c r="H164" s="113"/>
      <c r="I164" s="113"/>
      <c r="J164" s="113"/>
      <c r="K164" s="113"/>
      <c r="L164" s="113"/>
      <c r="M164" s="113"/>
      <c r="N164" s="113"/>
      <c r="O164" s="113"/>
      <c r="P164" s="113"/>
      <c r="Q164" s="113"/>
      <c r="R164" s="113"/>
    </row>
    <row r="165" spans="2:18" x14ac:dyDescent="0.25">
      <c r="B165" s="113"/>
      <c r="C165" s="119"/>
      <c r="D165" s="112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</row>
    <row r="166" spans="2:18" x14ac:dyDescent="0.25">
      <c r="B166" s="113"/>
      <c r="C166" s="119"/>
      <c r="D166" s="112"/>
      <c r="E166" s="113"/>
      <c r="F166" s="113"/>
      <c r="G166" s="113"/>
      <c r="H166" s="113"/>
      <c r="I166" s="113"/>
      <c r="J166" s="113"/>
      <c r="K166" s="113"/>
      <c r="L166" s="113"/>
      <c r="M166" s="113"/>
      <c r="N166" s="113"/>
      <c r="O166" s="113"/>
      <c r="P166" s="113"/>
      <c r="Q166" s="113"/>
      <c r="R166" s="113"/>
    </row>
    <row r="167" spans="2:18" x14ac:dyDescent="0.25">
      <c r="B167" s="113"/>
      <c r="C167" s="119"/>
      <c r="D167" s="112"/>
      <c r="E167" s="113"/>
      <c r="F167" s="113"/>
      <c r="G167" s="113"/>
      <c r="H167" s="113"/>
      <c r="I167" s="113"/>
      <c r="J167" s="113"/>
      <c r="K167" s="113"/>
      <c r="L167" s="113"/>
      <c r="M167" s="113"/>
      <c r="N167" s="113"/>
      <c r="O167" s="113"/>
      <c r="P167" s="113"/>
      <c r="Q167" s="113"/>
      <c r="R167" s="113"/>
    </row>
    <row r="168" spans="2:18" x14ac:dyDescent="0.25">
      <c r="B168" s="113"/>
      <c r="C168" s="119"/>
      <c r="D168" s="112"/>
      <c r="E168" s="113"/>
      <c r="F168" s="113"/>
      <c r="G168" s="113"/>
      <c r="H168" s="113"/>
      <c r="I168" s="113"/>
      <c r="J168" s="113"/>
      <c r="K168" s="113"/>
      <c r="L168" s="113"/>
      <c r="M168" s="113"/>
      <c r="N168" s="113"/>
      <c r="O168" s="113"/>
      <c r="P168" s="113"/>
      <c r="Q168" s="113"/>
      <c r="R168" s="113"/>
    </row>
    <row r="169" spans="2:18" x14ac:dyDescent="0.25">
      <c r="B169" s="113"/>
      <c r="C169" s="119"/>
      <c r="D169" s="112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</row>
    <row r="170" spans="2:18" x14ac:dyDescent="0.25">
      <c r="B170" s="113"/>
      <c r="C170" s="119"/>
      <c r="D170" s="112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</row>
    <row r="171" spans="2:18" x14ac:dyDescent="0.25">
      <c r="B171" s="113"/>
      <c r="C171" s="119"/>
      <c r="D171" s="112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</row>
    <row r="172" spans="2:18" x14ac:dyDescent="0.25">
      <c r="B172" s="113"/>
      <c r="C172" s="119"/>
      <c r="D172" s="112"/>
      <c r="E172" s="113"/>
      <c r="F172" s="113"/>
      <c r="G172" s="113"/>
      <c r="H172" s="113"/>
      <c r="I172" s="113"/>
      <c r="J172" s="113"/>
      <c r="K172" s="113"/>
      <c r="L172" s="113"/>
      <c r="M172" s="113"/>
      <c r="N172" s="113"/>
      <c r="O172" s="113"/>
      <c r="P172" s="113"/>
      <c r="Q172" s="113"/>
      <c r="R172" s="113"/>
    </row>
    <row r="173" spans="2:18" x14ac:dyDescent="0.25">
      <c r="B173" s="113"/>
      <c r="C173" s="119"/>
      <c r="D173" s="112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  <c r="R173" s="113"/>
    </row>
    <row r="174" spans="2:18" x14ac:dyDescent="0.25">
      <c r="B174" s="113"/>
      <c r="C174" s="119"/>
      <c r="D174" s="112"/>
      <c r="E174" s="113"/>
      <c r="F174" s="113"/>
      <c r="G174" s="113"/>
      <c r="H174" s="113"/>
      <c r="I174" s="113"/>
      <c r="J174" s="113"/>
      <c r="K174" s="113"/>
      <c r="L174" s="113"/>
      <c r="M174" s="113"/>
      <c r="N174" s="113"/>
      <c r="O174" s="113"/>
      <c r="P174" s="113"/>
      <c r="Q174" s="113"/>
      <c r="R174" s="113"/>
    </row>
    <row r="175" spans="2:18" x14ac:dyDescent="0.25">
      <c r="B175" s="113"/>
      <c r="C175" s="119"/>
      <c r="D175" s="112"/>
      <c r="E175" s="113"/>
      <c r="F175" s="113"/>
      <c r="G175" s="113"/>
      <c r="H175" s="113"/>
      <c r="I175" s="113"/>
      <c r="J175" s="113"/>
      <c r="K175" s="113"/>
      <c r="L175" s="113"/>
      <c r="M175" s="113"/>
      <c r="N175" s="113"/>
      <c r="O175" s="113"/>
      <c r="P175" s="113"/>
      <c r="Q175" s="113"/>
      <c r="R175" s="113"/>
    </row>
    <row r="176" spans="2:18" x14ac:dyDescent="0.25">
      <c r="B176" s="113"/>
      <c r="C176" s="119"/>
      <c r="D176" s="112"/>
      <c r="E176" s="113"/>
      <c r="F176" s="113"/>
      <c r="G176" s="113"/>
      <c r="H176" s="113"/>
      <c r="I176" s="113"/>
      <c r="J176" s="113"/>
      <c r="K176" s="113"/>
      <c r="L176" s="113"/>
      <c r="M176" s="113"/>
      <c r="N176" s="113"/>
      <c r="O176" s="113"/>
      <c r="P176" s="113"/>
      <c r="Q176" s="113"/>
      <c r="R176" s="113"/>
    </row>
    <row r="177" spans="2:18" x14ac:dyDescent="0.25">
      <c r="B177" s="113"/>
      <c r="C177" s="119"/>
      <c r="D177" s="112"/>
      <c r="E177" s="113"/>
      <c r="F177" s="113"/>
      <c r="G177" s="113"/>
      <c r="H177" s="113"/>
      <c r="I177" s="113"/>
      <c r="J177" s="113"/>
      <c r="K177" s="113"/>
      <c r="L177" s="113"/>
      <c r="M177" s="113"/>
      <c r="N177" s="113"/>
      <c r="O177" s="113"/>
      <c r="P177" s="113"/>
      <c r="Q177" s="113"/>
      <c r="R177" s="113"/>
    </row>
  </sheetData>
  <sheetProtection algorithmName="SHA-512" hashValue="rC6lZ2SaMV33rI4G+gvmtlkLHtG+2tRf+2vIme82Ez5JazsBxBddpUKmm2QhFAPj+ob3O6A1FnaWkiAkX4ldaw==" saltValue="NgLWRQ5R6vKDnqtoPhYoSA==" spinCount="100000" sheet="1" objects="1" scenarios="1"/>
  <protectedRanges>
    <protectedRange sqref="K9:AT9 K7:AU8 G7:J13 K10:AU13 M25:AU25 G15:AU24 M14:AU14 G26:AU50 B7:F43 D44:F50 B44:C99" name="Alumnos"/>
    <protectedRange sqref="G5:AU6" name="Tipo"/>
    <protectedRange sqref="G25:L25 G100:AU100" name="Alumnos_1"/>
  </protectedRanges>
  <mergeCells count="58">
    <mergeCell ref="AF2:AI2"/>
    <mergeCell ref="AJ2:AN2"/>
    <mergeCell ref="AO2:AR2"/>
    <mergeCell ref="AS2:AU2"/>
    <mergeCell ref="AF4:AF6"/>
    <mergeCell ref="AG4:AG6"/>
    <mergeCell ref="AH4:AH6"/>
    <mergeCell ref="K2:P2"/>
    <mergeCell ref="Q2:T2"/>
    <mergeCell ref="U2:X2"/>
    <mergeCell ref="R4:R6"/>
    <mergeCell ref="S4:S6"/>
    <mergeCell ref="T4:T6"/>
    <mergeCell ref="U4:U6"/>
    <mergeCell ref="V4:V6"/>
    <mergeCell ref="W4:W6"/>
    <mergeCell ref="K4:K6"/>
    <mergeCell ref="X4:X6"/>
    <mergeCell ref="L4:L6"/>
    <mergeCell ref="M4:M6"/>
    <mergeCell ref="Y2:AA2"/>
    <mergeCell ref="AT4:AT6"/>
    <mergeCell ref="AU4:AU6"/>
    <mergeCell ref="AJ4:AJ6"/>
    <mergeCell ref="AK4:AK6"/>
    <mergeCell ref="AL4:AL6"/>
    <mergeCell ref="AM4:AM6"/>
    <mergeCell ref="AN4:AN6"/>
    <mergeCell ref="AO4:AO6"/>
    <mergeCell ref="AP4:AP6"/>
    <mergeCell ref="AQ4:AQ6"/>
    <mergeCell ref="AR4:AR6"/>
    <mergeCell ref="AS4:AS6"/>
    <mergeCell ref="AI4:AI6"/>
    <mergeCell ref="AC4:AC6"/>
    <mergeCell ref="AB2:AE2"/>
    <mergeCell ref="AA4:AA6"/>
    <mergeCell ref="Y4:Y6"/>
    <mergeCell ref="Z4:Z6"/>
    <mergeCell ref="N4:N6"/>
    <mergeCell ref="O4:O6"/>
    <mergeCell ref="P4:P6"/>
    <mergeCell ref="AD4:AD6"/>
    <mergeCell ref="AE4:AE6"/>
    <mergeCell ref="AB4:AB6"/>
    <mergeCell ref="B2:F2"/>
    <mergeCell ref="B3:F4"/>
    <mergeCell ref="G4:G6"/>
    <mergeCell ref="H4:H6"/>
    <mergeCell ref="I4:I6"/>
    <mergeCell ref="B5:B6"/>
    <mergeCell ref="C5:C6"/>
    <mergeCell ref="D5:D6"/>
    <mergeCell ref="E5:E6"/>
    <mergeCell ref="F5:F6"/>
    <mergeCell ref="G2:J2"/>
    <mergeCell ref="J4:J6"/>
    <mergeCell ref="Q4:Q6"/>
  </mergeCells>
  <conditionalFormatting sqref="B7:AU50 B51:F51 B52:AU99 G100:AU100">
    <cfRule type="cellIs" dxfId="179" priority="1" operator="equal">
      <formula>""</formula>
    </cfRule>
  </conditionalFormatting>
  <conditionalFormatting sqref="D7:AU50">
    <cfRule type="cellIs" dxfId="178" priority="2" operator="equal">
      <formula>0</formula>
    </cfRule>
  </conditionalFormatting>
  <conditionalFormatting sqref="G4">
    <cfRule type="expression" dxfId="177" priority="41">
      <formula>$G$3=1</formula>
    </cfRule>
  </conditionalFormatting>
  <conditionalFormatting sqref="H4">
    <cfRule type="expression" dxfId="176" priority="42">
      <formula>$G$3=2</formula>
    </cfRule>
  </conditionalFormatting>
  <conditionalFormatting sqref="I4">
    <cfRule type="expression" dxfId="175" priority="39">
      <formula>$G$3=1</formula>
    </cfRule>
  </conditionalFormatting>
  <conditionalFormatting sqref="J4">
    <cfRule type="expression" dxfId="174" priority="40">
      <formula>$G$3=2</formula>
    </cfRule>
  </conditionalFormatting>
  <conditionalFormatting sqref="K4">
    <cfRule type="expression" dxfId="173" priority="37">
      <formula>$G$3=1</formula>
    </cfRule>
  </conditionalFormatting>
  <conditionalFormatting sqref="L4">
    <cfRule type="expression" dxfId="172" priority="38">
      <formula>$G$3=2</formula>
    </cfRule>
  </conditionalFormatting>
  <conditionalFormatting sqref="M4">
    <cfRule type="expression" dxfId="171" priority="35">
      <formula>$G$3=1</formula>
    </cfRule>
  </conditionalFormatting>
  <conditionalFormatting sqref="N4">
    <cfRule type="expression" dxfId="170" priority="36">
      <formula>$G$3=2</formula>
    </cfRule>
  </conditionalFormatting>
  <conditionalFormatting sqref="O4">
    <cfRule type="expression" dxfId="169" priority="33">
      <formula>$G$3=1</formula>
    </cfRule>
  </conditionalFormatting>
  <conditionalFormatting sqref="P4">
    <cfRule type="expression" dxfId="168" priority="34">
      <formula>$G$3=2</formula>
    </cfRule>
  </conditionalFormatting>
  <conditionalFormatting sqref="Q4">
    <cfRule type="expression" dxfId="167" priority="31">
      <formula>$G$3=1</formula>
    </cfRule>
  </conditionalFormatting>
  <conditionalFormatting sqref="R4">
    <cfRule type="expression" dxfId="166" priority="32">
      <formula>$G$3=2</formula>
    </cfRule>
  </conditionalFormatting>
  <conditionalFormatting sqref="S4">
    <cfRule type="expression" dxfId="165" priority="29">
      <formula>$G$3=1</formula>
    </cfRule>
  </conditionalFormatting>
  <conditionalFormatting sqref="T4">
    <cfRule type="expression" dxfId="164" priority="30">
      <formula>$G$3=2</formula>
    </cfRule>
  </conditionalFormatting>
  <conditionalFormatting sqref="U4">
    <cfRule type="expression" dxfId="163" priority="27">
      <formula>$G$3=1</formula>
    </cfRule>
  </conditionalFormatting>
  <conditionalFormatting sqref="V4">
    <cfRule type="expression" dxfId="162" priority="28">
      <formula>$G$3=2</formula>
    </cfRule>
  </conditionalFormatting>
  <conditionalFormatting sqref="W4">
    <cfRule type="expression" dxfId="161" priority="25">
      <formula>$G$3=1</formula>
    </cfRule>
  </conditionalFormatting>
  <conditionalFormatting sqref="X4">
    <cfRule type="expression" dxfId="160" priority="26">
      <formula>$G$3=2</formula>
    </cfRule>
  </conditionalFormatting>
  <conditionalFormatting sqref="Y4">
    <cfRule type="expression" dxfId="159" priority="23">
      <formula>$G$3=1</formula>
    </cfRule>
  </conditionalFormatting>
  <conditionalFormatting sqref="Z4">
    <cfRule type="expression" dxfId="158" priority="24">
      <formula>$G$3=2</formula>
    </cfRule>
  </conditionalFormatting>
  <conditionalFormatting sqref="AA4">
    <cfRule type="expression" dxfId="157" priority="21">
      <formula>$G$3=1</formula>
    </cfRule>
  </conditionalFormatting>
  <conditionalFormatting sqref="AB4">
    <cfRule type="expression" dxfId="156" priority="22">
      <formula>$G$3=2</formula>
    </cfRule>
  </conditionalFormatting>
  <conditionalFormatting sqref="AC4">
    <cfRule type="expression" dxfId="155" priority="19">
      <formula>$G$3=1</formula>
    </cfRule>
  </conditionalFormatting>
  <conditionalFormatting sqref="AD4">
    <cfRule type="expression" dxfId="154" priority="20">
      <formula>$G$3=2</formula>
    </cfRule>
  </conditionalFormatting>
  <conditionalFormatting sqref="AE4">
    <cfRule type="expression" dxfId="153" priority="17">
      <formula>$G$3=1</formula>
    </cfRule>
  </conditionalFormatting>
  <conditionalFormatting sqref="AF4">
    <cfRule type="expression" dxfId="152" priority="18">
      <formula>$G$3=2</formula>
    </cfRule>
  </conditionalFormatting>
  <conditionalFormatting sqref="AG4">
    <cfRule type="expression" dxfId="151" priority="15">
      <formula>$G$3=1</formula>
    </cfRule>
  </conditionalFormatting>
  <conditionalFormatting sqref="AH4">
    <cfRule type="expression" dxfId="150" priority="16">
      <formula>$G$3=2</formula>
    </cfRule>
  </conditionalFormatting>
  <conditionalFormatting sqref="AI4">
    <cfRule type="expression" dxfId="149" priority="13">
      <formula>$G$3=1</formula>
    </cfRule>
  </conditionalFormatting>
  <conditionalFormatting sqref="AJ4">
    <cfRule type="expression" dxfId="148" priority="14">
      <formula>$G$3=2</formula>
    </cfRule>
  </conditionalFormatting>
  <conditionalFormatting sqref="AK4">
    <cfRule type="expression" dxfId="147" priority="11">
      <formula>$G$3=1</formula>
    </cfRule>
  </conditionalFormatting>
  <conditionalFormatting sqref="AL4">
    <cfRule type="expression" dxfId="146" priority="12">
      <formula>$G$3=2</formula>
    </cfRule>
  </conditionalFormatting>
  <conditionalFormatting sqref="AM4">
    <cfRule type="expression" dxfId="145" priority="9">
      <formula>$G$3=1</formula>
    </cfRule>
  </conditionalFormatting>
  <conditionalFormatting sqref="AN4">
    <cfRule type="expression" dxfId="144" priority="10">
      <formula>$G$3=2</formula>
    </cfRule>
  </conditionalFormatting>
  <conditionalFormatting sqref="AO4">
    <cfRule type="expression" dxfId="143" priority="7">
      <formula>$G$3=1</formula>
    </cfRule>
  </conditionalFormatting>
  <conditionalFormatting sqref="AP4">
    <cfRule type="expression" dxfId="142" priority="8">
      <formula>$G$3=2</formula>
    </cfRule>
  </conditionalFormatting>
  <conditionalFormatting sqref="AQ4:AU4">
    <cfRule type="expression" dxfId="141" priority="3">
      <formula>$G$3=1</formula>
    </cfRule>
  </conditionalFormatting>
  <dataValidations disablePrompts="1" count="1">
    <dataValidation type="decimal" allowBlank="1" sqref="H26:H50 H7:H13 H15:H24" xr:uid="{1E73904A-6785-4FC8-8E48-5583A803DAB9}">
      <formula1>0</formula1>
      <formula2>$H$6</formula2>
    </dataValidation>
  </dataValidations>
  <pageMargins left="0.23622047244094491" right="0.23622047244094491" top="0.74803149606299213" bottom="0.74803149606299213" header="0.31496062992125984" footer="0.31496062992125984"/>
  <pageSetup paperSize="9" scale="80"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6</xdr:col>
                    <xdr:colOff>219075</xdr:colOff>
                    <xdr:row>2</xdr:row>
                    <xdr:rowOff>28575</xdr:rowOff>
                  </from>
                  <to>
                    <xdr:col>6</xdr:col>
                    <xdr:colOff>523875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7</xdr:col>
                    <xdr:colOff>190500</xdr:colOff>
                    <xdr:row>2</xdr:row>
                    <xdr:rowOff>28575</xdr:rowOff>
                  </from>
                  <to>
                    <xdr:col>7</xdr:col>
                    <xdr:colOff>495300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Option Button 3">
              <controlPr defaultSize="0" autoFill="0" autoLine="0" autoPict="0">
                <anchor moveWithCells="1">
                  <from>
                    <xdr:col>8</xdr:col>
                    <xdr:colOff>190500</xdr:colOff>
                    <xdr:row>2</xdr:row>
                    <xdr:rowOff>28575</xdr:rowOff>
                  </from>
                  <to>
                    <xdr:col>8</xdr:col>
                    <xdr:colOff>495300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Option Button 4">
              <controlPr defaultSize="0" autoFill="0" autoLine="0" autoPict="0">
                <anchor moveWithCells="1">
                  <from>
                    <xdr:col>9</xdr:col>
                    <xdr:colOff>190500</xdr:colOff>
                    <xdr:row>2</xdr:row>
                    <xdr:rowOff>28575</xdr:rowOff>
                  </from>
                  <to>
                    <xdr:col>9</xdr:col>
                    <xdr:colOff>495300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Option Button 5">
              <controlPr defaultSize="0" autoFill="0" autoLine="0" autoPict="0">
                <anchor moveWithCells="1">
                  <from>
                    <xdr:col>10</xdr:col>
                    <xdr:colOff>190500</xdr:colOff>
                    <xdr:row>2</xdr:row>
                    <xdr:rowOff>28575</xdr:rowOff>
                  </from>
                  <to>
                    <xdr:col>10</xdr:col>
                    <xdr:colOff>495300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Option Button 6">
              <controlPr defaultSize="0" autoFill="0" autoLine="0" autoPict="0">
                <anchor moveWithCells="1">
                  <from>
                    <xdr:col>11</xdr:col>
                    <xdr:colOff>190500</xdr:colOff>
                    <xdr:row>2</xdr:row>
                    <xdr:rowOff>28575</xdr:rowOff>
                  </from>
                  <to>
                    <xdr:col>11</xdr:col>
                    <xdr:colOff>495300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Option Button 7">
              <controlPr defaultSize="0" autoFill="0" autoLine="0" autoPict="0">
                <anchor moveWithCells="1">
                  <from>
                    <xdr:col>12</xdr:col>
                    <xdr:colOff>190500</xdr:colOff>
                    <xdr:row>2</xdr:row>
                    <xdr:rowOff>28575</xdr:rowOff>
                  </from>
                  <to>
                    <xdr:col>12</xdr:col>
                    <xdr:colOff>495300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Option Button 8">
              <controlPr defaultSize="0" autoFill="0" autoLine="0" autoPict="0">
                <anchor moveWithCells="1">
                  <from>
                    <xdr:col>13</xdr:col>
                    <xdr:colOff>190500</xdr:colOff>
                    <xdr:row>2</xdr:row>
                    <xdr:rowOff>28575</xdr:rowOff>
                  </from>
                  <to>
                    <xdr:col>13</xdr:col>
                    <xdr:colOff>495300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Option Button 9">
              <controlPr defaultSize="0" autoFill="0" autoLine="0" autoPict="0">
                <anchor moveWithCells="1">
                  <from>
                    <xdr:col>14</xdr:col>
                    <xdr:colOff>190500</xdr:colOff>
                    <xdr:row>2</xdr:row>
                    <xdr:rowOff>28575</xdr:rowOff>
                  </from>
                  <to>
                    <xdr:col>14</xdr:col>
                    <xdr:colOff>495300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Option Button 10">
              <controlPr defaultSize="0" autoFill="0" autoLine="0" autoPict="0">
                <anchor moveWithCells="1">
                  <from>
                    <xdr:col>15</xdr:col>
                    <xdr:colOff>190500</xdr:colOff>
                    <xdr:row>2</xdr:row>
                    <xdr:rowOff>28575</xdr:rowOff>
                  </from>
                  <to>
                    <xdr:col>15</xdr:col>
                    <xdr:colOff>495300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Option Button 11">
              <controlPr defaultSize="0" autoFill="0" autoLine="0" autoPict="0">
                <anchor moveWithCells="1">
                  <from>
                    <xdr:col>16</xdr:col>
                    <xdr:colOff>190500</xdr:colOff>
                    <xdr:row>2</xdr:row>
                    <xdr:rowOff>28575</xdr:rowOff>
                  </from>
                  <to>
                    <xdr:col>16</xdr:col>
                    <xdr:colOff>495300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Option Button 12">
              <controlPr defaultSize="0" autoFill="0" autoLine="0" autoPict="0">
                <anchor moveWithCells="1">
                  <from>
                    <xdr:col>17</xdr:col>
                    <xdr:colOff>190500</xdr:colOff>
                    <xdr:row>2</xdr:row>
                    <xdr:rowOff>28575</xdr:rowOff>
                  </from>
                  <to>
                    <xdr:col>17</xdr:col>
                    <xdr:colOff>495300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Option Button 13">
              <controlPr defaultSize="0" autoFill="0" autoLine="0" autoPict="0">
                <anchor moveWithCells="1">
                  <from>
                    <xdr:col>18</xdr:col>
                    <xdr:colOff>247650</xdr:colOff>
                    <xdr:row>2</xdr:row>
                    <xdr:rowOff>28575</xdr:rowOff>
                  </from>
                  <to>
                    <xdr:col>18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Option Button 14">
              <controlPr defaultSize="0" autoFill="0" autoLine="0" autoPict="0">
                <anchor moveWithCells="1">
                  <from>
                    <xdr:col>19</xdr:col>
                    <xdr:colOff>247650</xdr:colOff>
                    <xdr:row>2</xdr:row>
                    <xdr:rowOff>28575</xdr:rowOff>
                  </from>
                  <to>
                    <xdr:col>19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Option Button 15">
              <controlPr defaultSize="0" autoFill="0" autoLine="0" autoPict="0">
                <anchor moveWithCells="1">
                  <from>
                    <xdr:col>20</xdr:col>
                    <xdr:colOff>247650</xdr:colOff>
                    <xdr:row>2</xdr:row>
                    <xdr:rowOff>28575</xdr:rowOff>
                  </from>
                  <to>
                    <xdr:col>20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Option Button 16">
              <controlPr defaultSize="0" autoFill="0" autoLine="0" autoPict="0">
                <anchor moveWithCells="1">
                  <from>
                    <xdr:col>21</xdr:col>
                    <xdr:colOff>247650</xdr:colOff>
                    <xdr:row>2</xdr:row>
                    <xdr:rowOff>28575</xdr:rowOff>
                  </from>
                  <to>
                    <xdr:col>21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Option Button 17">
              <controlPr defaultSize="0" autoFill="0" autoLine="0" autoPict="0">
                <anchor moveWithCells="1">
                  <from>
                    <xdr:col>22</xdr:col>
                    <xdr:colOff>247650</xdr:colOff>
                    <xdr:row>2</xdr:row>
                    <xdr:rowOff>28575</xdr:rowOff>
                  </from>
                  <to>
                    <xdr:col>22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Option Button 18">
              <controlPr defaultSize="0" autoFill="0" autoLine="0" autoPict="0">
                <anchor moveWithCells="1">
                  <from>
                    <xdr:col>23</xdr:col>
                    <xdr:colOff>247650</xdr:colOff>
                    <xdr:row>2</xdr:row>
                    <xdr:rowOff>28575</xdr:rowOff>
                  </from>
                  <to>
                    <xdr:col>23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Option Button 19">
              <controlPr defaultSize="0" autoFill="0" autoLine="0" autoPict="0">
                <anchor moveWithCells="1">
                  <from>
                    <xdr:col>24</xdr:col>
                    <xdr:colOff>247650</xdr:colOff>
                    <xdr:row>2</xdr:row>
                    <xdr:rowOff>28575</xdr:rowOff>
                  </from>
                  <to>
                    <xdr:col>24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Option Button 20">
              <controlPr defaultSize="0" autoFill="0" autoLine="0" autoPict="0">
                <anchor moveWithCells="1">
                  <from>
                    <xdr:col>25</xdr:col>
                    <xdr:colOff>247650</xdr:colOff>
                    <xdr:row>2</xdr:row>
                    <xdr:rowOff>28575</xdr:rowOff>
                  </from>
                  <to>
                    <xdr:col>25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Option Button 21">
              <controlPr defaultSize="0" autoFill="0" autoLine="0" autoPict="0">
                <anchor moveWithCells="1">
                  <from>
                    <xdr:col>26</xdr:col>
                    <xdr:colOff>247650</xdr:colOff>
                    <xdr:row>2</xdr:row>
                    <xdr:rowOff>28575</xdr:rowOff>
                  </from>
                  <to>
                    <xdr:col>26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Option Button 22">
              <controlPr defaultSize="0" autoFill="0" autoLine="0" autoPict="0">
                <anchor moveWithCells="1">
                  <from>
                    <xdr:col>27</xdr:col>
                    <xdr:colOff>247650</xdr:colOff>
                    <xdr:row>2</xdr:row>
                    <xdr:rowOff>28575</xdr:rowOff>
                  </from>
                  <to>
                    <xdr:col>27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Option Button 23">
              <controlPr defaultSize="0" autoFill="0" autoLine="0" autoPict="0">
                <anchor moveWithCells="1">
                  <from>
                    <xdr:col>28</xdr:col>
                    <xdr:colOff>266700</xdr:colOff>
                    <xdr:row>2</xdr:row>
                    <xdr:rowOff>28575</xdr:rowOff>
                  </from>
                  <to>
                    <xdr:col>28</xdr:col>
                    <xdr:colOff>571500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7" name="Option Button 24">
              <controlPr defaultSize="0" autoFill="0" autoLine="0" autoPict="0">
                <anchor moveWithCells="1">
                  <from>
                    <xdr:col>29</xdr:col>
                    <xdr:colOff>247650</xdr:colOff>
                    <xdr:row>2</xdr:row>
                    <xdr:rowOff>28575</xdr:rowOff>
                  </from>
                  <to>
                    <xdr:col>29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8" name="Option Button 25">
              <controlPr defaultSize="0" autoFill="0" autoLine="0" autoPict="0">
                <anchor moveWithCells="1">
                  <from>
                    <xdr:col>30</xdr:col>
                    <xdr:colOff>247650</xdr:colOff>
                    <xdr:row>2</xdr:row>
                    <xdr:rowOff>28575</xdr:rowOff>
                  </from>
                  <to>
                    <xdr:col>30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29" name="Option Button 26">
              <controlPr defaultSize="0" autoFill="0" autoLine="0" autoPict="0">
                <anchor moveWithCells="1">
                  <from>
                    <xdr:col>31</xdr:col>
                    <xdr:colOff>257175</xdr:colOff>
                    <xdr:row>2</xdr:row>
                    <xdr:rowOff>28575</xdr:rowOff>
                  </from>
                  <to>
                    <xdr:col>31</xdr:col>
                    <xdr:colOff>561975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30" name="Option Button 27">
              <controlPr defaultSize="0" autoFill="0" autoLine="0" autoPict="0">
                <anchor moveWithCells="1">
                  <from>
                    <xdr:col>32</xdr:col>
                    <xdr:colOff>257175</xdr:colOff>
                    <xdr:row>2</xdr:row>
                    <xdr:rowOff>28575</xdr:rowOff>
                  </from>
                  <to>
                    <xdr:col>32</xdr:col>
                    <xdr:colOff>561975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31" name="Option Button 28">
              <controlPr defaultSize="0" autoFill="0" autoLine="0" autoPict="0">
                <anchor moveWithCells="1">
                  <from>
                    <xdr:col>33</xdr:col>
                    <xdr:colOff>247650</xdr:colOff>
                    <xdr:row>2</xdr:row>
                    <xdr:rowOff>28575</xdr:rowOff>
                  </from>
                  <to>
                    <xdr:col>33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32" name="Option Button 29">
              <controlPr defaultSize="0" autoFill="0" autoLine="0" autoPict="0">
                <anchor moveWithCells="1">
                  <from>
                    <xdr:col>34</xdr:col>
                    <xdr:colOff>247650</xdr:colOff>
                    <xdr:row>2</xdr:row>
                    <xdr:rowOff>28575</xdr:rowOff>
                  </from>
                  <to>
                    <xdr:col>34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33" name="Option Button 30">
              <controlPr defaultSize="0" autoFill="0" autoLine="0" autoPict="0">
                <anchor moveWithCells="1">
                  <from>
                    <xdr:col>35</xdr:col>
                    <xdr:colOff>247650</xdr:colOff>
                    <xdr:row>2</xdr:row>
                    <xdr:rowOff>28575</xdr:rowOff>
                  </from>
                  <to>
                    <xdr:col>35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34" name="Option Button 31">
              <controlPr defaultSize="0" autoFill="0" autoLine="0" autoPict="0">
                <anchor moveWithCells="1">
                  <from>
                    <xdr:col>36</xdr:col>
                    <xdr:colOff>247650</xdr:colOff>
                    <xdr:row>2</xdr:row>
                    <xdr:rowOff>28575</xdr:rowOff>
                  </from>
                  <to>
                    <xdr:col>36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35" name="Option Button 32">
              <controlPr defaultSize="0" autoFill="0" autoLine="0" autoPict="0">
                <anchor moveWithCells="1">
                  <from>
                    <xdr:col>37</xdr:col>
                    <xdr:colOff>247650</xdr:colOff>
                    <xdr:row>2</xdr:row>
                    <xdr:rowOff>28575</xdr:rowOff>
                  </from>
                  <to>
                    <xdr:col>37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7" r:id="rId36" name="Option Button 33">
              <controlPr defaultSize="0" autoFill="0" autoLine="0" autoPict="0">
                <anchor moveWithCells="1">
                  <from>
                    <xdr:col>38</xdr:col>
                    <xdr:colOff>247650</xdr:colOff>
                    <xdr:row>2</xdr:row>
                    <xdr:rowOff>28575</xdr:rowOff>
                  </from>
                  <to>
                    <xdr:col>38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8" r:id="rId37" name="Option Button 34">
              <controlPr defaultSize="0" autoFill="0" autoLine="0" autoPict="0">
                <anchor moveWithCells="1">
                  <from>
                    <xdr:col>39</xdr:col>
                    <xdr:colOff>247650</xdr:colOff>
                    <xdr:row>2</xdr:row>
                    <xdr:rowOff>28575</xdr:rowOff>
                  </from>
                  <to>
                    <xdr:col>39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38" name="Option Button 35">
              <controlPr defaultSize="0" autoFill="0" autoLine="0" autoPict="0">
                <anchor moveWithCells="1">
                  <from>
                    <xdr:col>40</xdr:col>
                    <xdr:colOff>247650</xdr:colOff>
                    <xdr:row>2</xdr:row>
                    <xdr:rowOff>28575</xdr:rowOff>
                  </from>
                  <to>
                    <xdr:col>40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39" name="Option Button 36">
              <controlPr defaultSize="0" autoFill="0" autoLine="0" autoPict="0">
                <anchor moveWithCells="1">
                  <from>
                    <xdr:col>41</xdr:col>
                    <xdr:colOff>247650</xdr:colOff>
                    <xdr:row>2</xdr:row>
                    <xdr:rowOff>28575</xdr:rowOff>
                  </from>
                  <to>
                    <xdr:col>41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40" name="Option Button 37">
              <controlPr defaultSize="0" autoFill="0" autoLine="0" autoPict="0">
                <anchor moveWithCells="1">
                  <from>
                    <xdr:col>42</xdr:col>
                    <xdr:colOff>247650</xdr:colOff>
                    <xdr:row>2</xdr:row>
                    <xdr:rowOff>28575</xdr:rowOff>
                  </from>
                  <to>
                    <xdr:col>42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41" name="Option Button 38">
              <controlPr defaultSize="0" autoFill="0" autoLine="0" autoPict="0">
                <anchor moveWithCells="1">
                  <from>
                    <xdr:col>43</xdr:col>
                    <xdr:colOff>247650</xdr:colOff>
                    <xdr:row>2</xdr:row>
                    <xdr:rowOff>28575</xdr:rowOff>
                  </from>
                  <to>
                    <xdr:col>43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42" name="Option Button 39">
              <controlPr defaultSize="0" autoFill="0" autoLine="0" autoPict="0">
                <anchor moveWithCells="1">
                  <from>
                    <xdr:col>44</xdr:col>
                    <xdr:colOff>247650</xdr:colOff>
                    <xdr:row>2</xdr:row>
                    <xdr:rowOff>28575</xdr:rowOff>
                  </from>
                  <to>
                    <xdr:col>44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43" name="Option Button 40">
              <controlPr defaultSize="0" autoFill="0" autoLine="0" autoPict="0">
                <anchor moveWithCells="1">
                  <from>
                    <xdr:col>45</xdr:col>
                    <xdr:colOff>247650</xdr:colOff>
                    <xdr:row>2</xdr:row>
                    <xdr:rowOff>28575</xdr:rowOff>
                  </from>
                  <to>
                    <xdr:col>45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44" name="Option Button 41">
              <controlPr defaultSize="0" autoFill="0" autoLine="0" autoPict="0">
                <anchor moveWithCells="1">
                  <from>
                    <xdr:col>46</xdr:col>
                    <xdr:colOff>247650</xdr:colOff>
                    <xdr:row>2</xdr:row>
                    <xdr:rowOff>28575</xdr:rowOff>
                  </from>
                  <to>
                    <xdr:col>46</xdr:col>
                    <xdr:colOff>552450</xdr:colOff>
                    <xdr:row>2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31E72-A298-4A3F-B738-39FFD562AC99}">
  <sheetPr>
    <tabColor theme="4"/>
  </sheetPr>
  <dimension ref="B1:AY99"/>
  <sheetViews>
    <sheetView showGridLines="0" topLeftCell="B2" zoomScaleNormal="100" workbookViewId="0">
      <pane xSplit="5" ySplit="5" topLeftCell="G7" activePane="bottomRight" state="frozen"/>
      <selection activeCell="B2" sqref="B2"/>
      <selection pane="topRight" activeCell="G2" sqref="G2"/>
      <selection pane="bottomLeft" activeCell="B7" sqref="B7"/>
      <selection pane="bottomRight" activeCell="J11" sqref="C11:J13"/>
    </sheetView>
  </sheetViews>
  <sheetFormatPr baseColWidth="10" defaultRowHeight="15" x14ac:dyDescent="0.25"/>
  <cols>
    <col min="1" max="1" width="0" hidden="1" customWidth="1"/>
    <col min="2" max="2" width="3.7109375" customWidth="1"/>
    <col min="3" max="3" width="15.42578125" style="50" customWidth="1"/>
    <col min="4" max="4" width="21.85546875" style="11" customWidth="1"/>
    <col min="5" max="5" width="10.28515625" style="58" customWidth="1"/>
    <col min="6" max="6" width="10.5703125" style="58" customWidth="1"/>
    <col min="7" max="47" width="10.5703125" customWidth="1"/>
    <col min="48" max="48" width="9" style="10" hidden="1" customWidth="1"/>
    <col min="49" max="51" width="9" customWidth="1"/>
  </cols>
  <sheetData>
    <row r="1" spans="2:51" hidden="1" x14ac:dyDescent="0.25">
      <c r="E1" s="26" t="str" cm="1">
        <f t="array" aca="1" ref="E1" ca="1">IF(F1&lt;=20,INDIRECT(CHAR(F1+70)&amp;4),INDIRECT("A"&amp;CHAR(F1+44)&amp;4))</f>
        <v>Interpreta requerimientos y formula especificaciones de diseño.</v>
      </c>
      <c r="F1" s="10">
        <v>3</v>
      </c>
    </row>
    <row r="2" spans="2:51" ht="22.5" customHeight="1" x14ac:dyDescent="0.25">
      <c r="B2" s="233" t="s">
        <v>296</v>
      </c>
      <c r="C2" s="233"/>
      <c r="D2" s="233"/>
      <c r="E2" s="233"/>
      <c r="F2" s="233"/>
      <c r="G2" s="69">
        <f>IF(ISBLANK(G3),"",G3)</f>
        <v>1.1000000000000001</v>
      </c>
      <c r="H2" s="69">
        <f t="shared" ref="H2:X2" si="0">IF(ISBLANK(H3),"",H3)</f>
        <v>1.2</v>
      </c>
      <c r="I2" s="69">
        <f t="shared" si="0"/>
        <v>2.1</v>
      </c>
      <c r="J2" s="69">
        <f t="shared" si="0"/>
        <v>2.2000000000000002</v>
      </c>
      <c r="K2" s="69">
        <f t="shared" si="0"/>
        <v>2.2999999999999998</v>
      </c>
      <c r="L2" s="69">
        <f t="shared" si="0"/>
        <v>3.1</v>
      </c>
      <c r="M2" s="69">
        <f t="shared" si="0"/>
        <v>3.2</v>
      </c>
      <c r="N2" s="69" t="str">
        <f t="shared" si="0"/>
        <v>4.a.1</v>
      </c>
      <c r="O2" s="69" t="str">
        <f t="shared" si="0"/>
        <v>4.a.2</v>
      </c>
      <c r="P2" s="69" t="str">
        <f t="shared" si="0"/>
        <v>4.b.1</v>
      </c>
      <c r="Q2" s="69" t="str">
        <f t="shared" si="0"/>
        <v>5.a.1</v>
      </c>
      <c r="R2" s="69" t="str">
        <f t="shared" si="0"/>
        <v>5.a.2</v>
      </c>
      <c r="S2" s="69" t="str">
        <f t="shared" si="0"/>
        <v>5.b.1</v>
      </c>
      <c r="T2" s="69" t="str">
        <f t="shared" si="0"/>
        <v>5.b.2</v>
      </c>
      <c r="U2" s="69">
        <f t="shared" si="0"/>
        <v>6.1</v>
      </c>
      <c r="V2" s="69">
        <f t="shared" si="0"/>
        <v>6.2</v>
      </c>
      <c r="W2" s="69">
        <f t="shared" si="0"/>
        <v>7.1</v>
      </c>
      <c r="X2" s="69">
        <f t="shared" si="0"/>
        <v>7.2</v>
      </c>
      <c r="Y2" s="69">
        <f t="shared" ref="Y2" si="1">IF(ISBLANK(Y3),"",Y3)</f>
        <v>8.1</v>
      </c>
      <c r="Z2" s="69" t="str">
        <f t="shared" ref="Z2" si="2">IF(ISBLANK(Z3),"",Z3)</f>
        <v/>
      </c>
      <c r="AA2" s="69" t="str">
        <f t="shared" ref="AA2" si="3">IF(ISBLANK(AA3),"",AA3)</f>
        <v/>
      </c>
      <c r="AB2" s="69" t="str">
        <f t="shared" ref="AB2" si="4">IF(ISBLANK(AB3),"",AB3)</f>
        <v/>
      </c>
      <c r="AC2" s="69" t="str">
        <f t="shared" ref="AC2" si="5">IF(ISBLANK(AC3),"",AC3)</f>
        <v/>
      </c>
      <c r="AD2" s="69" t="str">
        <f t="shared" ref="AD2" si="6">IF(ISBLANK(AD3),"",AD3)</f>
        <v/>
      </c>
      <c r="AE2" s="69" t="str">
        <f t="shared" ref="AE2" si="7">IF(ISBLANK(AE3),"",AE3)</f>
        <v/>
      </c>
      <c r="AF2" s="69" t="str">
        <f t="shared" ref="AF2" si="8">IF(ISBLANK(AF3),"",AF3)</f>
        <v/>
      </c>
      <c r="AG2" s="69" t="str">
        <f t="shared" ref="AG2" si="9">IF(ISBLANK(AG3),"",AG3)</f>
        <v/>
      </c>
      <c r="AH2" s="69" t="str">
        <f t="shared" ref="AH2" si="10">IF(ISBLANK(AH3),"",AH3)</f>
        <v/>
      </c>
      <c r="AI2" s="69" t="str">
        <f t="shared" ref="AI2" si="11">IF(ISBLANK(AI3),"",AI3)</f>
        <v/>
      </c>
      <c r="AJ2" s="69" t="str">
        <f t="shared" ref="AJ2" si="12">IF(ISBLANK(AJ3),"",AJ3)</f>
        <v/>
      </c>
      <c r="AK2" s="69" t="str">
        <f t="shared" ref="AK2" si="13">IF(ISBLANK(AK3),"",AK3)</f>
        <v/>
      </c>
      <c r="AL2" s="69" t="str">
        <f t="shared" ref="AL2" si="14">IF(ISBLANK(AL3),"",AL3)</f>
        <v/>
      </c>
      <c r="AM2" s="69" t="str">
        <f t="shared" ref="AM2" si="15">IF(ISBLANK(AM3),"",AM3)</f>
        <v/>
      </c>
      <c r="AN2" s="69" t="str">
        <f t="shared" ref="AN2" si="16">IF(ISBLANK(AN3),"",AN3)</f>
        <v/>
      </c>
      <c r="AO2" s="69" t="str">
        <f t="shared" ref="AO2" si="17">IF(ISBLANK(AO3),"",AO3)</f>
        <v/>
      </c>
      <c r="AP2" s="69" t="str">
        <f t="shared" ref="AP2" si="18">IF(ISBLANK(AP3),"",AP3)</f>
        <v/>
      </c>
      <c r="AQ2" s="69" t="str">
        <f t="shared" ref="AQ2" si="19">IF(ISBLANK(AQ3),"",AQ3)</f>
        <v/>
      </c>
      <c r="AR2" s="69" t="str">
        <f t="shared" ref="AR2" si="20">IF(ISBLANK(AR3),"",AR3)</f>
        <v/>
      </c>
      <c r="AS2" s="69" t="str">
        <f t="shared" ref="AS2" si="21">IF(ISBLANK(AS3),"",AS3)</f>
        <v/>
      </c>
      <c r="AT2" s="69" t="str">
        <f t="shared" ref="AT2" si="22">IF(ISBLANK(AT3),"",AT3)</f>
        <v/>
      </c>
      <c r="AU2" s="69" t="str">
        <f t="shared" ref="AU2" si="23">IF(ISBLANK(AU3),"",AU3)</f>
        <v/>
      </c>
      <c r="AV2" s="86"/>
      <c r="AW2" s="30"/>
    </row>
    <row r="3" spans="2:51" ht="22.5" hidden="1" customHeight="1" x14ac:dyDescent="0.25">
      <c r="B3" s="231" t="s">
        <v>295</v>
      </c>
      <c r="C3" s="231"/>
      <c r="D3" s="232"/>
      <c r="E3" s="232"/>
      <c r="F3" s="232"/>
      <c r="G3" s="60" cm="1">
        <f t="array" ref="G3:Y99">_xlfn._xlws.FILTER('I F'!G3:AU99,'I F'!G100:AU100&gt;0)</f>
        <v>1.1000000000000001</v>
      </c>
      <c r="H3" s="60">
        <v>1.2</v>
      </c>
      <c r="I3" s="60">
        <v>2.1</v>
      </c>
      <c r="J3" s="60">
        <v>2.2000000000000002</v>
      </c>
      <c r="K3" s="60">
        <v>2.2999999999999998</v>
      </c>
      <c r="L3" s="129">
        <v>3.1</v>
      </c>
      <c r="M3" s="129">
        <v>3.2</v>
      </c>
      <c r="N3" s="129" t="str">
        <v>4.a.1</v>
      </c>
      <c r="O3" s="129" t="str">
        <v>4.a.2</v>
      </c>
      <c r="P3" s="129" t="str">
        <v>4.b.1</v>
      </c>
      <c r="Q3" s="129" t="str">
        <v>5.a.1</v>
      </c>
      <c r="R3" s="129" t="str">
        <v>5.a.2</v>
      </c>
      <c r="S3" s="129" t="str">
        <v>5.b.1</v>
      </c>
      <c r="T3" s="129" t="str">
        <v>5.b.2</v>
      </c>
      <c r="U3" s="129">
        <v>6.1</v>
      </c>
      <c r="V3" s="129">
        <v>6.2</v>
      </c>
      <c r="W3" s="129">
        <v>7.1</v>
      </c>
      <c r="X3" s="130">
        <v>7.2</v>
      </c>
      <c r="Y3" s="130">
        <v>8.1</v>
      </c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86"/>
      <c r="AW3" s="30"/>
    </row>
    <row r="4" spans="2:51" ht="156" customHeight="1" x14ac:dyDescent="0.25">
      <c r="B4" s="232"/>
      <c r="C4" s="232"/>
      <c r="D4" s="232"/>
      <c r="E4" s="232"/>
      <c r="F4" s="232"/>
      <c r="G4" s="131" t="str">
        <v>Aplica correctamente los conceptos y métodos de las matemáticas y las ciencias para la solución de problemas.</v>
      </c>
      <c r="H4" s="131" t="str">
        <v>Resuelve problemas complejos de ingeniería aplicando los métodos, técnicas y procedimiento apropiados.</v>
      </c>
      <c r="I4" s="131" t="str">
        <v>Interpreta requerimientos y formula especificaciones de diseño.</v>
      </c>
      <c r="J4" s="131" t="str">
        <v>Diseña (propone, crea) un sistema, producto o proceso aplicando las métodos y técnicas apropiadas, y describe la solución en forma gráfica y simbólica (planos, diagramas, simulaciones, etc.).</v>
      </c>
      <c r="K4" s="131" t="str">
        <v>Toma en consideración criterios de seguridad, así como estándares (normas, códigos) y regulaciones aplicables.</v>
      </c>
      <c r="L4" s="131" t="str">
        <v>Se expresa oralmente con claridad y adecúa su discurso para lograr un buen entendimiento según la audiencia.</v>
      </c>
      <c r="M4" s="131" t="str">
        <v>Elabora documentación técnica clara y precisa usando normas, simbología y terminología propias de la ingeniería.</v>
      </c>
      <c r="N4" s="131" t="str">
        <v xml:space="preserve">Analiza dilemas o situaciones éticas en ingeniería y toma una posición justificada en el bien común.  </v>
      </c>
      <c r="O4" s="131" t="str">
        <v>Respeta la propiedad intelectual y reconoce la autoría de trabajos de otras personas.</v>
      </c>
      <c r="P4" s="131" t="str">
        <v>Analiza el impacto de las soluciones de ingeniería tienen sobre las personas y la sociedad en contextos local, global, económico y ambiental.</v>
      </c>
      <c r="Q4" s="131" t="str">
        <v>Participa activamente en equipos de trabajo para lograr las metas propuestas.</v>
      </c>
      <c r="R4" s="131" t="str">
        <v>Propone y acepta ideas, y respeta los acuerdos en un entorno colaborativo e inclusivo..</v>
      </c>
      <c r="S4" s="131" t="str">
        <v xml:space="preserve">Formula los objetivos del proyecto, identifica actividades y genera cronogramas. </v>
      </c>
      <c r="T4" s="131" t="str">
        <v xml:space="preserve">Identifica los recursos necesarios para el desarrollo del proyecto, y genera listas de recursos o presupuestos.    </v>
      </c>
      <c r="U4" s="131" t="str">
        <v xml:space="preserve">Genera datos de experimentos o pruebas en computadora, y los procesa aplicando los métodos y procedimientos apropiados. </v>
      </c>
      <c r="V4" s="131" t="str">
        <v>Formula conclusiones lógicas y coherentes a partir de los resultados obtenidos y con criterio ingenieril.</v>
      </c>
      <c r="W4" s="131" t="str">
        <v>Identifica, adquiere y aplica nuevo conocimiento para resolver problemas y situaciones del ejercicio de la ingeniería.</v>
      </c>
      <c r="X4" s="131" t="str">
        <v xml:space="preserve">Es autónomo en su proceso de aprendizaje, e identifica y aplica estrategias de aprendizaje apropiadas.  </v>
      </c>
      <c r="Y4" s="131" t="str">
        <v>Promueve el desarrollo sostenible en sus actividades priorizando el uso racional de materiales y tecnologías amigables con el medio ambiente.</v>
      </c>
      <c r="Z4" s="131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86"/>
      <c r="AW4" s="30"/>
    </row>
    <row r="5" spans="2:51" ht="15" hidden="1" customHeight="1" x14ac:dyDescent="0.25">
      <c r="B5" s="235" t="s">
        <v>22</v>
      </c>
      <c r="C5" s="236" t="s">
        <v>72</v>
      </c>
      <c r="D5" s="236" t="s">
        <v>125</v>
      </c>
      <c r="E5" s="236" t="s">
        <v>126</v>
      </c>
      <c r="F5" s="234" t="s">
        <v>127</v>
      </c>
      <c r="G5" s="87">
        <v>0</v>
      </c>
      <c r="H5" s="70">
        <v>0</v>
      </c>
      <c r="I5" s="70">
        <v>0</v>
      </c>
      <c r="J5" s="70">
        <v>0</v>
      </c>
      <c r="K5" s="70">
        <v>0</v>
      </c>
      <c r="L5" s="70">
        <v>0</v>
      </c>
      <c r="M5" s="70">
        <v>0</v>
      </c>
      <c r="N5" s="70">
        <v>0</v>
      </c>
      <c r="O5" s="70">
        <v>0</v>
      </c>
      <c r="P5" s="70">
        <v>0</v>
      </c>
      <c r="Q5" s="70">
        <v>0</v>
      </c>
      <c r="R5" s="70">
        <v>0</v>
      </c>
      <c r="S5" s="70">
        <v>0</v>
      </c>
      <c r="T5" s="70">
        <v>0</v>
      </c>
      <c r="U5" s="70">
        <v>0</v>
      </c>
      <c r="V5" s="70">
        <v>0</v>
      </c>
      <c r="W5" s="70">
        <v>0</v>
      </c>
      <c r="X5" s="70">
        <v>0</v>
      </c>
      <c r="Y5" s="70">
        <v>0</v>
      </c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86"/>
      <c r="AW5" s="30"/>
    </row>
    <row r="6" spans="2:51" ht="15" hidden="1" customHeight="1" x14ac:dyDescent="0.25">
      <c r="B6" s="223"/>
      <c r="C6" s="225"/>
      <c r="D6" s="225"/>
      <c r="E6" s="225"/>
      <c r="F6" s="227"/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1">
        <v>0</v>
      </c>
      <c r="R6" s="71">
        <v>0</v>
      </c>
      <c r="S6" s="71">
        <v>0</v>
      </c>
      <c r="T6" s="71">
        <v>0</v>
      </c>
      <c r="U6" s="71">
        <v>0</v>
      </c>
      <c r="V6" s="71">
        <v>0</v>
      </c>
      <c r="W6" s="71">
        <v>0</v>
      </c>
      <c r="X6" s="71">
        <v>0</v>
      </c>
      <c r="Y6" s="71">
        <v>0</v>
      </c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86"/>
      <c r="AW6" s="30"/>
    </row>
    <row r="7" spans="2:51" ht="15" customHeight="1" x14ac:dyDescent="0.25">
      <c r="B7" s="123">
        <f>IF(ISBLANK('I F'!B7),"",'I F'!B7)</f>
        <v>1</v>
      </c>
      <c r="C7" s="122" t="str">
        <f>IF(ISBLANK('I F'!C7),"",'I F'!C7)</f>
        <v>Examen Parcial</v>
      </c>
      <c r="D7" s="122" t="str">
        <f>IF(ISBLANK('I F'!D7),"",'I F'!D7)</f>
        <v>Examen completo</v>
      </c>
      <c r="E7" s="123" t="str">
        <f>IF(ISBLANK('I F'!E7),"",'I F'!E7)</f>
        <v>EP00</v>
      </c>
      <c r="F7" s="123">
        <f>IF(ISBLANK('I F'!F7),"",'I F'!F7)</f>
        <v>20</v>
      </c>
      <c r="G7" s="74">
        <v>0</v>
      </c>
      <c r="H7" s="38" t="str">
        <v>x</v>
      </c>
      <c r="I7" s="41">
        <v>0</v>
      </c>
      <c r="J7" s="41">
        <v>0</v>
      </c>
      <c r="K7" s="41">
        <v>0</v>
      </c>
      <c r="L7" s="41" t="str">
        <v>x</v>
      </c>
      <c r="M7" s="41">
        <v>0</v>
      </c>
      <c r="N7" s="41">
        <v>0</v>
      </c>
      <c r="O7" s="41">
        <v>0</v>
      </c>
      <c r="P7" s="41">
        <v>0</v>
      </c>
      <c r="Q7" s="41">
        <v>0</v>
      </c>
      <c r="R7" s="41">
        <v>0</v>
      </c>
      <c r="S7" s="41">
        <v>0</v>
      </c>
      <c r="T7" s="41">
        <v>0</v>
      </c>
      <c r="U7" s="41">
        <v>0</v>
      </c>
      <c r="V7" s="41">
        <v>0</v>
      </c>
      <c r="W7" s="41">
        <v>0</v>
      </c>
      <c r="X7" s="41">
        <v>0</v>
      </c>
      <c r="Y7" s="41" t="str">
        <v>x</v>
      </c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72"/>
      <c r="AV7" s="133">
        <f>COUNTIF(G7:AU7,"x")</f>
        <v>3</v>
      </c>
      <c r="AW7" s="55"/>
      <c r="AX7" s="7"/>
      <c r="AY7" s="7"/>
    </row>
    <row r="8" spans="2:51" ht="15" customHeight="1" x14ac:dyDescent="0.25">
      <c r="B8" s="123">
        <f>IF(ISBLANK('I F'!B8),"",'I F'!B8)</f>
        <v>2</v>
      </c>
      <c r="C8" s="122" t="str">
        <f>IF(ISBLANK('I F'!C8),"",'I F'!C8)</f>
        <v>Examen Parcial</v>
      </c>
      <c r="D8" s="122" t="str">
        <f>IF(ISBLANK('I F'!D8),"",'I F'!D8)</f>
        <v>Pregunta 1</v>
      </c>
      <c r="E8" s="123" t="str">
        <f>IF(ISBLANK('I F'!E8),"",'I F'!E8)</f>
        <v>EP01</v>
      </c>
      <c r="F8" s="123">
        <f>IF(ISBLANK('I F'!F8),"",'I F'!F8)</f>
        <v>5</v>
      </c>
      <c r="G8" s="74" t="str">
        <v>x</v>
      </c>
      <c r="H8" s="41" t="str">
        <v>x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 t="str">
        <v>x</v>
      </c>
      <c r="Q8" s="41">
        <v>0</v>
      </c>
      <c r="R8" s="41">
        <v>0</v>
      </c>
      <c r="S8" s="41">
        <v>0</v>
      </c>
      <c r="T8" s="41">
        <v>0</v>
      </c>
      <c r="U8" s="41">
        <v>0</v>
      </c>
      <c r="V8" s="41">
        <v>0</v>
      </c>
      <c r="W8" s="41">
        <v>0</v>
      </c>
      <c r="X8" s="41">
        <v>0</v>
      </c>
      <c r="Y8" s="41" t="str">
        <v>x</v>
      </c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72"/>
      <c r="AV8" s="133">
        <f t="shared" ref="AV8:AV71" si="24">COUNTIF(G8:AU8,"x")</f>
        <v>4</v>
      </c>
      <c r="AW8" s="30"/>
    </row>
    <row r="9" spans="2:51" ht="15" customHeight="1" x14ac:dyDescent="0.25">
      <c r="B9" s="123">
        <f>IF(ISBLANK('I F'!B9),"",'I F'!B9)</f>
        <v>3</v>
      </c>
      <c r="C9" s="122" t="str">
        <f>IF(ISBLANK('I F'!C9),"",'I F'!C9)</f>
        <v>Examen Parcial</v>
      </c>
      <c r="D9" s="122" t="str">
        <f>IF(ISBLANK('I F'!D9),"",'I F'!D9)</f>
        <v>Pregunta 2</v>
      </c>
      <c r="E9" s="123" t="str">
        <f>IF(ISBLANK('I F'!E9),"",'I F'!E9)</f>
        <v>EP02</v>
      </c>
      <c r="F9" s="123">
        <f>IF(ISBLANK('I F'!F9),"",'I F'!F9)</f>
        <v>4</v>
      </c>
      <c r="G9" s="74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 t="str">
        <v>x</v>
      </c>
      <c r="Q9" s="41">
        <v>0</v>
      </c>
      <c r="R9" s="41">
        <v>0</v>
      </c>
      <c r="S9" s="41">
        <v>0</v>
      </c>
      <c r="T9" s="41">
        <v>0</v>
      </c>
      <c r="U9" s="41">
        <v>0</v>
      </c>
      <c r="V9" s="41">
        <v>0</v>
      </c>
      <c r="W9" s="41">
        <v>0</v>
      </c>
      <c r="X9" s="41">
        <v>0</v>
      </c>
      <c r="Y9" s="41" t="str">
        <v>x</v>
      </c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73"/>
      <c r="AV9" s="133">
        <f t="shared" si="24"/>
        <v>2</v>
      </c>
      <c r="AW9" s="30"/>
    </row>
    <row r="10" spans="2:51" x14ac:dyDescent="0.25">
      <c r="B10" s="123">
        <f>IF(ISBLANK('I F'!B10),"",'I F'!B10)</f>
        <v>4</v>
      </c>
      <c r="C10" s="122" t="str">
        <f>IF(ISBLANK('I F'!C10),"",'I F'!C10)</f>
        <v>Examen Parcial</v>
      </c>
      <c r="D10" s="122" t="str">
        <f>IF(ISBLANK('I F'!D10),"",'I F'!D10)</f>
        <v>Pregunta 3</v>
      </c>
      <c r="E10" s="123" t="str">
        <f>IF(ISBLANK('I F'!E10),"",'I F'!E10)</f>
        <v>EP03</v>
      </c>
      <c r="F10" s="123">
        <f>IF(ISBLANK('I F'!F10),"",'I F'!F10)</f>
        <v>5</v>
      </c>
      <c r="G10" s="74" t="str">
        <v>x</v>
      </c>
      <c r="H10" s="41" t="str">
        <v>x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 t="str">
        <v>x</v>
      </c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72"/>
      <c r="AV10" s="133">
        <f t="shared" si="24"/>
        <v>3</v>
      </c>
      <c r="AW10" s="30"/>
    </row>
    <row r="11" spans="2:51" x14ac:dyDescent="0.25">
      <c r="B11" s="123">
        <f>IF(ISBLANK('I F'!B11),"",'I F'!B11)</f>
        <v>5</v>
      </c>
      <c r="C11" s="122" t="str">
        <f>IF(ISBLANK('I F'!C11),"",'I F'!C11)</f>
        <v>Examen Parcial</v>
      </c>
      <c r="D11" s="122" t="str">
        <f>IF(ISBLANK('I F'!D11),"",'I F'!D11)</f>
        <v>Pregunta 5</v>
      </c>
      <c r="E11" s="123" t="str">
        <f>IF(ISBLANK('I F'!E11),"",'I F'!E11)</f>
        <v>EP05</v>
      </c>
      <c r="F11" s="123">
        <f>IF(ISBLANK('I F'!F11),"",'I F'!F11)</f>
        <v>5</v>
      </c>
      <c r="G11" s="74">
        <v>0</v>
      </c>
      <c r="H11" s="41" t="str">
        <v>X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72"/>
      <c r="AV11" s="133">
        <f t="shared" si="24"/>
        <v>1</v>
      </c>
      <c r="AW11" s="30"/>
    </row>
    <row r="12" spans="2:51" x14ac:dyDescent="0.25">
      <c r="B12" s="123">
        <f>IF(ISBLANK('I F'!B12),"",'I F'!B12)</f>
        <v>6</v>
      </c>
      <c r="C12" s="122" t="str">
        <f>IF(ISBLANK('I F'!C12),"",'I F'!C12)</f>
        <v>Examen Parcial</v>
      </c>
      <c r="D12" s="122" t="str">
        <f>IF(ISBLANK('I F'!D12),"",'I F'!D12)</f>
        <v>Pregunta 6</v>
      </c>
      <c r="E12" s="123" t="str">
        <f>IF(ISBLANK('I F'!E12),"",'I F'!E12)</f>
        <v>EP06</v>
      </c>
      <c r="F12" s="123">
        <f>IF(ISBLANK('I F'!F12),"",'I F'!F12)</f>
        <v>4</v>
      </c>
      <c r="G12" s="74" t="str">
        <v>x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</v>
      </c>
      <c r="T12" s="41">
        <v>0</v>
      </c>
      <c r="U12" s="41">
        <v>0</v>
      </c>
      <c r="V12" s="41">
        <v>0</v>
      </c>
      <c r="W12" s="41">
        <v>0</v>
      </c>
      <c r="X12" s="41">
        <v>0</v>
      </c>
      <c r="Y12" s="41">
        <v>0</v>
      </c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72"/>
      <c r="AV12" s="133">
        <f t="shared" si="24"/>
        <v>1</v>
      </c>
      <c r="AW12" s="30"/>
    </row>
    <row r="13" spans="2:51" ht="15" customHeight="1" x14ac:dyDescent="0.25">
      <c r="B13" s="123">
        <f>IF(ISBLANK('I F'!B13),"",'I F'!B13)</f>
        <v>7</v>
      </c>
      <c r="C13" s="122" t="str">
        <f>IF(ISBLANK('I F'!C13),"",'I F'!C13)</f>
        <v xml:space="preserve">Examen Final </v>
      </c>
      <c r="D13" s="122" t="str">
        <f>IF(ISBLANK('I F'!D13),"",'I F'!D13)</f>
        <v>Pregunta 2</v>
      </c>
      <c r="E13" s="123" t="str">
        <f>IF(ISBLANK('I F'!E13),"",'I F'!E13)</f>
        <v>EF02</v>
      </c>
      <c r="F13" s="123">
        <f>IF(ISBLANK('I F'!F13),"",'I F'!F13)</f>
        <v>4</v>
      </c>
      <c r="G13" s="74">
        <v>0</v>
      </c>
      <c r="H13" s="41">
        <v>0</v>
      </c>
      <c r="I13" s="41" t="str">
        <v>x</v>
      </c>
      <c r="J13" s="41">
        <v>0</v>
      </c>
      <c r="K13" s="41">
        <v>0</v>
      </c>
      <c r="L13" s="41">
        <v>0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0</v>
      </c>
      <c r="V13" s="41">
        <v>0</v>
      </c>
      <c r="W13" s="41">
        <v>0</v>
      </c>
      <c r="X13" s="41">
        <v>0</v>
      </c>
      <c r="Y13" s="41">
        <v>0</v>
      </c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72"/>
      <c r="AV13" s="133">
        <f t="shared" si="24"/>
        <v>1</v>
      </c>
      <c r="AW13" s="30"/>
    </row>
    <row r="14" spans="2:51" x14ac:dyDescent="0.25">
      <c r="B14" s="123">
        <f>IF(ISBLANK('I F'!B14),"",'I F'!B14)</f>
        <v>8</v>
      </c>
      <c r="C14" s="122" t="str">
        <f>IF(ISBLANK('I F'!C14),"",'I F'!C14)</f>
        <v xml:space="preserve">Examen Final </v>
      </c>
      <c r="D14" s="122" t="str">
        <f>IF(ISBLANK('I F'!D14),"",'I F'!D14)</f>
        <v>Pregunta 5</v>
      </c>
      <c r="E14" s="123" t="str">
        <f>IF(ISBLANK('I F'!E14),"",'I F'!E14)</f>
        <v>EF05</v>
      </c>
      <c r="F14" s="123">
        <f>IF(ISBLANK('I F'!F14),"",'I F'!F14)</f>
        <v>5</v>
      </c>
      <c r="G14" s="74">
        <v>0</v>
      </c>
      <c r="H14" s="41">
        <v>0</v>
      </c>
      <c r="I14" s="41" t="str">
        <v>x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0</v>
      </c>
      <c r="Y14" s="41">
        <v>0</v>
      </c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72"/>
      <c r="AV14" s="133">
        <f t="shared" si="24"/>
        <v>1</v>
      </c>
      <c r="AW14" s="30"/>
    </row>
    <row r="15" spans="2:51" x14ac:dyDescent="0.25">
      <c r="B15" s="123">
        <f>IF(ISBLANK('I F'!B15),"",'I F'!B15)</f>
        <v>9</v>
      </c>
      <c r="C15" s="122" t="str">
        <f>IF(ISBLANK('I F'!C15),"",'I F'!C15)</f>
        <v>Práctica Calificada 1</v>
      </c>
      <c r="D15" s="122" t="str">
        <f>IF(ISBLANK('I F'!D15),"",'I F'!D15)</f>
        <v>Práctica completa</v>
      </c>
      <c r="E15" s="123" t="str">
        <f>IF(ISBLANK('I F'!E15),"",'I F'!E15)</f>
        <v>PC100</v>
      </c>
      <c r="F15" s="123">
        <f>IF(ISBLANK('I F'!F15),"",'I F'!F15)</f>
        <v>20</v>
      </c>
      <c r="G15" s="74">
        <v>0</v>
      </c>
      <c r="H15" s="41">
        <v>0</v>
      </c>
      <c r="I15" s="41" t="str">
        <v>x</v>
      </c>
      <c r="J15" s="41" t="str">
        <v>x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72"/>
      <c r="AV15" s="133">
        <f t="shared" si="24"/>
        <v>2</v>
      </c>
      <c r="AW15" s="30"/>
    </row>
    <row r="16" spans="2:51" x14ac:dyDescent="0.25">
      <c r="B16" s="123">
        <f>IF(ISBLANK('I F'!B16),"",'I F'!B16)</f>
        <v>10</v>
      </c>
      <c r="C16" s="122" t="str">
        <f>IF(ISBLANK('I F'!C16),"",'I F'!C16)</f>
        <v>Práctica Calificada 2</v>
      </c>
      <c r="D16" s="122" t="str">
        <f>IF(ISBLANK('I F'!D16),"",'I F'!D16)</f>
        <v>Práctica completa</v>
      </c>
      <c r="E16" s="123" t="str">
        <f>IF(ISBLANK('I F'!E16),"",'I F'!E16)</f>
        <v>PC200</v>
      </c>
      <c r="F16" s="123">
        <f>IF(ISBLANK('I F'!F16),"",'I F'!F16)</f>
        <v>20</v>
      </c>
      <c r="G16" s="74">
        <v>0</v>
      </c>
      <c r="H16" s="41">
        <v>0</v>
      </c>
      <c r="I16" s="41">
        <v>0</v>
      </c>
      <c r="J16" s="41" t="str">
        <v>x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72"/>
      <c r="AV16" s="133">
        <f t="shared" si="24"/>
        <v>1</v>
      </c>
      <c r="AW16" s="30"/>
    </row>
    <row r="17" spans="2:49" x14ac:dyDescent="0.25">
      <c r="B17" s="123">
        <f>IF(ISBLANK('I F'!B17),"",'I F'!B17)</f>
        <v>11</v>
      </c>
      <c r="C17" s="122" t="str">
        <f>IF(ISBLANK('I F'!C17),"",'I F'!C17)</f>
        <v>Práctica Calificada 3</v>
      </c>
      <c r="D17" s="122" t="str">
        <f>IF(ISBLANK('I F'!D17),"",'I F'!D17)</f>
        <v>Práctica completa</v>
      </c>
      <c r="E17" s="123" t="str">
        <f>IF(ISBLANK('I F'!E17),"",'I F'!E17)</f>
        <v>PC300</v>
      </c>
      <c r="F17" s="123">
        <f>IF(ISBLANK('I F'!F17),"",'I F'!F17)</f>
        <v>20</v>
      </c>
      <c r="G17" s="74">
        <v>0</v>
      </c>
      <c r="H17" s="41">
        <v>0</v>
      </c>
      <c r="I17" s="41">
        <v>0</v>
      </c>
      <c r="J17" s="41" t="str">
        <v>x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72"/>
      <c r="AV17" s="133">
        <f t="shared" si="24"/>
        <v>1</v>
      </c>
      <c r="AW17" s="30"/>
    </row>
    <row r="18" spans="2:49" x14ac:dyDescent="0.25">
      <c r="B18" s="123">
        <f>IF(ISBLANK('I F'!B18),"",'I F'!B18)</f>
        <v>12</v>
      </c>
      <c r="C18" s="122" t="str">
        <f>IF(ISBLANK('I F'!C18),"",'I F'!C18)</f>
        <v>Práctica Calificada 4</v>
      </c>
      <c r="D18" s="122" t="str">
        <f>IF(ISBLANK('I F'!D18),"",'I F'!D18)</f>
        <v>Práctica completa</v>
      </c>
      <c r="E18" s="123" t="str">
        <f>IF(ISBLANK('I F'!E18),"",'I F'!E18)</f>
        <v>PC400</v>
      </c>
      <c r="F18" s="123">
        <f>IF(ISBLANK('I F'!F18),"",'I F'!F18)</f>
        <v>20</v>
      </c>
      <c r="G18" s="74">
        <v>0</v>
      </c>
      <c r="H18" s="41">
        <v>0</v>
      </c>
      <c r="I18" s="41">
        <v>0</v>
      </c>
      <c r="J18" s="41" t="str">
        <v>x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72"/>
      <c r="AV18" s="133">
        <f t="shared" si="24"/>
        <v>1</v>
      </c>
      <c r="AW18" s="30"/>
    </row>
    <row r="19" spans="2:49" x14ac:dyDescent="0.25">
      <c r="B19" s="123">
        <f>IF(ISBLANK('I F'!B19),"",'I F'!B19)</f>
        <v>13</v>
      </c>
      <c r="C19" s="122" t="str">
        <f>IF(ISBLANK('I F'!C19),"",'I F'!C19)</f>
        <v>Laboratorio 1</v>
      </c>
      <c r="D19" s="122" t="str">
        <f>IF(ISBLANK('I F'!D19),"",'I F'!D19)</f>
        <v>Laboratorio completo</v>
      </c>
      <c r="E19" s="123" t="str">
        <f>IF(ISBLANK('I F'!E19),"",'I F'!E19)</f>
        <v>LB100</v>
      </c>
      <c r="F19" s="123">
        <f>IF(ISBLANK('I F'!F19),"",'I F'!F19)</f>
        <v>20</v>
      </c>
      <c r="G19" s="74">
        <v>0</v>
      </c>
      <c r="H19" s="41">
        <v>0</v>
      </c>
      <c r="I19" s="41">
        <v>0</v>
      </c>
      <c r="J19" s="41">
        <v>0</v>
      </c>
      <c r="K19" s="41" t="str">
        <v>x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 t="str">
        <v>x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72"/>
      <c r="AV19" s="133">
        <f t="shared" si="24"/>
        <v>2</v>
      </c>
      <c r="AW19" s="30"/>
    </row>
    <row r="20" spans="2:49" x14ac:dyDescent="0.25">
      <c r="B20" s="123">
        <f>IF(ISBLANK('I F'!B20),"",'I F'!B20)</f>
        <v>14</v>
      </c>
      <c r="C20" s="122" t="str">
        <f>IF(ISBLANK('I F'!C20),"",'I F'!C20)</f>
        <v>Laboratorio 1</v>
      </c>
      <c r="D20" s="122" t="str">
        <f>IF(ISBLANK('I F'!D20),"",'I F'!D20)</f>
        <v>Informe de laboratorio</v>
      </c>
      <c r="E20" s="123" t="str">
        <f>IF(ISBLANK('I F'!E20),"",'I F'!E20)</f>
        <v>LB101</v>
      </c>
      <c r="F20" s="123">
        <f>IF(ISBLANK('I F'!F20),"",'I F'!F20)</f>
        <v>10</v>
      </c>
      <c r="G20" s="74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 t="str">
        <v>x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72"/>
      <c r="AV20" s="133">
        <f t="shared" si="24"/>
        <v>1</v>
      </c>
      <c r="AW20" s="30"/>
    </row>
    <row r="21" spans="2:49" x14ac:dyDescent="0.25">
      <c r="B21" s="123">
        <f>IF(ISBLANK('I F'!B21),"",'I F'!B21)</f>
        <v>15</v>
      </c>
      <c r="C21" s="122" t="str">
        <f>IF(ISBLANK('I F'!C21),"",'I F'!C21)</f>
        <v>Laboratorio 2</v>
      </c>
      <c r="D21" s="122" t="str">
        <f>IF(ISBLANK('I F'!D21),"",'I F'!D21)</f>
        <v>Laboratorio completo</v>
      </c>
      <c r="E21" s="123" t="str">
        <f>IF(ISBLANK('I F'!E21),"",'I F'!E21)</f>
        <v>LB200</v>
      </c>
      <c r="F21" s="123">
        <f>IF(ISBLANK('I F'!F21),"",'I F'!F21)</f>
        <v>20</v>
      </c>
      <c r="G21" s="74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 t="str">
        <v>x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72"/>
      <c r="AV21" s="133">
        <f t="shared" si="24"/>
        <v>1</v>
      </c>
      <c r="AW21" s="30"/>
    </row>
    <row r="22" spans="2:49" x14ac:dyDescent="0.25">
      <c r="B22" s="123">
        <f>IF(ISBLANK('I F'!B22),"",'I F'!B22)</f>
        <v>16</v>
      </c>
      <c r="C22" s="122" t="str">
        <f>IF(ISBLANK('I F'!C22),"",'I F'!C22)</f>
        <v>Laboratorio 2</v>
      </c>
      <c r="D22" s="122" t="str">
        <f>IF(ISBLANK('I F'!D22),"",'I F'!D22)</f>
        <v>Informe de laboratorio</v>
      </c>
      <c r="E22" s="123" t="str">
        <f>IF(ISBLANK('I F'!E22),"",'I F'!E22)</f>
        <v>LB201</v>
      </c>
      <c r="F22" s="123">
        <f>IF(ISBLANK('I F'!F22),"",'I F'!F22)</f>
        <v>10</v>
      </c>
      <c r="G22" s="74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 t="str">
        <v>x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72"/>
      <c r="AV22" s="133">
        <f t="shared" si="24"/>
        <v>1</v>
      </c>
      <c r="AW22" s="30"/>
    </row>
    <row r="23" spans="2:49" x14ac:dyDescent="0.25">
      <c r="B23" s="123">
        <f>IF(ISBLANK('I F'!B23),"",'I F'!B23)</f>
        <v>17</v>
      </c>
      <c r="C23" s="122" t="str">
        <f>IF(ISBLANK('I F'!C23),"",'I F'!C23)</f>
        <v>Laboratorio 4</v>
      </c>
      <c r="D23" s="122" t="str">
        <f>IF(ISBLANK('I F'!D23),"",'I F'!D23)</f>
        <v>Laboratorio completo</v>
      </c>
      <c r="E23" s="123" t="str">
        <f>IF(ISBLANK('I F'!E23),"",'I F'!E23)</f>
        <v>LB400</v>
      </c>
      <c r="F23" s="123">
        <f>IF(ISBLANK('I F'!F23),"",'I F'!F23)</f>
        <v>20</v>
      </c>
      <c r="G23" s="74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 t="str">
        <v>x</v>
      </c>
      <c r="V23" s="41">
        <v>0</v>
      </c>
      <c r="W23" s="41">
        <v>0</v>
      </c>
      <c r="X23" s="41">
        <v>0</v>
      </c>
      <c r="Y23" s="41">
        <v>0</v>
      </c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72"/>
      <c r="AV23" s="133">
        <f t="shared" si="24"/>
        <v>1</v>
      </c>
      <c r="AW23" s="30"/>
    </row>
    <row r="24" spans="2:49" x14ac:dyDescent="0.25">
      <c r="B24" s="123">
        <f>IF(ISBLANK('I F'!B24),"",'I F'!B24)</f>
        <v>18</v>
      </c>
      <c r="C24" s="122" t="str">
        <f>IF(ISBLANK('I F'!C24),"",'I F'!C24)</f>
        <v>Laboratorio 6</v>
      </c>
      <c r="D24" s="122" t="str">
        <f>IF(ISBLANK('I F'!D24),"",'I F'!D24)</f>
        <v>Laboratorio completo</v>
      </c>
      <c r="E24" s="123" t="str">
        <f>IF(ISBLANK('I F'!E24),"",'I F'!E24)</f>
        <v>LB600</v>
      </c>
      <c r="F24" s="123">
        <f>IF(ISBLANK('I F'!F24),"",'I F'!F24)</f>
        <v>20</v>
      </c>
      <c r="G24" s="74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 t="str">
        <v>x</v>
      </c>
      <c r="W24" s="41">
        <v>0</v>
      </c>
      <c r="X24" s="41">
        <v>0</v>
      </c>
      <c r="Y24" s="41">
        <v>0</v>
      </c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72"/>
      <c r="AV24" s="133">
        <f t="shared" si="24"/>
        <v>1</v>
      </c>
      <c r="AW24" s="30"/>
    </row>
    <row r="25" spans="2:49" x14ac:dyDescent="0.25">
      <c r="B25" s="123">
        <f>IF(ISBLANK('I F'!B25),"",'I F'!B25)</f>
        <v>19</v>
      </c>
      <c r="C25" s="122" t="str">
        <f>IF(ISBLANK('I F'!C25),"",'I F'!C25)</f>
        <v>Informe 1</v>
      </c>
      <c r="D25" s="122" t="str">
        <f>IF(ISBLANK('I F'!D25),"",'I F'!D25)</f>
        <v>Informe completo</v>
      </c>
      <c r="E25" s="123" t="str">
        <f>IF(ISBLANK('I F'!E25),"",'I F'!E25)</f>
        <v>IN100</v>
      </c>
      <c r="F25" s="123">
        <f>IF(ISBLANK('I F'!F25),"",'I F'!F25)</f>
        <v>20</v>
      </c>
      <c r="G25" s="74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 t="str">
        <v>x</v>
      </c>
      <c r="T25" s="41">
        <v>0</v>
      </c>
      <c r="U25" s="41">
        <v>0</v>
      </c>
      <c r="V25" s="41">
        <v>0</v>
      </c>
      <c r="W25" s="41">
        <v>0</v>
      </c>
      <c r="X25" s="41">
        <v>0</v>
      </c>
      <c r="Y25" s="41">
        <v>0</v>
      </c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72"/>
      <c r="AV25" s="133">
        <f t="shared" si="24"/>
        <v>1</v>
      </c>
      <c r="AW25" s="30"/>
    </row>
    <row r="26" spans="2:49" x14ac:dyDescent="0.25">
      <c r="B26" s="123">
        <f>IF(ISBLANK('I F'!B26),"",'I F'!B26)</f>
        <v>20</v>
      </c>
      <c r="C26" s="122" t="str">
        <f>IF(ISBLANK('I F'!C26),"",'I F'!C26)</f>
        <v>Informe 2</v>
      </c>
      <c r="D26" s="122" t="str">
        <f>IF(ISBLANK('I F'!D26),"",'I F'!D26)</f>
        <v>Informe completo</v>
      </c>
      <c r="E26" s="123" t="str">
        <f>IF(ISBLANK('I F'!E26),"",'I F'!E26)</f>
        <v>IN200</v>
      </c>
      <c r="F26" s="123">
        <f>IF(ISBLANK('I F'!F26),"",'I F'!F26)</f>
        <v>20</v>
      </c>
      <c r="G26" s="74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 t="str">
        <v>x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72"/>
      <c r="AV26" s="133">
        <f t="shared" si="24"/>
        <v>1</v>
      </c>
      <c r="AW26" s="30"/>
    </row>
    <row r="27" spans="2:49" x14ac:dyDescent="0.25">
      <c r="B27" s="123">
        <f>IF(ISBLANK('I F'!B27),"",'I F'!B27)</f>
        <v>21</v>
      </c>
      <c r="C27" s="122" t="str">
        <f>IF(ISBLANK('I F'!C27),"",'I F'!C27)</f>
        <v>Informe 3</v>
      </c>
      <c r="D27" s="122" t="str">
        <f>IF(ISBLANK('I F'!D27),"",'I F'!D27)</f>
        <v>Informe completo</v>
      </c>
      <c r="E27" s="123" t="str">
        <f>IF(ISBLANK('I F'!E27),"",'I F'!E27)</f>
        <v>IN300</v>
      </c>
      <c r="F27" s="123">
        <f>IF(ISBLANK('I F'!F27),"",'I F'!F27)</f>
        <v>20</v>
      </c>
      <c r="G27" s="74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 t="str">
        <v>x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 t="str">
        <v>x</v>
      </c>
      <c r="X27" s="41" t="str">
        <v>x</v>
      </c>
      <c r="Y27" s="41">
        <v>0</v>
      </c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72"/>
      <c r="AV27" s="133">
        <f t="shared" si="24"/>
        <v>3</v>
      </c>
      <c r="AW27" s="30"/>
    </row>
    <row r="28" spans="2:49" x14ac:dyDescent="0.25">
      <c r="B28" s="123">
        <f>IF(ISBLANK('I F'!B28),"",'I F'!B28)</f>
        <v>22</v>
      </c>
      <c r="C28" s="122" t="str">
        <f>IF(ISBLANK('I F'!C28),"",'I F'!C28)</f>
        <v>Presentación Oral</v>
      </c>
      <c r="D28" s="122" t="str">
        <f>IF(ISBLANK('I F'!D28),"",'I F'!D28)</f>
        <v>Discurso oral</v>
      </c>
      <c r="E28" s="123" t="str">
        <f>IF(ISBLANK('I F'!E28),"",'I F'!E28)</f>
        <v>PO01</v>
      </c>
      <c r="F28" s="123">
        <f>IF(ISBLANK('I F'!F28),"",'I F'!F28)</f>
        <v>10</v>
      </c>
      <c r="G28" s="74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 t="str">
        <v>x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41">
        <v>0</v>
      </c>
      <c r="X28" s="41">
        <v>0</v>
      </c>
      <c r="Y28" s="41">
        <v>0</v>
      </c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72"/>
      <c r="AV28" s="133">
        <f t="shared" si="24"/>
        <v>1</v>
      </c>
      <c r="AW28" s="30"/>
    </row>
    <row r="29" spans="2:49" ht="15" customHeight="1" x14ac:dyDescent="0.25">
      <c r="B29" s="123">
        <f>IF(ISBLANK('I F'!B29),"",'I F'!B29)</f>
        <v>23</v>
      </c>
      <c r="C29" s="122" t="str">
        <f>IF(ISBLANK('I F'!C29),"",'I F'!C29)</f>
        <v>Ética Profesional</v>
      </c>
      <c r="D29" s="122" t="str">
        <f>IF(ISBLANK('I F'!D29),"",'I F'!D29)</f>
        <v>Informe de caso de ética</v>
      </c>
      <c r="E29" s="123" t="str">
        <f>IF(ISBLANK('I F'!E29),"",'I F'!E29)</f>
        <v>ET01</v>
      </c>
      <c r="F29" s="123">
        <f>IF(ISBLANK('I F'!F29),"",'I F'!F29)</f>
        <v>10</v>
      </c>
      <c r="G29" s="74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 t="str">
        <v>x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72"/>
      <c r="AV29" s="133">
        <f t="shared" si="24"/>
        <v>1</v>
      </c>
      <c r="AW29" s="30"/>
    </row>
    <row r="30" spans="2:49" x14ac:dyDescent="0.25">
      <c r="B30" s="123">
        <f>IF(ISBLANK('I F'!B30),"",'I F'!B30)</f>
        <v>24</v>
      </c>
      <c r="C30" s="122" t="str">
        <f>IF(ISBLANK('I F'!C30),"",'I F'!C30)</f>
        <v xml:space="preserve">Puntualidad </v>
      </c>
      <c r="D30" s="122" t="str">
        <f>IF(ISBLANK('I F'!D30),"",'I F'!D30)</f>
        <v xml:space="preserve">Puntualidad en clase </v>
      </c>
      <c r="E30" s="123" t="str">
        <f>IF(ISBLANK('I F'!E30),"",'I F'!E30)</f>
        <v>PU01</v>
      </c>
      <c r="F30" s="123">
        <f>IF(ISBLANK('I F'!F30),"",'I F'!F30)</f>
        <v>20</v>
      </c>
      <c r="G30" s="74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 t="str">
        <v>x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0</v>
      </c>
      <c r="Y30" s="41">
        <v>0</v>
      </c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72"/>
      <c r="AV30" s="133">
        <f t="shared" si="24"/>
        <v>1</v>
      </c>
      <c r="AW30" s="30"/>
    </row>
    <row r="31" spans="2:49" x14ac:dyDescent="0.25">
      <c r="B31" s="123">
        <f>IF(ISBLANK('I F'!B31),"",'I F'!B31)</f>
        <v>25</v>
      </c>
      <c r="C31" s="122" t="str">
        <f>IF(ISBLANK('I F'!C31),"",'I F'!C31)</f>
        <v xml:space="preserve">Trabajo en Equipo </v>
      </c>
      <c r="D31" s="122" t="str">
        <f>IF(ISBLANK('I F'!D31),"",'I F'!D31)</f>
        <v>Comportamiento observado</v>
      </c>
      <c r="E31" s="123" t="str">
        <f>IF(ISBLANK('I F'!E31),"",'I F'!E31)</f>
        <v>TE01</v>
      </c>
      <c r="F31" s="123">
        <f>IF(ISBLANK('I F'!F31),"",'I F'!F31)</f>
        <v>20</v>
      </c>
      <c r="G31" s="74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 t="str">
        <v>x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72"/>
      <c r="AV31" s="133">
        <f t="shared" si="24"/>
        <v>1</v>
      </c>
      <c r="AW31" s="30"/>
    </row>
    <row r="32" spans="2:49" x14ac:dyDescent="0.25">
      <c r="B32" s="123">
        <f>IF(ISBLANK('I F'!B32),"",'I F'!B32)</f>
        <v>26</v>
      </c>
      <c r="C32" s="122" t="str">
        <f>IF(ISBLANK('I F'!C32),"",'I F'!C32)</f>
        <v xml:space="preserve">Trabajo en Equipo </v>
      </c>
      <c r="D32" s="122" t="str">
        <f>IF(ISBLANK('I F'!D32),"",'I F'!D32)</f>
        <v>Evaluación cruzada</v>
      </c>
      <c r="E32" s="123" t="str">
        <f>IF(ISBLANK('I F'!E32),"",'I F'!E32)</f>
        <v>TE04</v>
      </c>
      <c r="F32" s="123">
        <f>IF(ISBLANK('I F'!F32),"",'I F'!F32)</f>
        <v>20</v>
      </c>
      <c r="G32" s="74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 t="str">
        <v>x</v>
      </c>
      <c r="S32" s="41">
        <v>0</v>
      </c>
      <c r="T32" s="41">
        <v>0</v>
      </c>
      <c r="U32" s="41">
        <v>0</v>
      </c>
      <c r="V32" s="41">
        <v>0</v>
      </c>
      <c r="W32" s="41">
        <v>0</v>
      </c>
      <c r="X32" s="41">
        <v>0</v>
      </c>
      <c r="Y32" s="41">
        <v>0</v>
      </c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72"/>
      <c r="AV32" s="133">
        <f t="shared" si="24"/>
        <v>1</v>
      </c>
      <c r="AW32" s="30"/>
    </row>
    <row r="33" spans="2:49" x14ac:dyDescent="0.25">
      <c r="B33" s="123" t="str">
        <f>IF(ISBLANK('I F'!B33),"",'I F'!B33)</f>
        <v/>
      </c>
      <c r="C33" s="122" t="str">
        <f>IF(ISBLANK('I F'!C33),"",'I F'!C33)</f>
        <v/>
      </c>
      <c r="D33" s="122" t="str">
        <f>IF(ISBLANK('I F'!D33),"",'I F'!D33)</f>
        <v/>
      </c>
      <c r="E33" s="123" t="str">
        <f>IF(ISBLANK('I F'!E33),"",'I F'!E33)</f>
        <v/>
      </c>
      <c r="F33" s="123" t="str">
        <f>IF(ISBLANK('I F'!F33),"",'I F'!F33)</f>
        <v/>
      </c>
      <c r="G33" s="74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72"/>
      <c r="AV33" s="133">
        <f t="shared" si="24"/>
        <v>0</v>
      </c>
      <c r="AW33" s="30"/>
    </row>
    <row r="34" spans="2:49" x14ac:dyDescent="0.25">
      <c r="B34" s="123" t="str">
        <f>IF(ISBLANK('I F'!B34),"",'I F'!B34)</f>
        <v/>
      </c>
      <c r="C34" s="122" t="str">
        <f>IF(ISBLANK('I F'!C34),"",'I F'!C34)</f>
        <v/>
      </c>
      <c r="D34" s="122" t="str">
        <f>IF(ISBLANK('I F'!D34),"",'I F'!D34)</f>
        <v/>
      </c>
      <c r="E34" s="123" t="str">
        <f>IF(ISBLANK('I F'!E34),"",'I F'!E34)</f>
        <v/>
      </c>
      <c r="F34" s="123" t="str">
        <f>IF(ISBLANK('I F'!F34),"",'I F'!F34)</f>
        <v/>
      </c>
      <c r="G34" s="74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41">
        <v>0</v>
      </c>
      <c r="X34" s="41">
        <v>0</v>
      </c>
      <c r="Y34" s="41">
        <v>0</v>
      </c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72"/>
      <c r="AV34" s="133">
        <f t="shared" si="24"/>
        <v>0</v>
      </c>
      <c r="AW34" s="30"/>
    </row>
    <row r="35" spans="2:49" x14ac:dyDescent="0.25">
      <c r="B35" s="123" t="str">
        <f>IF(ISBLANK('I F'!B35),"",'I F'!B35)</f>
        <v/>
      </c>
      <c r="C35" s="122" t="str">
        <f>IF(ISBLANK('I F'!C35),"",'I F'!C35)</f>
        <v/>
      </c>
      <c r="D35" s="122" t="str">
        <f>IF(ISBLANK('I F'!D35),"",'I F'!D35)</f>
        <v/>
      </c>
      <c r="E35" s="123" t="str">
        <f>IF(ISBLANK('I F'!E35),"",'I F'!E35)</f>
        <v/>
      </c>
      <c r="F35" s="123" t="str">
        <f>IF(ISBLANK('I F'!F35),"",'I F'!F35)</f>
        <v/>
      </c>
      <c r="G35" s="74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72"/>
      <c r="AV35" s="133">
        <f t="shared" si="24"/>
        <v>0</v>
      </c>
      <c r="AW35" s="30"/>
    </row>
    <row r="36" spans="2:49" x14ac:dyDescent="0.25">
      <c r="B36" s="123" t="str">
        <f>IF(ISBLANK('I F'!B36),"",'I F'!B36)</f>
        <v/>
      </c>
      <c r="C36" s="122" t="str">
        <f>IF(ISBLANK('I F'!C36),"",'I F'!C36)</f>
        <v/>
      </c>
      <c r="D36" s="122" t="str">
        <f>IF(ISBLANK('I F'!D36),"",'I F'!D36)</f>
        <v/>
      </c>
      <c r="E36" s="123" t="str">
        <f>IF(ISBLANK('I F'!E36),"",'I F'!E36)</f>
        <v/>
      </c>
      <c r="F36" s="123" t="str">
        <f>IF(ISBLANK('I F'!F36),"",'I F'!F36)</f>
        <v/>
      </c>
      <c r="G36" s="74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0</v>
      </c>
      <c r="W36" s="41">
        <v>0</v>
      </c>
      <c r="X36" s="41">
        <v>0</v>
      </c>
      <c r="Y36" s="41">
        <v>0</v>
      </c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72"/>
      <c r="AV36" s="133">
        <f t="shared" si="24"/>
        <v>0</v>
      </c>
      <c r="AW36" s="30"/>
    </row>
    <row r="37" spans="2:49" x14ac:dyDescent="0.25">
      <c r="B37" s="123" t="str">
        <f>IF(ISBLANK('I F'!B37),"",'I F'!B37)</f>
        <v/>
      </c>
      <c r="C37" s="122" t="str">
        <f>IF(ISBLANK('I F'!C37),"",'I F'!C37)</f>
        <v/>
      </c>
      <c r="D37" s="122" t="str">
        <f>IF(ISBLANK('I F'!D37),"",'I F'!D37)</f>
        <v/>
      </c>
      <c r="E37" s="123" t="str">
        <f>IF(ISBLANK('I F'!E37),"",'I F'!E37)</f>
        <v/>
      </c>
      <c r="F37" s="123" t="str">
        <f>IF(ISBLANK('I F'!F37),"",'I F'!F37)</f>
        <v/>
      </c>
      <c r="G37" s="74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41">
        <v>0</v>
      </c>
      <c r="X37" s="41">
        <v>0</v>
      </c>
      <c r="Y37" s="41">
        <v>0</v>
      </c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72"/>
      <c r="AV37" s="133">
        <f t="shared" si="24"/>
        <v>0</v>
      </c>
      <c r="AW37" s="30"/>
    </row>
    <row r="38" spans="2:49" x14ac:dyDescent="0.25">
      <c r="B38" s="123" t="str">
        <f>IF(ISBLANK('I F'!B38),"",'I F'!B38)</f>
        <v/>
      </c>
      <c r="C38" s="122" t="str">
        <f>IF(ISBLANK('I F'!C38),"",'I F'!C38)</f>
        <v/>
      </c>
      <c r="D38" s="122" t="str">
        <f>IF(ISBLANK('I F'!D38),"",'I F'!D38)</f>
        <v/>
      </c>
      <c r="E38" s="123" t="str">
        <f>IF(ISBLANK('I F'!E38),"",'I F'!E38)</f>
        <v/>
      </c>
      <c r="F38" s="123" t="str">
        <f>IF(ISBLANK('I F'!F38),"",'I F'!F38)</f>
        <v/>
      </c>
      <c r="G38" s="74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72"/>
      <c r="AV38" s="133">
        <f t="shared" si="24"/>
        <v>0</v>
      </c>
      <c r="AW38" s="30"/>
    </row>
    <row r="39" spans="2:49" x14ac:dyDescent="0.25">
      <c r="B39" s="123" t="str">
        <f>IF(ISBLANK('I F'!B39),"",'I F'!B39)</f>
        <v/>
      </c>
      <c r="C39" s="122" t="str">
        <f>IF(ISBLANK('I F'!C39),"",'I F'!C39)</f>
        <v/>
      </c>
      <c r="D39" s="122" t="str">
        <f>IF(ISBLANK('I F'!D39),"",'I F'!D39)</f>
        <v/>
      </c>
      <c r="E39" s="123" t="str">
        <f>IF(ISBLANK('I F'!E39),"",'I F'!E39)</f>
        <v/>
      </c>
      <c r="F39" s="123" t="str">
        <f>IF(ISBLANK('I F'!F39),"",'I F'!F39)</f>
        <v/>
      </c>
      <c r="G39" s="74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72"/>
      <c r="AV39" s="133">
        <f t="shared" si="24"/>
        <v>0</v>
      </c>
      <c r="AW39" s="30"/>
    </row>
    <row r="40" spans="2:49" x14ac:dyDescent="0.25">
      <c r="B40" s="123" t="str">
        <f>IF(ISBLANK('I F'!B40),"",'I F'!B40)</f>
        <v/>
      </c>
      <c r="C40" s="122" t="str">
        <f>IF(ISBLANK('I F'!C40),"",'I F'!C40)</f>
        <v/>
      </c>
      <c r="D40" s="122" t="str">
        <f>IF(ISBLANK('I F'!D40),"",'I F'!D40)</f>
        <v/>
      </c>
      <c r="E40" s="123" t="str">
        <f>IF(ISBLANK('I F'!E40),"",'I F'!E40)</f>
        <v/>
      </c>
      <c r="F40" s="123" t="str">
        <f>IF(ISBLANK('I F'!F40),"",'I F'!F40)</f>
        <v/>
      </c>
      <c r="G40" s="74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72"/>
      <c r="AV40" s="133">
        <f t="shared" si="24"/>
        <v>0</v>
      </c>
      <c r="AW40" s="30"/>
    </row>
    <row r="41" spans="2:49" x14ac:dyDescent="0.25">
      <c r="B41" s="123" t="str">
        <f>IF(ISBLANK('I F'!B41),"",'I F'!B41)</f>
        <v/>
      </c>
      <c r="C41" s="122" t="str">
        <f>IF(ISBLANK('I F'!C41),"",'I F'!C41)</f>
        <v/>
      </c>
      <c r="D41" s="122" t="str">
        <f>IF(ISBLANK('I F'!D41),"",'I F'!D41)</f>
        <v/>
      </c>
      <c r="E41" s="123" t="str">
        <f>IF(ISBLANK('I F'!E41),"",'I F'!E41)</f>
        <v/>
      </c>
      <c r="F41" s="123" t="str">
        <f>IF(ISBLANK('I F'!F41),"",'I F'!F41)</f>
        <v/>
      </c>
      <c r="G41" s="74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1">
        <v>0</v>
      </c>
      <c r="W41" s="41">
        <v>0</v>
      </c>
      <c r="X41" s="41">
        <v>0</v>
      </c>
      <c r="Y41" s="41">
        <v>0</v>
      </c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72"/>
      <c r="AV41" s="133">
        <f t="shared" si="24"/>
        <v>0</v>
      </c>
      <c r="AW41" s="30"/>
    </row>
    <row r="42" spans="2:49" x14ac:dyDescent="0.25">
      <c r="B42" s="123" t="str">
        <f>IF(ISBLANK('I F'!B42),"",'I F'!B42)</f>
        <v/>
      </c>
      <c r="C42" s="122" t="str">
        <f>IF(ISBLANK('I F'!C42),"",'I F'!C42)</f>
        <v/>
      </c>
      <c r="D42" s="122" t="str">
        <f>IF(ISBLANK('I F'!D42),"",'I F'!D42)</f>
        <v/>
      </c>
      <c r="E42" s="123" t="str">
        <f>IF(ISBLANK('I F'!E42),"",'I F'!E42)</f>
        <v/>
      </c>
      <c r="F42" s="123" t="str">
        <f>IF(ISBLANK('I F'!F42),"",'I F'!F42)</f>
        <v/>
      </c>
      <c r="G42" s="74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41">
        <v>0</v>
      </c>
      <c r="U42" s="41">
        <v>0</v>
      </c>
      <c r="V42" s="41">
        <v>0</v>
      </c>
      <c r="W42" s="41">
        <v>0</v>
      </c>
      <c r="X42" s="41">
        <v>0</v>
      </c>
      <c r="Y42" s="41">
        <v>0</v>
      </c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72"/>
      <c r="AV42" s="133">
        <f t="shared" si="24"/>
        <v>0</v>
      </c>
      <c r="AW42" s="30"/>
    </row>
    <row r="43" spans="2:49" x14ac:dyDescent="0.25">
      <c r="B43" s="123" t="str">
        <f>IF(ISBLANK('I F'!B43),"",'I F'!B43)</f>
        <v/>
      </c>
      <c r="C43" s="122" t="str">
        <f>IF(ISBLANK('I F'!C43),"",'I F'!C43)</f>
        <v/>
      </c>
      <c r="D43" s="122" t="str">
        <f>IF(ISBLANK('I F'!D43),"",'I F'!D43)</f>
        <v/>
      </c>
      <c r="E43" s="123" t="str">
        <f>IF(ISBLANK('I F'!E43),"",'I F'!E43)</f>
        <v/>
      </c>
      <c r="F43" s="123" t="str">
        <f>IF(ISBLANK('I F'!F43),"",'I F'!F43)</f>
        <v/>
      </c>
      <c r="G43" s="74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41">
        <v>0</v>
      </c>
      <c r="X43" s="41">
        <v>0</v>
      </c>
      <c r="Y43" s="41">
        <v>0</v>
      </c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72"/>
      <c r="AV43" s="133">
        <f t="shared" si="24"/>
        <v>0</v>
      </c>
      <c r="AW43" s="30"/>
    </row>
    <row r="44" spans="2:49" x14ac:dyDescent="0.25">
      <c r="B44" s="123" t="str">
        <f>IF(ISBLANK('I F'!B44),"",'I F'!B44)</f>
        <v/>
      </c>
      <c r="C44" s="122" t="str">
        <f>IF(ISBLANK('I F'!C44),"",'I F'!C44)</f>
        <v/>
      </c>
      <c r="D44" s="122" t="str">
        <f>IF(ISBLANK('I F'!D44),"",'I F'!D44)</f>
        <v/>
      </c>
      <c r="E44" s="123" t="str">
        <f>IF(ISBLANK('I F'!E44),"",'I F'!E44)</f>
        <v/>
      </c>
      <c r="F44" s="123" t="str">
        <f>IF(ISBLANK('I F'!F44),"",'I F'!F44)</f>
        <v/>
      </c>
      <c r="G44" s="74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41">
        <v>0</v>
      </c>
      <c r="X44" s="41">
        <v>0</v>
      </c>
      <c r="Y44" s="41">
        <v>0</v>
      </c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72"/>
      <c r="AV44" s="133">
        <f t="shared" si="24"/>
        <v>0</v>
      </c>
      <c r="AW44" s="30"/>
    </row>
    <row r="45" spans="2:49" x14ac:dyDescent="0.25">
      <c r="B45" s="123" t="str">
        <f>IF(ISBLANK('I F'!B45),"",'I F'!B45)</f>
        <v/>
      </c>
      <c r="C45" s="122" t="str">
        <f>IF(ISBLANK('I F'!C45),"",'I F'!C45)</f>
        <v/>
      </c>
      <c r="D45" s="122" t="str">
        <f>IF(ISBLANK('I F'!D45),"",'I F'!D45)</f>
        <v/>
      </c>
      <c r="E45" s="123" t="str">
        <f>IF(ISBLANK('I F'!E45),"",'I F'!E45)</f>
        <v/>
      </c>
      <c r="F45" s="123" t="str">
        <f>IF(ISBLANK('I F'!F45),"",'I F'!F45)</f>
        <v/>
      </c>
      <c r="G45" s="74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41">
        <v>0</v>
      </c>
      <c r="X45" s="41">
        <v>0</v>
      </c>
      <c r="Y45" s="41">
        <v>0</v>
      </c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72"/>
      <c r="AV45" s="133">
        <f t="shared" si="24"/>
        <v>0</v>
      </c>
      <c r="AW45" s="30"/>
    </row>
    <row r="46" spans="2:49" x14ac:dyDescent="0.25">
      <c r="B46" s="123" t="str">
        <f>IF(ISBLANK('I F'!B46),"",'I F'!B46)</f>
        <v/>
      </c>
      <c r="C46" s="122" t="str">
        <f>IF(ISBLANK('I F'!C46),"",'I F'!C46)</f>
        <v/>
      </c>
      <c r="D46" s="122" t="str">
        <f>IF(ISBLANK('I F'!D46),"",'I F'!D46)</f>
        <v/>
      </c>
      <c r="E46" s="123" t="str">
        <f>IF(ISBLANK('I F'!E46),"",'I F'!E46)</f>
        <v/>
      </c>
      <c r="F46" s="123" t="str">
        <f>IF(ISBLANK('I F'!F46),"",'I F'!F46)</f>
        <v/>
      </c>
      <c r="G46" s="74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41">
        <v>0</v>
      </c>
      <c r="X46" s="41">
        <v>0</v>
      </c>
      <c r="Y46" s="41">
        <v>0</v>
      </c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72"/>
      <c r="AV46" s="133">
        <f t="shared" si="24"/>
        <v>0</v>
      </c>
      <c r="AW46" s="30"/>
    </row>
    <row r="47" spans="2:49" x14ac:dyDescent="0.25">
      <c r="B47" s="123" t="str">
        <f>IF(ISBLANK('I F'!B47),"",'I F'!B47)</f>
        <v/>
      </c>
      <c r="C47" s="122" t="str">
        <f>IF(ISBLANK('I F'!C47),"",'I F'!C47)</f>
        <v/>
      </c>
      <c r="D47" s="122" t="str">
        <f>IF(ISBLANK('I F'!D47),"",'I F'!D47)</f>
        <v/>
      </c>
      <c r="E47" s="123" t="str">
        <f>IF(ISBLANK('I F'!E47),"",'I F'!E47)</f>
        <v/>
      </c>
      <c r="F47" s="123" t="str">
        <f>IF(ISBLANK('I F'!F47),"",'I F'!F47)</f>
        <v/>
      </c>
      <c r="G47" s="74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1">
        <v>0</v>
      </c>
      <c r="W47" s="41">
        <v>0</v>
      </c>
      <c r="X47" s="41">
        <v>0</v>
      </c>
      <c r="Y47" s="41">
        <v>0</v>
      </c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72"/>
      <c r="AV47" s="133">
        <f t="shared" si="24"/>
        <v>0</v>
      </c>
      <c r="AW47" s="30"/>
    </row>
    <row r="48" spans="2:49" x14ac:dyDescent="0.25">
      <c r="B48" s="123" t="str">
        <f>IF(ISBLANK('I F'!B48),"",'I F'!B48)</f>
        <v/>
      </c>
      <c r="C48" s="122" t="str">
        <f>IF(ISBLANK('I F'!C48),"",'I F'!C48)</f>
        <v/>
      </c>
      <c r="D48" s="122" t="str">
        <f>IF(ISBLANK('I F'!D48),"",'I F'!D48)</f>
        <v/>
      </c>
      <c r="E48" s="123" t="str">
        <f>IF(ISBLANK('I F'!E48),"",'I F'!E48)</f>
        <v/>
      </c>
      <c r="F48" s="123" t="str">
        <f>IF(ISBLANK('I F'!F48),"",'I F'!F48)</f>
        <v/>
      </c>
      <c r="G48" s="74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41">
        <v>0</v>
      </c>
      <c r="U48" s="41">
        <v>0</v>
      </c>
      <c r="V48" s="41">
        <v>0</v>
      </c>
      <c r="W48" s="41">
        <v>0</v>
      </c>
      <c r="X48" s="41">
        <v>0</v>
      </c>
      <c r="Y48" s="41">
        <v>0</v>
      </c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72"/>
      <c r="AV48" s="133">
        <f t="shared" si="24"/>
        <v>0</v>
      </c>
      <c r="AW48" s="30"/>
    </row>
    <row r="49" spans="2:49" x14ac:dyDescent="0.25">
      <c r="B49" s="123" t="str">
        <f>IF(ISBLANK('I F'!B49),"",'I F'!B49)</f>
        <v/>
      </c>
      <c r="C49" s="122" t="str">
        <f>IF(ISBLANK('I F'!C49),"",'I F'!C49)</f>
        <v/>
      </c>
      <c r="D49" s="122" t="str">
        <f>IF(ISBLANK('I F'!D49),"",'I F'!D49)</f>
        <v/>
      </c>
      <c r="E49" s="123" t="str">
        <f>IF(ISBLANK('I F'!E49),"",'I F'!E49)</f>
        <v/>
      </c>
      <c r="F49" s="123" t="str">
        <f>IF(ISBLANK('I F'!F49),"",'I F'!F49)</f>
        <v/>
      </c>
      <c r="G49" s="74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41">
        <v>0</v>
      </c>
      <c r="Y49" s="41">
        <v>0</v>
      </c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72"/>
      <c r="AV49" s="133">
        <f t="shared" si="24"/>
        <v>0</v>
      </c>
      <c r="AW49" s="30"/>
    </row>
    <row r="50" spans="2:49" x14ac:dyDescent="0.25">
      <c r="B50" s="123" t="str">
        <f>IF(ISBLANK('I F'!B50),"",'I F'!B50)</f>
        <v/>
      </c>
      <c r="C50" s="122" t="str">
        <f>IF(ISBLANK('I F'!C50),"",'I F'!C50)</f>
        <v/>
      </c>
      <c r="D50" s="122" t="str">
        <f>IF(ISBLANK('I F'!D50),"",'I F'!D50)</f>
        <v/>
      </c>
      <c r="E50" s="123" t="str">
        <f>IF(ISBLANK('I F'!E50),"",'I F'!E50)</f>
        <v/>
      </c>
      <c r="F50" s="123" t="str">
        <f>IF(ISBLANK('I F'!F50),"",'I F'!F50)</f>
        <v/>
      </c>
      <c r="G50" s="74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  <c r="Q50" s="41">
        <v>0</v>
      </c>
      <c r="R50" s="41">
        <v>0</v>
      </c>
      <c r="S50" s="41">
        <v>0</v>
      </c>
      <c r="T50" s="41">
        <v>0</v>
      </c>
      <c r="U50" s="41">
        <v>0</v>
      </c>
      <c r="V50" s="41">
        <v>0</v>
      </c>
      <c r="W50" s="41">
        <v>0</v>
      </c>
      <c r="X50" s="41">
        <v>0</v>
      </c>
      <c r="Y50" s="41">
        <v>0</v>
      </c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72"/>
      <c r="AV50" s="133">
        <f t="shared" si="24"/>
        <v>0</v>
      </c>
      <c r="AW50" s="30"/>
    </row>
    <row r="51" spans="2:49" x14ac:dyDescent="0.25">
      <c r="B51" s="128"/>
      <c r="C51" s="124"/>
      <c r="D51" s="125"/>
      <c r="E51" s="126"/>
      <c r="F51" s="126"/>
      <c r="G51" s="127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/>
      <c r="AV51" s="133">
        <f t="shared" si="24"/>
        <v>0</v>
      </c>
    </row>
    <row r="52" spans="2:49" x14ac:dyDescent="0.25">
      <c r="B52" s="128"/>
      <c r="C52" s="124"/>
      <c r="D52" s="125"/>
      <c r="E52" s="126"/>
      <c r="F52" s="126"/>
      <c r="G52" s="127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/>
      <c r="AV52" s="133">
        <f t="shared" si="24"/>
        <v>0</v>
      </c>
    </row>
    <row r="53" spans="2:49" x14ac:dyDescent="0.25">
      <c r="B53" s="128"/>
      <c r="C53" s="124"/>
      <c r="D53" s="125"/>
      <c r="E53" s="126"/>
      <c r="F53" s="126"/>
      <c r="G53" s="127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/>
      <c r="AV53" s="133">
        <f t="shared" si="24"/>
        <v>0</v>
      </c>
    </row>
    <row r="54" spans="2:49" x14ac:dyDescent="0.25">
      <c r="B54" s="128"/>
      <c r="C54" s="124"/>
      <c r="D54" s="125"/>
      <c r="E54" s="126"/>
      <c r="F54" s="126"/>
      <c r="G54" s="127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/>
      <c r="AV54" s="133">
        <f t="shared" si="24"/>
        <v>0</v>
      </c>
    </row>
    <row r="55" spans="2:49" x14ac:dyDescent="0.25">
      <c r="B55" s="128"/>
      <c r="C55" s="124"/>
      <c r="D55" s="125"/>
      <c r="E55" s="126"/>
      <c r="F55" s="126"/>
      <c r="G55" s="127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/>
      <c r="AV55" s="133">
        <f t="shared" si="24"/>
        <v>0</v>
      </c>
    </row>
    <row r="56" spans="2:49" x14ac:dyDescent="0.25">
      <c r="B56" s="128"/>
      <c r="C56" s="124"/>
      <c r="D56" s="125"/>
      <c r="E56" s="126"/>
      <c r="F56" s="126"/>
      <c r="G56" s="127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/>
      <c r="AV56" s="133">
        <f t="shared" si="24"/>
        <v>0</v>
      </c>
    </row>
    <row r="57" spans="2:49" x14ac:dyDescent="0.25">
      <c r="B57" s="128"/>
      <c r="C57" s="124"/>
      <c r="D57" s="125"/>
      <c r="E57" s="126"/>
      <c r="F57" s="126"/>
      <c r="G57" s="127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/>
      <c r="AV57" s="133">
        <f t="shared" si="24"/>
        <v>0</v>
      </c>
    </row>
    <row r="58" spans="2:49" x14ac:dyDescent="0.25">
      <c r="B58" s="128"/>
      <c r="C58" s="124"/>
      <c r="D58" s="125"/>
      <c r="E58" s="126"/>
      <c r="F58" s="126"/>
      <c r="G58" s="127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/>
      <c r="AV58" s="133">
        <f t="shared" si="24"/>
        <v>0</v>
      </c>
    </row>
    <row r="59" spans="2:49" x14ac:dyDescent="0.25">
      <c r="B59" s="128"/>
      <c r="C59" s="124"/>
      <c r="D59" s="125"/>
      <c r="E59" s="126"/>
      <c r="F59" s="126"/>
      <c r="G59" s="127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/>
      <c r="AV59" s="133">
        <f t="shared" si="24"/>
        <v>0</v>
      </c>
    </row>
    <row r="60" spans="2:49" x14ac:dyDescent="0.25">
      <c r="B60" s="128"/>
      <c r="C60" s="124"/>
      <c r="D60" s="125"/>
      <c r="E60" s="126"/>
      <c r="F60" s="126"/>
      <c r="G60" s="127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/>
      <c r="AV60" s="133">
        <f t="shared" si="24"/>
        <v>0</v>
      </c>
    </row>
    <row r="61" spans="2:49" x14ac:dyDescent="0.25">
      <c r="B61" s="128"/>
      <c r="C61" s="124"/>
      <c r="D61" s="125"/>
      <c r="E61" s="126"/>
      <c r="F61" s="126"/>
      <c r="G61" s="127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/>
      <c r="AV61" s="133">
        <f t="shared" si="24"/>
        <v>0</v>
      </c>
    </row>
    <row r="62" spans="2:49" x14ac:dyDescent="0.25">
      <c r="B62" s="128"/>
      <c r="C62" s="124"/>
      <c r="D62" s="125"/>
      <c r="E62" s="126"/>
      <c r="F62" s="126"/>
      <c r="G62" s="127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/>
      <c r="AV62" s="133">
        <f t="shared" si="24"/>
        <v>0</v>
      </c>
    </row>
    <row r="63" spans="2:49" x14ac:dyDescent="0.25">
      <c r="B63" s="128"/>
      <c r="C63" s="124"/>
      <c r="D63" s="125"/>
      <c r="E63" s="126"/>
      <c r="F63" s="126"/>
      <c r="G63" s="127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/>
      <c r="AV63" s="133">
        <f t="shared" si="24"/>
        <v>0</v>
      </c>
    </row>
    <row r="64" spans="2:49" x14ac:dyDescent="0.25">
      <c r="B64" s="128"/>
      <c r="C64" s="124"/>
      <c r="D64" s="125"/>
      <c r="E64" s="126"/>
      <c r="F64" s="126"/>
      <c r="G64" s="127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/>
      <c r="AV64" s="133">
        <f t="shared" si="24"/>
        <v>0</v>
      </c>
    </row>
    <row r="65" spans="2:48" x14ac:dyDescent="0.25">
      <c r="B65" s="128"/>
      <c r="C65" s="124"/>
      <c r="D65" s="125"/>
      <c r="E65" s="126"/>
      <c r="F65" s="126"/>
      <c r="G65" s="127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/>
      <c r="AV65" s="133">
        <f t="shared" si="24"/>
        <v>0</v>
      </c>
    </row>
    <row r="66" spans="2:48" x14ac:dyDescent="0.25">
      <c r="B66" s="128"/>
      <c r="C66" s="124"/>
      <c r="D66" s="125"/>
      <c r="E66" s="126"/>
      <c r="F66" s="126"/>
      <c r="G66" s="127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/>
      <c r="AV66" s="133">
        <f t="shared" si="24"/>
        <v>0</v>
      </c>
    </row>
    <row r="67" spans="2:48" x14ac:dyDescent="0.25">
      <c r="B67" s="128"/>
      <c r="C67" s="124"/>
      <c r="D67" s="125"/>
      <c r="E67" s="126"/>
      <c r="F67" s="126"/>
      <c r="G67" s="127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/>
      <c r="AV67" s="133">
        <f t="shared" si="24"/>
        <v>0</v>
      </c>
    </row>
    <row r="68" spans="2:48" x14ac:dyDescent="0.25">
      <c r="B68" s="128"/>
      <c r="C68" s="124"/>
      <c r="D68" s="125"/>
      <c r="E68" s="126"/>
      <c r="F68" s="126"/>
      <c r="G68" s="127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/>
      <c r="AV68" s="133">
        <f t="shared" si="24"/>
        <v>0</v>
      </c>
    </row>
    <row r="69" spans="2:48" x14ac:dyDescent="0.25">
      <c r="B69" s="128"/>
      <c r="C69" s="124"/>
      <c r="D69" s="125"/>
      <c r="E69" s="126"/>
      <c r="F69" s="126"/>
      <c r="G69" s="127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/>
      <c r="AV69" s="133">
        <f t="shared" si="24"/>
        <v>0</v>
      </c>
    </row>
    <row r="70" spans="2:48" x14ac:dyDescent="0.25">
      <c r="B70" s="128"/>
      <c r="C70" s="124"/>
      <c r="D70" s="125"/>
      <c r="E70" s="126"/>
      <c r="F70" s="126"/>
      <c r="G70" s="127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/>
      <c r="AV70" s="133">
        <f t="shared" si="24"/>
        <v>0</v>
      </c>
    </row>
    <row r="71" spans="2:48" x14ac:dyDescent="0.25">
      <c r="B71" s="128"/>
      <c r="C71" s="124"/>
      <c r="D71" s="125"/>
      <c r="E71" s="126"/>
      <c r="F71" s="126"/>
      <c r="G71" s="127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/>
      <c r="AV71" s="133">
        <f t="shared" si="24"/>
        <v>0</v>
      </c>
    </row>
    <row r="72" spans="2:48" x14ac:dyDescent="0.25">
      <c r="B72" s="128"/>
      <c r="C72" s="124"/>
      <c r="D72" s="125"/>
      <c r="E72" s="126"/>
      <c r="F72" s="126"/>
      <c r="G72" s="127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/>
      <c r="AV72" s="133">
        <f t="shared" ref="AV72:AV99" si="25">COUNTIF(G72:AU72,"x")</f>
        <v>0</v>
      </c>
    </row>
    <row r="73" spans="2:48" x14ac:dyDescent="0.25">
      <c r="B73" s="128"/>
      <c r="C73" s="124"/>
      <c r="D73" s="125"/>
      <c r="E73" s="126"/>
      <c r="F73" s="126"/>
      <c r="G73" s="127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/>
      <c r="AV73" s="133">
        <f t="shared" si="25"/>
        <v>0</v>
      </c>
    </row>
    <row r="74" spans="2:48" x14ac:dyDescent="0.25">
      <c r="B74" s="128"/>
      <c r="C74" s="124"/>
      <c r="D74" s="125"/>
      <c r="E74" s="126"/>
      <c r="F74" s="126"/>
      <c r="G74" s="127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/>
      <c r="AV74" s="133">
        <f t="shared" si="25"/>
        <v>0</v>
      </c>
    </row>
    <row r="75" spans="2:48" x14ac:dyDescent="0.25">
      <c r="B75" s="128"/>
      <c r="C75" s="124"/>
      <c r="D75" s="125"/>
      <c r="E75" s="126"/>
      <c r="F75" s="126"/>
      <c r="G75" s="127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/>
      <c r="AV75" s="133">
        <f t="shared" si="25"/>
        <v>0</v>
      </c>
    </row>
    <row r="76" spans="2:48" x14ac:dyDescent="0.25">
      <c r="B76" s="128"/>
      <c r="C76" s="124"/>
      <c r="D76" s="125"/>
      <c r="E76" s="126"/>
      <c r="F76" s="126"/>
      <c r="G76" s="127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/>
      <c r="AV76" s="133">
        <f t="shared" si="25"/>
        <v>0</v>
      </c>
    </row>
    <row r="77" spans="2:48" x14ac:dyDescent="0.25">
      <c r="B77" s="128"/>
      <c r="C77" s="124"/>
      <c r="D77" s="125"/>
      <c r="E77" s="126"/>
      <c r="F77" s="126"/>
      <c r="G77" s="127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/>
      <c r="AV77" s="133">
        <f t="shared" si="25"/>
        <v>0</v>
      </c>
    </row>
    <row r="78" spans="2:48" x14ac:dyDescent="0.25">
      <c r="B78" s="128"/>
      <c r="C78" s="124"/>
      <c r="D78" s="125"/>
      <c r="E78" s="126"/>
      <c r="F78" s="126"/>
      <c r="G78" s="127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/>
      <c r="AV78" s="133">
        <f t="shared" si="25"/>
        <v>0</v>
      </c>
    </row>
    <row r="79" spans="2:48" x14ac:dyDescent="0.25">
      <c r="B79" s="128"/>
      <c r="C79" s="124"/>
      <c r="D79" s="125"/>
      <c r="E79" s="126"/>
      <c r="F79" s="126"/>
      <c r="G79" s="127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/>
      <c r="AV79" s="133">
        <f t="shared" si="25"/>
        <v>0</v>
      </c>
    </row>
    <row r="80" spans="2:48" x14ac:dyDescent="0.25">
      <c r="B80" s="128"/>
      <c r="C80" s="124"/>
      <c r="D80" s="125"/>
      <c r="E80" s="126"/>
      <c r="F80" s="126"/>
      <c r="G80" s="127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/>
      <c r="AV80" s="133">
        <f t="shared" si="25"/>
        <v>0</v>
      </c>
    </row>
    <row r="81" spans="2:48" x14ac:dyDescent="0.25">
      <c r="B81" s="128"/>
      <c r="C81" s="124"/>
      <c r="D81" s="125"/>
      <c r="E81" s="126"/>
      <c r="F81" s="126"/>
      <c r="G81" s="127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/>
      <c r="AV81" s="133">
        <f t="shared" si="25"/>
        <v>0</v>
      </c>
    </row>
    <row r="82" spans="2:48" x14ac:dyDescent="0.25">
      <c r="B82" s="128"/>
      <c r="C82" s="124"/>
      <c r="D82" s="125"/>
      <c r="E82" s="126"/>
      <c r="F82" s="126"/>
      <c r="G82" s="127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/>
      <c r="AV82" s="133">
        <f t="shared" si="25"/>
        <v>0</v>
      </c>
    </row>
    <row r="83" spans="2:48" x14ac:dyDescent="0.25">
      <c r="B83" s="128"/>
      <c r="C83" s="124"/>
      <c r="D83" s="125"/>
      <c r="E83" s="126"/>
      <c r="F83" s="126"/>
      <c r="G83" s="127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/>
      <c r="AV83" s="133">
        <f t="shared" si="25"/>
        <v>0</v>
      </c>
    </row>
    <row r="84" spans="2:48" x14ac:dyDescent="0.25">
      <c r="B84" s="128"/>
      <c r="C84" s="124"/>
      <c r="D84" s="125"/>
      <c r="E84" s="126"/>
      <c r="F84" s="126"/>
      <c r="G84" s="127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/>
      <c r="AV84" s="133">
        <f t="shared" si="25"/>
        <v>0</v>
      </c>
    </row>
    <row r="85" spans="2:48" x14ac:dyDescent="0.25">
      <c r="B85" s="128"/>
      <c r="C85" s="124"/>
      <c r="D85" s="125"/>
      <c r="E85" s="126"/>
      <c r="F85" s="126"/>
      <c r="G85" s="127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/>
      <c r="AV85" s="133">
        <f t="shared" si="25"/>
        <v>0</v>
      </c>
    </row>
    <row r="86" spans="2:48" x14ac:dyDescent="0.25">
      <c r="B86" s="128"/>
      <c r="C86" s="124"/>
      <c r="D86" s="125"/>
      <c r="E86" s="126"/>
      <c r="F86" s="126"/>
      <c r="G86" s="127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/>
      <c r="AV86" s="133">
        <f t="shared" si="25"/>
        <v>0</v>
      </c>
    </row>
    <row r="87" spans="2:48" x14ac:dyDescent="0.25">
      <c r="B87" s="128"/>
      <c r="C87" s="124"/>
      <c r="D87" s="125"/>
      <c r="E87" s="126"/>
      <c r="F87" s="126"/>
      <c r="G87" s="127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/>
      <c r="AV87" s="133">
        <f t="shared" si="25"/>
        <v>0</v>
      </c>
    </row>
    <row r="88" spans="2:48" x14ac:dyDescent="0.25">
      <c r="B88" s="128"/>
      <c r="C88" s="124"/>
      <c r="D88" s="125"/>
      <c r="E88" s="126"/>
      <c r="F88" s="126"/>
      <c r="G88" s="127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/>
      <c r="AV88" s="133">
        <f t="shared" si="25"/>
        <v>0</v>
      </c>
    </row>
    <row r="89" spans="2:48" x14ac:dyDescent="0.25">
      <c r="B89" s="128"/>
      <c r="C89" s="124"/>
      <c r="D89" s="125"/>
      <c r="E89" s="126"/>
      <c r="F89" s="126"/>
      <c r="G89" s="127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/>
      <c r="AV89" s="133">
        <f t="shared" si="25"/>
        <v>0</v>
      </c>
    </row>
    <row r="90" spans="2:48" x14ac:dyDescent="0.25">
      <c r="B90" s="128"/>
      <c r="C90" s="124"/>
      <c r="D90" s="125"/>
      <c r="E90" s="126"/>
      <c r="F90" s="126"/>
      <c r="G90" s="127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/>
      <c r="AV90" s="133">
        <f t="shared" si="25"/>
        <v>0</v>
      </c>
    </row>
    <row r="91" spans="2:48" x14ac:dyDescent="0.25">
      <c r="B91" s="128"/>
      <c r="C91" s="124"/>
      <c r="D91" s="125"/>
      <c r="E91" s="126"/>
      <c r="F91" s="126"/>
      <c r="G91" s="127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/>
      <c r="AV91" s="133">
        <f t="shared" si="25"/>
        <v>0</v>
      </c>
    </row>
    <row r="92" spans="2:48" x14ac:dyDescent="0.25">
      <c r="B92" s="128"/>
      <c r="C92" s="124"/>
      <c r="D92" s="125"/>
      <c r="E92" s="126"/>
      <c r="F92" s="126"/>
      <c r="G92" s="127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/>
      <c r="AV92" s="133">
        <f t="shared" si="25"/>
        <v>0</v>
      </c>
    </row>
    <row r="93" spans="2:48" x14ac:dyDescent="0.25">
      <c r="B93" s="128"/>
      <c r="C93" s="124"/>
      <c r="D93" s="125"/>
      <c r="E93" s="126"/>
      <c r="F93" s="126"/>
      <c r="G93" s="127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/>
      <c r="AV93" s="133">
        <f t="shared" si="25"/>
        <v>0</v>
      </c>
    </row>
    <row r="94" spans="2:48" x14ac:dyDescent="0.25">
      <c r="B94" s="128"/>
      <c r="C94" s="124"/>
      <c r="D94" s="125"/>
      <c r="E94" s="126"/>
      <c r="F94" s="126"/>
      <c r="G94" s="127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/>
      <c r="AV94" s="133">
        <f t="shared" si="25"/>
        <v>0</v>
      </c>
    </row>
    <row r="95" spans="2:48" x14ac:dyDescent="0.25">
      <c r="B95" s="128"/>
      <c r="C95" s="124"/>
      <c r="D95" s="125"/>
      <c r="E95" s="126"/>
      <c r="F95" s="126"/>
      <c r="G95" s="127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/>
      <c r="AV95" s="133">
        <f t="shared" si="25"/>
        <v>0</v>
      </c>
    </row>
    <row r="96" spans="2:48" x14ac:dyDescent="0.25">
      <c r="B96" s="128"/>
      <c r="C96" s="124"/>
      <c r="D96" s="125"/>
      <c r="E96" s="126"/>
      <c r="F96" s="126"/>
      <c r="G96" s="127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/>
      <c r="AV96" s="133">
        <f t="shared" si="25"/>
        <v>0</v>
      </c>
    </row>
    <row r="97" spans="2:48" x14ac:dyDescent="0.25">
      <c r="B97" s="128"/>
      <c r="C97" s="124"/>
      <c r="D97" s="125"/>
      <c r="E97" s="126"/>
      <c r="F97" s="126"/>
      <c r="G97" s="127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/>
      <c r="AV97" s="133">
        <f t="shared" si="25"/>
        <v>0</v>
      </c>
    </row>
    <row r="98" spans="2:48" x14ac:dyDescent="0.25">
      <c r="B98" s="128"/>
      <c r="C98" s="124"/>
      <c r="D98" s="125"/>
      <c r="E98" s="126"/>
      <c r="F98" s="126"/>
      <c r="G98" s="127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/>
      <c r="AV98" s="133">
        <f t="shared" si="25"/>
        <v>0</v>
      </c>
    </row>
    <row r="99" spans="2:48" x14ac:dyDescent="0.25">
      <c r="B99" s="128"/>
      <c r="C99" s="124"/>
      <c r="D99" s="125"/>
      <c r="E99" s="126"/>
      <c r="F99" s="126"/>
      <c r="G99" s="127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/>
      <c r="AV99" s="133">
        <f t="shared" si="25"/>
        <v>0</v>
      </c>
    </row>
  </sheetData>
  <sheetProtection algorithmName="SHA-512" hashValue="4ZJAKW1OIOjP7+ypPKoSa73316E8J6WC9ldXm8mF5iOmQCJ4e2u+RS1KIDwMj3ScO9vxAjGy6hJUAwlMwSwIZg==" saltValue="ywzfpq4GwhigSR6EFkvUmA==" spinCount="100000" sheet="1" objects="1" scenarios="1"/>
  <protectedRanges>
    <protectedRange sqref="E1:F1" name="Rango1"/>
  </protectedRanges>
  <mergeCells count="7">
    <mergeCell ref="B3:F4"/>
    <mergeCell ref="B2:F2"/>
    <mergeCell ref="F5:F6"/>
    <mergeCell ref="B5:B6"/>
    <mergeCell ref="C5:C6"/>
    <mergeCell ref="D5:D6"/>
    <mergeCell ref="E5:E6"/>
  </mergeCells>
  <conditionalFormatting sqref="B7:AU99">
    <cfRule type="expression" dxfId="140" priority="1">
      <formula>$AV7=0</formula>
    </cfRule>
  </conditionalFormatting>
  <conditionalFormatting sqref="G4">
    <cfRule type="expression" dxfId="139" priority="43">
      <formula>$G$3=1</formula>
    </cfRule>
  </conditionalFormatting>
  <conditionalFormatting sqref="G2:AU50">
    <cfRule type="cellIs" dxfId="138" priority="4" operator="equal">
      <formula>0</formula>
    </cfRule>
  </conditionalFormatting>
  <conditionalFormatting sqref="G2:AU99">
    <cfRule type="containsBlanks" dxfId="137" priority="3">
      <formula>LEN(TRIM(G2))=0</formula>
    </cfRule>
  </conditionalFormatting>
  <conditionalFormatting sqref="H4">
    <cfRule type="expression" dxfId="136" priority="44">
      <formula>$G$3=2</formula>
    </cfRule>
  </conditionalFormatting>
  <conditionalFormatting sqref="I4">
    <cfRule type="expression" dxfId="135" priority="41">
      <formula>$G$3=1</formula>
    </cfRule>
  </conditionalFormatting>
  <conditionalFormatting sqref="J4">
    <cfRule type="expression" dxfId="134" priority="42">
      <formula>$G$3=2</formula>
    </cfRule>
  </conditionalFormatting>
  <conditionalFormatting sqref="K4">
    <cfRule type="expression" dxfId="133" priority="39">
      <formula>$G$3=1</formula>
    </cfRule>
  </conditionalFormatting>
  <conditionalFormatting sqref="L4">
    <cfRule type="expression" dxfId="132" priority="40">
      <formula>$G$3=2</formula>
    </cfRule>
  </conditionalFormatting>
  <conditionalFormatting sqref="M4">
    <cfRule type="expression" dxfId="131" priority="37">
      <formula>$G$3=1</formula>
    </cfRule>
  </conditionalFormatting>
  <conditionalFormatting sqref="N4">
    <cfRule type="expression" dxfId="130" priority="38">
      <formula>$G$3=2</formula>
    </cfRule>
  </conditionalFormatting>
  <conditionalFormatting sqref="O4">
    <cfRule type="expression" dxfId="129" priority="35">
      <formula>$G$3=1</formula>
    </cfRule>
  </conditionalFormatting>
  <conditionalFormatting sqref="P4">
    <cfRule type="expression" dxfId="128" priority="36">
      <formula>$G$3=2</formula>
    </cfRule>
  </conditionalFormatting>
  <conditionalFormatting sqref="Q4">
    <cfRule type="expression" dxfId="127" priority="33">
      <formula>$G$3=1</formula>
    </cfRule>
  </conditionalFormatting>
  <conditionalFormatting sqref="R4">
    <cfRule type="expression" dxfId="126" priority="34">
      <formula>$G$3=2</formula>
    </cfRule>
  </conditionalFormatting>
  <conditionalFormatting sqref="S4">
    <cfRule type="expression" dxfId="125" priority="31">
      <formula>$G$3=1</formula>
    </cfRule>
  </conditionalFormatting>
  <conditionalFormatting sqref="T4">
    <cfRule type="expression" dxfId="124" priority="32">
      <formula>$G$3=2</formula>
    </cfRule>
  </conditionalFormatting>
  <conditionalFormatting sqref="U4">
    <cfRule type="expression" dxfId="123" priority="29">
      <formula>$G$3=1</formula>
    </cfRule>
  </conditionalFormatting>
  <conditionalFormatting sqref="V4">
    <cfRule type="expression" dxfId="122" priority="30">
      <formula>$G$3=2</formula>
    </cfRule>
  </conditionalFormatting>
  <conditionalFormatting sqref="W4">
    <cfRule type="expression" dxfId="121" priority="27">
      <formula>$G$3=1</formula>
    </cfRule>
  </conditionalFormatting>
  <conditionalFormatting sqref="X4">
    <cfRule type="expression" dxfId="120" priority="28">
      <formula>$G$3=2</formula>
    </cfRule>
  </conditionalFormatting>
  <conditionalFormatting sqref="Y4">
    <cfRule type="expression" dxfId="119" priority="25">
      <formula>$G$3=1</formula>
    </cfRule>
  </conditionalFormatting>
  <conditionalFormatting sqref="Z4">
    <cfRule type="expression" dxfId="118" priority="26">
      <formula>$G$3=2</formula>
    </cfRule>
  </conditionalFormatting>
  <conditionalFormatting sqref="AA4">
    <cfRule type="expression" dxfId="117" priority="23">
      <formula>$G$3=1</formula>
    </cfRule>
  </conditionalFormatting>
  <conditionalFormatting sqref="AB4">
    <cfRule type="expression" dxfId="116" priority="24">
      <formula>$G$3=2</formula>
    </cfRule>
  </conditionalFormatting>
  <conditionalFormatting sqref="AC4">
    <cfRule type="expression" dxfId="115" priority="21">
      <formula>$G$3=1</formula>
    </cfRule>
  </conditionalFormatting>
  <conditionalFormatting sqref="AD4">
    <cfRule type="expression" dxfId="114" priority="22">
      <formula>$G$3=2</formula>
    </cfRule>
  </conditionalFormatting>
  <conditionalFormatting sqref="AE4">
    <cfRule type="expression" dxfId="113" priority="19">
      <formula>$G$3=1</formula>
    </cfRule>
  </conditionalFormatting>
  <conditionalFormatting sqref="AF4">
    <cfRule type="expression" dxfId="112" priority="20">
      <formula>$G$3=2</formula>
    </cfRule>
  </conditionalFormatting>
  <conditionalFormatting sqref="AG4">
    <cfRule type="expression" dxfId="111" priority="17">
      <formula>$G$3=1</formula>
    </cfRule>
  </conditionalFormatting>
  <conditionalFormatting sqref="AH4">
    <cfRule type="expression" dxfId="110" priority="18">
      <formula>$G$3=2</formula>
    </cfRule>
  </conditionalFormatting>
  <conditionalFormatting sqref="AI4">
    <cfRule type="expression" dxfId="109" priority="15">
      <formula>$G$3=1</formula>
    </cfRule>
  </conditionalFormatting>
  <conditionalFormatting sqref="AJ4">
    <cfRule type="expression" dxfId="108" priority="16">
      <formula>$G$3=2</formula>
    </cfRule>
  </conditionalFormatting>
  <conditionalFormatting sqref="AK4">
    <cfRule type="expression" dxfId="107" priority="13">
      <formula>$G$3=1</formula>
    </cfRule>
  </conditionalFormatting>
  <conditionalFormatting sqref="AL4">
    <cfRule type="expression" dxfId="106" priority="14">
      <formula>$G$3=2</formula>
    </cfRule>
  </conditionalFormatting>
  <conditionalFormatting sqref="AM4">
    <cfRule type="expression" dxfId="105" priority="11">
      <formula>$G$3=1</formula>
    </cfRule>
  </conditionalFormatting>
  <conditionalFormatting sqref="AN4">
    <cfRule type="expression" dxfId="104" priority="12">
      <formula>$G$3=2</formula>
    </cfRule>
  </conditionalFormatting>
  <conditionalFormatting sqref="AO4">
    <cfRule type="expression" dxfId="103" priority="9">
      <formula>$G$3=1</formula>
    </cfRule>
  </conditionalFormatting>
  <conditionalFormatting sqref="AP4">
    <cfRule type="expression" dxfId="102" priority="10">
      <formula>$G$3=2</formula>
    </cfRule>
  </conditionalFormatting>
  <conditionalFormatting sqref="AQ4:AU4">
    <cfRule type="expression" dxfId="101" priority="5">
      <formula>$G$3=1</formula>
    </cfRule>
  </conditionalFormatting>
  <dataValidations disablePrompts="1" count="1">
    <dataValidation type="decimal" allowBlank="1" sqref="H26:H50 H7:H13 H15:H24" xr:uid="{E05162FE-4532-46AF-B2E2-38E50FCFC51C}">
      <formula1>0</formula1>
      <formula2>$H$6</formula2>
    </dataValidation>
  </dataValidations>
  <pageMargins left="0.23622047244094491" right="0.23622047244094491" top="1.0629921259842521" bottom="0.39370078740157483" header="0.31496062992125984" footer="0.31496062992125984"/>
  <pageSetup paperSize="9" scale="80" orientation="landscape" r:id="rId1"/>
  <headerFooter>
    <oddHeader>&amp;L&amp;G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8E03-834B-4BFA-A202-119C229D1502}">
  <sheetPr>
    <tabColor theme="9"/>
  </sheetPr>
  <dimension ref="A1:D13"/>
  <sheetViews>
    <sheetView showGridLines="0" workbookViewId="0">
      <selection activeCell="D14" sqref="D14"/>
    </sheetView>
  </sheetViews>
  <sheetFormatPr baseColWidth="10" defaultRowHeight="15" x14ac:dyDescent="0.25"/>
  <sheetData>
    <row r="1" spans="1:4" x14ac:dyDescent="0.25">
      <c r="A1" s="237" t="s">
        <v>37</v>
      </c>
      <c r="B1" s="238"/>
      <c r="C1" s="239" t="s">
        <v>64</v>
      </c>
      <c r="D1" s="240"/>
    </row>
    <row r="2" spans="1:4" x14ac:dyDescent="0.25">
      <c r="A2" s="98" t="s">
        <v>62</v>
      </c>
      <c r="B2" s="99" t="s">
        <v>63</v>
      </c>
      <c r="C2" s="241"/>
      <c r="D2" s="242"/>
    </row>
    <row r="3" spans="1:4" x14ac:dyDescent="0.25">
      <c r="A3" s="47">
        <v>14</v>
      </c>
      <c r="B3" s="51">
        <v>20</v>
      </c>
      <c r="C3" s="5">
        <v>5</v>
      </c>
      <c r="D3" s="17" t="s">
        <v>39</v>
      </c>
    </row>
    <row r="4" spans="1:4" x14ac:dyDescent="0.25">
      <c r="A4" s="47">
        <v>11</v>
      </c>
      <c r="B4" s="51">
        <v>13.9</v>
      </c>
      <c r="C4" s="5">
        <v>4</v>
      </c>
      <c r="D4" s="17" t="s">
        <v>38</v>
      </c>
    </row>
    <row r="5" spans="1:4" x14ac:dyDescent="0.25">
      <c r="A5" s="47">
        <v>10</v>
      </c>
      <c r="B5" s="51">
        <v>10.9</v>
      </c>
      <c r="C5" s="5">
        <v>3</v>
      </c>
      <c r="D5" s="17" t="s">
        <v>228</v>
      </c>
    </row>
    <row r="6" spans="1:4" x14ac:dyDescent="0.25">
      <c r="A6" s="47">
        <v>7</v>
      </c>
      <c r="B6" s="51">
        <v>9.9</v>
      </c>
      <c r="C6" s="5">
        <v>2</v>
      </c>
      <c r="D6" s="17" t="s">
        <v>229</v>
      </c>
    </row>
    <row r="7" spans="1:4" x14ac:dyDescent="0.25">
      <c r="A7" s="47">
        <v>0</v>
      </c>
      <c r="B7" s="51">
        <v>6.9</v>
      </c>
      <c r="C7" s="5">
        <v>1</v>
      </c>
      <c r="D7" s="17" t="s">
        <v>230</v>
      </c>
    </row>
    <row r="8" spans="1:4" x14ac:dyDescent="0.25">
      <c r="A8" s="243" t="s">
        <v>210</v>
      </c>
      <c r="B8" s="244"/>
      <c r="C8" s="244"/>
      <c r="D8" s="245"/>
    </row>
    <row r="9" spans="1:4" x14ac:dyDescent="0.25">
      <c r="A9" s="48">
        <f>A3/20</f>
        <v>0.7</v>
      </c>
      <c r="B9" s="52">
        <f>B3/20</f>
        <v>1</v>
      </c>
      <c r="C9" s="5">
        <v>5</v>
      </c>
      <c r="D9" s="17" t="s">
        <v>39</v>
      </c>
    </row>
    <row r="10" spans="1:4" x14ac:dyDescent="0.25">
      <c r="A10" s="48">
        <f>A4/20</f>
        <v>0.55000000000000004</v>
      </c>
      <c r="B10" s="52">
        <f>A9-0.1%</f>
        <v>0.69899999999999995</v>
      </c>
      <c r="C10" s="5">
        <v>4</v>
      </c>
      <c r="D10" s="17" t="s">
        <v>38</v>
      </c>
    </row>
    <row r="11" spans="1:4" x14ac:dyDescent="0.25">
      <c r="A11" s="48">
        <f t="shared" ref="A11:A13" si="0">A5/20</f>
        <v>0.5</v>
      </c>
      <c r="B11" s="52">
        <f>A10-0.1%</f>
        <v>0.54900000000000004</v>
      </c>
      <c r="C11" s="5">
        <v>3</v>
      </c>
      <c r="D11" s="17" t="s">
        <v>228</v>
      </c>
    </row>
    <row r="12" spans="1:4" x14ac:dyDescent="0.25">
      <c r="A12" s="48">
        <f t="shared" si="0"/>
        <v>0.35</v>
      </c>
      <c r="B12" s="52">
        <f>A11-0.1%</f>
        <v>0.499</v>
      </c>
      <c r="C12" s="5">
        <v>2</v>
      </c>
      <c r="D12" s="17" t="s">
        <v>229</v>
      </c>
    </row>
    <row r="13" spans="1:4" ht="15.75" thickBot="1" x14ac:dyDescent="0.3">
      <c r="A13" s="49">
        <f t="shared" si="0"/>
        <v>0</v>
      </c>
      <c r="B13" s="53">
        <f>A12-0.1%</f>
        <v>0.34899999999999998</v>
      </c>
      <c r="C13" s="18">
        <v>1</v>
      </c>
      <c r="D13" s="19" t="s">
        <v>230</v>
      </c>
    </row>
  </sheetData>
  <mergeCells count="3">
    <mergeCell ref="A1:B1"/>
    <mergeCell ref="C1:D2"/>
    <mergeCell ref="A8:D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ECD5-4CC4-4DD0-8AF9-31CD83A5FDEE}">
  <sheetPr codeName="Hoja4">
    <tabColor theme="9"/>
  </sheetPr>
  <dimension ref="A1:FL42"/>
  <sheetViews>
    <sheetView showGridLines="0" tabSelected="1" topLeftCell="A2" zoomScaleNormal="100" workbookViewId="0">
      <pane xSplit="4" topLeftCell="E1" activePane="topRight" state="frozen"/>
      <selection pane="topRight" activeCell="EQ17" sqref="A5:EQ17"/>
    </sheetView>
  </sheetViews>
  <sheetFormatPr baseColWidth="10" defaultRowHeight="15" x14ac:dyDescent="0.25"/>
  <cols>
    <col min="1" max="1" width="9" hidden="1" customWidth="1"/>
    <col min="2" max="2" width="3.7109375" customWidth="1"/>
    <col min="3" max="3" width="40.5703125" customWidth="1"/>
    <col min="4" max="4" width="10" hidden="1" customWidth="1"/>
    <col min="5" max="168" width="5.7109375" customWidth="1"/>
  </cols>
  <sheetData>
    <row r="1" spans="2:168" hidden="1" x14ac:dyDescent="0.25">
      <c r="D1" s="10" t="str" cm="1">
        <f t="array" aca="1" ref="D1" ca="1">IF(E1&lt;7,INDIRECT(CHAR(E1*4+65)&amp;4),IF(E1&lt;13,INDIRECT("A"&amp;CHAR(E1*4+39)&amp;4),IF(E1&lt;20,INDIRECT("B"&amp;CHAR(E1*4+13)&amp;4),IF(E1&lt;26,INDIRECT("C"&amp;CHAR(E1*4+19)&amp;4),IF(E1&lt;33,INDIRECT("D"&amp;CHAR(E1*4-39)&amp;4),IF(E1&lt;39,INDIRECT("E"&amp;CHAR(E1*4-65)&amp;4),INDIRECT("F"&amp;CHAR(E1*4-91)&amp;4)))))))</f>
        <v>Aplica correctamente los conceptos y métodos de las matemáticas y las ciencias para la solución de problemas.</v>
      </c>
      <c r="E1" s="10">
        <v>1</v>
      </c>
      <c r="F1" s="10"/>
      <c r="G1" s="10"/>
      <c r="H1" s="10"/>
    </row>
    <row r="2" spans="2:168" ht="22.5" customHeight="1" x14ac:dyDescent="0.25">
      <c r="B2" s="270" t="s">
        <v>296</v>
      </c>
      <c r="C2" s="271"/>
      <c r="D2" s="272"/>
      <c r="E2" s="250" t="s">
        <v>278</v>
      </c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 t="s">
        <v>279</v>
      </c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 t="s">
        <v>280</v>
      </c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 t="s">
        <v>44</v>
      </c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 t="s">
        <v>46</v>
      </c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 t="s">
        <v>47</v>
      </c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 t="s">
        <v>48</v>
      </c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 t="s">
        <v>49</v>
      </c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 t="s">
        <v>281</v>
      </c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 t="s">
        <v>284</v>
      </c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</row>
    <row r="3" spans="2:168" ht="22.5" customHeight="1" x14ac:dyDescent="0.25">
      <c r="B3" s="255" t="s">
        <v>297</v>
      </c>
      <c r="C3" s="256"/>
      <c r="D3" s="257"/>
      <c r="E3" s="264">
        <v>1.1000000000000001</v>
      </c>
      <c r="F3" s="265"/>
      <c r="G3" s="265"/>
      <c r="H3" s="266"/>
      <c r="I3" s="264">
        <v>1.2</v>
      </c>
      <c r="J3" s="265"/>
      <c r="K3" s="265"/>
      <c r="L3" s="266"/>
      <c r="M3" s="264">
        <v>1.3</v>
      </c>
      <c r="N3" s="265"/>
      <c r="O3" s="265"/>
      <c r="P3" s="266"/>
      <c r="Q3" s="264">
        <v>1.4</v>
      </c>
      <c r="R3" s="265"/>
      <c r="S3" s="265"/>
      <c r="T3" s="266"/>
      <c r="U3" s="264">
        <v>1.5</v>
      </c>
      <c r="V3" s="265"/>
      <c r="W3" s="265"/>
      <c r="X3" s="265"/>
      <c r="Y3" s="251">
        <v>2.1</v>
      </c>
      <c r="Z3" s="251"/>
      <c r="AA3" s="251"/>
      <c r="AB3" s="251"/>
      <c r="AC3" s="251">
        <v>2.2000000000000002</v>
      </c>
      <c r="AD3" s="251"/>
      <c r="AE3" s="251"/>
      <c r="AF3" s="251"/>
      <c r="AG3" s="251">
        <v>2.2999999999999998</v>
      </c>
      <c r="AH3" s="251"/>
      <c r="AI3" s="251"/>
      <c r="AJ3" s="251"/>
      <c r="AK3" s="251">
        <v>2.4</v>
      </c>
      <c r="AL3" s="251"/>
      <c r="AM3" s="251"/>
      <c r="AN3" s="251"/>
      <c r="AO3" s="251">
        <v>2.5</v>
      </c>
      <c r="AP3" s="251"/>
      <c r="AQ3" s="251"/>
      <c r="AR3" s="251"/>
      <c r="AS3" s="251">
        <v>2.6</v>
      </c>
      <c r="AT3" s="251"/>
      <c r="AU3" s="251"/>
      <c r="AV3" s="251"/>
      <c r="AW3" s="251">
        <v>2.7</v>
      </c>
      <c r="AX3" s="251"/>
      <c r="AY3" s="251"/>
      <c r="AZ3" s="251"/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251"/>
      <c r="BM3" s="251"/>
      <c r="BN3" s="251"/>
      <c r="BO3" s="251"/>
      <c r="BP3" s="251"/>
      <c r="BQ3" s="251"/>
      <c r="BR3" s="251"/>
      <c r="BS3" s="251"/>
      <c r="BT3" s="251"/>
      <c r="BU3" s="251"/>
      <c r="BV3" s="251"/>
      <c r="BW3" s="251"/>
      <c r="BX3" s="251"/>
      <c r="BY3" s="251"/>
      <c r="BZ3" s="251"/>
      <c r="CA3" s="251"/>
      <c r="CB3" s="251"/>
      <c r="CC3" s="251"/>
      <c r="CD3" s="251"/>
      <c r="CE3" s="251"/>
      <c r="CF3" s="251"/>
      <c r="CG3" s="251"/>
      <c r="CH3" s="251"/>
      <c r="CI3" s="251"/>
      <c r="CJ3" s="251"/>
      <c r="CK3" s="251"/>
      <c r="CL3" s="251"/>
      <c r="CM3" s="251"/>
      <c r="CN3" s="251"/>
      <c r="CO3" s="251"/>
      <c r="CP3" s="251"/>
      <c r="CQ3" s="251"/>
      <c r="CR3" s="251"/>
      <c r="CS3" s="251"/>
      <c r="CT3" s="251"/>
      <c r="CU3" s="251"/>
      <c r="CV3" s="251"/>
      <c r="CW3" s="251"/>
      <c r="CX3" s="251"/>
      <c r="CY3" s="251"/>
      <c r="CZ3" s="251"/>
      <c r="DA3" s="251"/>
      <c r="DB3" s="251"/>
      <c r="DC3" s="251"/>
      <c r="DD3" s="251"/>
      <c r="DE3" s="251"/>
      <c r="DF3" s="251"/>
      <c r="DG3" s="251"/>
      <c r="DH3" s="251"/>
      <c r="DI3" s="251"/>
      <c r="DJ3" s="251"/>
      <c r="DK3" s="251"/>
      <c r="DL3" s="251"/>
      <c r="DM3" s="251"/>
      <c r="DN3" s="251"/>
      <c r="DO3" s="251"/>
      <c r="DP3" s="251"/>
      <c r="DQ3" s="251"/>
      <c r="DR3" s="251"/>
      <c r="DS3" s="251"/>
      <c r="DT3" s="251"/>
      <c r="DU3" s="251"/>
      <c r="DV3" s="251"/>
      <c r="DW3" s="251"/>
      <c r="DX3" s="251"/>
      <c r="DY3" s="251"/>
      <c r="DZ3" s="251"/>
      <c r="EA3" s="251"/>
      <c r="EB3" s="251"/>
      <c r="EC3" s="251"/>
      <c r="ED3" s="251"/>
      <c r="EE3" s="251"/>
      <c r="EF3" s="251"/>
      <c r="EG3" s="251"/>
      <c r="EH3" s="251"/>
      <c r="EI3" s="251"/>
      <c r="EJ3" s="251"/>
      <c r="EK3" s="251"/>
      <c r="EL3" s="251"/>
      <c r="EM3" s="251"/>
      <c r="EN3" s="251"/>
      <c r="EO3" s="251"/>
      <c r="EP3" s="251"/>
      <c r="EQ3" s="251"/>
      <c r="ER3" s="251"/>
      <c r="ES3" s="251"/>
      <c r="ET3" s="251"/>
      <c r="EU3" s="251"/>
      <c r="EV3" s="251"/>
      <c r="EW3" s="251"/>
      <c r="EX3" s="251"/>
      <c r="EY3" s="251"/>
      <c r="EZ3" s="251"/>
      <c r="FA3" s="251"/>
      <c r="FB3" s="251"/>
      <c r="FC3" s="251"/>
      <c r="FD3" s="251"/>
      <c r="FE3" s="251"/>
      <c r="FF3" s="251"/>
      <c r="FG3" s="251"/>
      <c r="FH3" s="251"/>
      <c r="FI3" s="251"/>
      <c r="FJ3" s="251"/>
      <c r="FK3" s="251"/>
      <c r="FL3" s="251"/>
    </row>
    <row r="4" spans="2:168" ht="97.5" customHeight="1" x14ac:dyDescent="0.25">
      <c r="B4" s="258"/>
      <c r="C4" s="259"/>
      <c r="D4" s="260"/>
      <c r="E4" s="252" t="str">
        <f>'Instrumentos de Evaluación'!AV5</f>
        <v>Aplica correctamente los conceptos y métodos de las matemáticas y las ciencias para la solución de problemas.</v>
      </c>
      <c r="F4" s="253"/>
      <c r="G4" s="253"/>
      <c r="H4" s="254"/>
      <c r="I4" s="252" t="str">
        <f>'Instrumentos de Evaluación'!AW5</f>
        <v>Resuelve problemas complejos de ingeniería aplicando los métodos, técnicas y procedimiento apropiados.</v>
      </c>
      <c r="J4" s="253"/>
      <c r="K4" s="253"/>
      <c r="L4" s="254"/>
      <c r="M4" s="267" t="str">
        <f>'Instrumentos de Evaluación'!AX5</f>
        <v/>
      </c>
      <c r="N4" s="268"/>
      <c r="O4" s="268"/>
      <c r="P4" s="269"/>
      <c r="Q4" s="252" t="str">
        <f>'Instrumentos de Evaluación'!AY5</f>
        <v/>
      </c>
      <c r="R4" s="253"/>
      <c r="S4" s="253"/>
      <c r="T4" s="254"/>
      <c r="U4" s="252" t="str">
        <f>'Instrumentos de Evaluación'!AZ5</f>
        <v>Interpreta requerimientos y formula especificaciones de diseño.</v>
      </c>
      <c r="V4" s="253"/>
      <c r="W4" s="253"/>
      <c r="X4" s="254"/>
      <c r="Y4" s="261" t="str">
        <f>'Instrumentos de Evaluación'!BA5</f>
        <v>Diseña (propone, crea) un sistema, producto o proceso aplicando las métodos y técnicas apropiadas, y describe la solución en forma gráfica y simbólica (planos, diagramas, simulaciones, etc.).</v>
      </c>
      <c r="Z4" s="262"/>
      <c r="AA4" s="262"/>
      <c r="AB4" s="263"/>
      <c r="AC4" s="252" t="str">
        <f>'Instrumentos de Evaluación'!BB5</f>
        <v>Toma en consideración criterios de seguridad, así como estándares (normas, códigos) y regulaciones aplicables.</v>
      </c>
      <c r="AD4" s="253"/>
      <c r="AE4" s="253"/>
      <c r="AF4" s="254"/>
      <c r="AG4" s="252" t="str">
        <f>'Instrumentos de Evaluación'!BC5</f>
        <v/>
      </c>
      <c r="AH4" s="253"/>
      <c r="AI4" s="253"/>
      <c r="AJ4" s="254"/>
      <c r="AK4" s="252" t="str">
        <f>'Instrumentos de Evaluación'!BD5</f>
        <v/>
      </c>
      <c r="AL4" s="253"/>
      <c r="AM4" s="253"/>
      <c r="AN4" s="254"/>
      <c r="AO4" s="252" t="str">
        <f>'Instrumentos de Evaluación'!BE5</f>
        <v/>
      </c>
      <c r="AP4" s="253"/>
      <c r="AQ4" s="253"/>
      <c r="AR4" s="254"/>
      <c r="AS4" s="252" t="str">
        <f>'Instrumentos de Evaluación'!BF5</f>
        <v>Se expresa oralmente con claridad y adecúa su discurso para lograr un buen entendimiento según la audiencia.</v>
      </c>
      <c r="AT4" s="253"/>
      <c r="AU4" s="253"/>
      <c r="AV4" s="254"/>
      <c r="AW4" s="252" t="str">
        <f>'Instrumentos de Evaluación'!BG5</f>
        <v>Elabora documentación técnica clara y precisa usando normas, simbología y terminología propias de la ingeniería.</v>
      </c>
      <c r="AX4" s="253"/>
      <c r="AY4" s="253"/>
      <c r="AZ4" s="254"/>
      <c r="BA4" s="252" t="str">
        <f>'Instrumentos de Evaluación'!BH5</f>
        <v/>
      </c>
      <c r="BB4" s="253"/>
      <c r="BC4" s="253"/>
      <c r="BD4" s="254"/>
      <c r="BE4" s="252" t="str">
        <f>'Instrumentos de Evaluación'!BI5</f>
        <v/>
      </c>
      <c r="BF4" s="253"/>
      <c r="BG4" s="253"/>
      <c r="BH4" s="254"/>
      <c r="BI4" s="252" t="str">
        <f>'Instrumentos de Evaluación'!BJ5</f>
        <v xml:space="preserve">Analiza dilemas o situaciones éticas en ingeniería y toma una posición justificada en el bien común.  </v>
      </c>
      <c r="BJ4" s="253"/>
      <c r="BK4" s="253"/>
      <c r="BL4" s="254"/>
      <c r="BM4" s="252" t="str">
        <f>'Instrumentos de Evaluación'!BK5</f>
        <v>Respeta la propiedad intelectual y reconoce la autoría de trabajos de otras personas.</v>
      </c>
      <c r="BN4" s="253"/>
      <c r="BO4" s="253"/>
      <c r="BP4" s="254"/>
      <c r="BQ4" s="252" t="str">
        <f>'Instrumentos de Evaluación'!BL5</f>
        <v/>
      </c>
      <c r="BR4" s="253"/>
      <c r="BS4" s="253"/>
      <c r="BT4" s="254"/>
      <c r="BU4" s="252" t="str">
        <f>'Instrumentos de Evaluación'!BM5</f>
        <v/>
      </c>
      <c r="BV4" s="253"/>
      <c r="BW4" s="253"/>
      <c r="BX4" s="254"/>
      <c r="BY4" s="252" t="str">
        <f>'Instrumentos de Evaluación'!BN5</f>
        <v>Analiza el impacto de las soluciones de ingeniería tienen sobre las personas y la sociedad en contextos local, global, económico y ambiental.</v>
      </c>
      <c r="BZ4" s="253"/>
      <c r="CA4" s="253"/>
      <c r="CB4" s="254"/>
      <c r="CC4" s="252" t="str">
        <f>'Instrumentos de Evaluación'!BO5</f>
        <v/>
      </c>
      <c r="CD4" s="253"/>
      <c r="CE4" s="253"/>
      <c r="CF4" s="254"/>
      <c r="CG4" s="252" t="str">
        <f>'Instrumentos de Evaluación'!BP5</f>
        <v/>
      </c>
      <c r="CH4" s="253"/>
      <c r="CI4" s="253"/>
      <c r="CJ4" s="254"/>
      <c r="CK4" s="252" t="str">
        <f>'Instrumentos de Evaluación'!BQ5</f>
        <v>Participa activamente en equipos de trabajo para lograr las metas propuestas.</v>
      </c>
      <c r="CL4" s="253"/>
      <c r="CM4" s="253"/>
      <c r="CN4" s="254"/>
      <c r="CO4" s="252" t="str">
        <f>'Instrumentos de Evaluación'!BR5</f>
        <v>Propone y acepta ideas, y respeta los acuerdos en un entorno colaborativo e inclusivo..</v>
      </c>
      <c r="CP4" s="253"/>
      <c r="CQ4" s="253"/>
      <c r="CR4" s="254"/>
      <c r="CS4" s="252" t="str">
        <f>'Instrumentos de Evaluación'!BS5</f>
        <v/>
      </c>
      <c r="CT4" s="253"/>
      <c r="CU4" s="253"/>
      <c r="CV4" s="254"/>
      <c r="CW4" s="252" t="str">
        <f>'Instrumentos de Evaluación'!BT5</f>
        <v/>
      </c>
      <c r="CX4" s="253"/>
      <c r="CY4" s="253"/>
      <c r="CZ4" s="254"/>
      <c r="DA4" s="252" t="str">
        <f>'Instrumentos de Evaluación'!BU5</f>
        <v xml:space="preserve">Formula los objetivos del proyecto, identifica actividades y genera cronogramas. </v>
      </c>
      <c r="DB4" s="253"/>
      <c r="DC4" s="253"/>
      <c r="DD4" s="254"/>
      <c r="DE4" s="252" t="str">
        <f>'Instrumentos de Evaluación'!BV5</f>
        <v xml:space="preserve">Identifica los recursos necesarios para el desarrollo del proyecto, y genera listas de recursos o presupuestos.    </v>
      </c>
      <c r="DF4" s="253"/>
      <c r="DG4" s="253"/>
      <c r="DH4" s="254"/>
      <c r="DI4" s="252" t="str">
        <f>'Instrumentos de Evaluación'!BW5</f>
        <v/>
      </c>
      <c r="DJ4" s="253"/>
      <c r="DK4" s="253"/>
      <c r="DL4" s="254"/>
      <c r="DM4" s="252" t="str">
        <f>'Instrumentos de Evaluación'!BX5</f>
        <v/>
      </c>
      <c r="DN4" s="253"/>
      <c r="DO4" s="253"/>
      <c r="DP4" s="254"/>
      <c r="DQ4" s="252" t="str">
        <f>'Instrumentos de Evaluación'!BY5</f>
        <v xml:space="preserve">Genera datos de experimentos o pruebas en computadora, y los procesa aplicando los métodos y procedimientos apropiados. </v>
      </c>
      <c r="DR4" s="253"/>
      <c r="DS4" s="253"/>
      <c r="DT4" s="254"/>
      <c r="DU4" s="252" t="str">
        <f>'Instrumentos de Evaluación'!BZ5</f>
        <v>Formula conclusiones lógicas y coherentes a partir de los resultados obtenidos y con criterio ingenieril.</v>
      </c>
      <c r="DV4" s="253"/>
      <c r="DW4" s="253"/>
      <c r="DX4" s="254"/>
      <c r="DY4" s="252" t="str">
        <f>'Instrumentos de Evaluación'!CA5</f>
        <v/>
      </c>
      <c r="DZ4" s="253"/>
      <c r="EA4" s="253"/>
      <c r="EB4" s="254"/>
      <c r="EC4" s="252" t="str">
        <f>'Instrumentos de Evaluación'!CB5</f>
        <v/>
      </c>
      <c r="ED4" s="253"/>
      <c r="EE4" s="253"/>
      <c r="EF4" s="254"/>
      <c r="EG4" s="252" t="str">
        <f>'Instrumentos de Evaluación'!CC5</f>
        <v/>
      </c>
      <c r="EH4" s="253"/>
      <c r="EI4" s="253"/>
      <c r="EJ4" s="254"/>
      <c r="EK4" s="252" t="str">
        <f>'Instrumentos de Evaluación'!CD5</f>
        <v>Identifica, adquiere y aplica nuevo conocimiento para resolver problemas y situaciones del ejercicio de la ingeniería.</v>
      </c>
      <c r="EL4" s="253"/>
      <c r="EM4" s="253"/>
      <c r="EN4" s="254"/>
      <c r="EO4" s="252" t="str">
        <f>'Instrumentos de Evaluación'!CE5</f>
        <v xml:space="preserve">Es autónomo en su proceso de aprendizaje, e identifica y aplica estrategias de aprendizaje apropiadas.  </v>
      </c>
      <c r="EP4" s="253"/>
      <c r="EQ4" s="253"/>
      <c r="ER4" s="254"/>
      <c r="ES4" s="252" t="str">
        <f>'Instrumentos de Evaluación'!CF5</f>
        <v/>
      </c>
      <c r="ET4" s="253"/>
      <c r="EU4" s="253"/>
      <c r="EV4" s="254"/>
      <c r="EW4" s="252" t="str">
        <f>'Instrumentos de Evaluación'!CG5</f>
        <v/>
      </c>
      <c r="EX4" s="253"/>
      <c r="EY4" s="253"/>
      <c r="EZ4" s="254"/>
      <c r="FA4" s="252" t="str">
        <f>'Instrumentos de Evaluación'!CH5</f>
        <v>Promueve el desarrollo sostenible en sus actividades priorizando el uso racional de materiales y tecnologías amigables con el medio ambiente.</v>
      </c>
      <c r="FB4" s="253"/>
      <c r="FC4" s="253"/>
      <c r="FD4" s="254"/>
      <c r="FE4" s="252" t="str">
        <f>'Instrumentos de Evaluación'!CI5</f>
        <v/>
      </c>
      <c r="FF4" s="253"/>
      <c r="FG4" s="253"/>
      <c r="FH4" s="254"/>
      <c r="FI4" s="252" t="str">
        <f>'Instrumentos de Evaluación'!CJ5</f>
        <v/>
      </c>
      <c r="FJ4" s="253"/>
      <c r="FK4" s="253"/>
      <c r="FL4" s="254"/>
    </row>
    <row r="5" spans="2:168" ht="15" customHeight="1" x14ac:dyDescent="0.25">
      <c r="B5" s="246" t="s">
        <v>22</v>
      </c>
      <c r="C5" s="248" t="s">
        <v>30</v>
      </c>
      <c r="D5" s="8" t="s">
        <v>34</v>
      </c>
      <c r="E5" s="1" t="str">
        <f>IFERROR('20'!E5,"")</f>
        <v>EP01</v>
      </c>
      <c r="F5" s="1" t="str">
        <f>IFERROR('20'!F5,"")</f>
        <v>EP03</v>
      </c>
      <c r="G5" s="1" t="str">
        <f>IFERROR('20'!G5,"")</f>
        <v>EP06</v>
      </c>
      <c r="H5" s="1" t="str">
        <f>IFERROR('20'!H5,"")</f>
        <v/>
      </c>
      <c r="I5" s="1" t="str">
        <f>IFERROR('20'!I5,"")</f>
        <v>EP00</v>
      </c>
      <c r="J5" s="1" t="str">
        <f>IFERROR('20'!J5,"")</f>
        <v>EP01</v>
      </c>
      <c r="K5" s="1" t="str">
        <f>IFERROR('20'!K5,"")</f>
        <v>EP03</v>
      </c>
      <c r="L5" s="1" t="str">
        <f>IFERROR('20'!L5,"")</f>
        <v>EP05</v>
      </c>
      <c r="M5" s="1" t="str">
        <f>IFERROR('20'!M5,"")</f>
        <v/>
      </c>
      <c r="N5" s="1" t="str">
        <f>IFERROR('20'!N5,"")</f>
        <v/>
      </c>
      <c r="O5" s="1" t="str">
        <f>IFERROR('20'!O5,"")</f>
        <v/>
      </c>
      <c r="P5" s="1" t="str">
        <f>IFERROR('20'!P5,"")</f>
        <v/>
      </c>
      <c r="Q5" s="1" t="str">
        <f>IFERROR('20'!Q5,"")</f>
        <v/>
      </c>
      <c r="R5" s="1" t="str">
        <f>IFERROR('20'!R5,"")</f>
        <v/>
      </c>
      <c r="S5" s="1" t="str">
        <f>IFERROR('20'!S5,"")</f>
        <v/>
      </c>
      <c r="T5" s="1" t="str">
        <f>IFERROR('20'!T5,"")</f>
        <v/>
      </c>
      <c r="U5" s="1" t="str">
        <f>IFERROR('20'!U5,"")</f>
        <v>EF02</v>
      </c>
      <c r="V5" s="1" t="str">
        <f>IFERROR('20'!V5,"")</f>
        <v>EF05</v>
      </c>
      <c r="W5" s="1" t="str">
        <f>IFERROR('20'!W5,"")</f>
        <v>PC100</v>
      </c>
      <c r="X5" s="1" t="str">
        <f>IFERROR('20'!X5,"")</f>
        <v/>
      </c>
      <c r="Y5" s="1" t="str">
        <f>IFERROR('20'!Y5,"")</f>
        <v>PC100</v>
      </c>
      <c r="Z5" s="1" t="str">
        <f>IFERROR('20'!Z5,"")</f>
        <v>PC200</v>
      </c>
      <c r="AA5" s="1" t="str">
        <f>IFERROR('20'!AA5,"")</f>
        <v>PC300</v>
      </c>
      <c r="AB5" s="1" t="str">
        <f>IFERROR('20'!AB5,"")</f>
        <v>PC400</v>
      </c>
      <c r="AC5" s="1" t="str">
        <f>IFERROR('20'!AC5,"")</f>
        <v>LB100</v>
      </c>
      <c r="AD5" s="1" t="str">
        <f>IFERROR('20'!AD5,"")</f>
        <v/>
      </c>
      <c r="AE5" s="1" t="str">
        <f>IFERROR('20'!AE5,"")</f>
        <v/>
      </c>
      <c r="AF5" s="1" t="str">
        <f>IFERROR('20'!AF5,"")</f>
        <v/>
      </c>
      <c r="AG5" s="1" t="str">
        <f>IFERROR('20'!AG5,"")</f>
        <v/>
      </c>
      <c r="AH5" s="1" t="str">
        <f>IFERROR('20'!AH5,"")</f>
        <v/>
      </c>
      <c r="AI5" s="1" t="str">
        <f>IFERROR('20'!AI5,"")</f>
        <v/>
      </c>
      <c r="AJ5" s="1" t="str">
        <f>IFERROR('20'!AJ5,"")</f>
        <v/>
      </c>
      <c r="AK5" s="1" t="str">
        <f>IFERROR('20'!AK5,"")</f>
        <v/>
      </c>
      <c r="AL5" s="1" t="str">
        <f>IFERROR('20'!AL5,"")</f>
        <v/>
      </c>
      <c r="AM5" s="1" t="str">
        <f>IFERROR('20'!AM5,"")</f>
        <v/>
      </c>
      <c r="AN5" s="1" t="str">
        <f>IFERROR('20'!AN5,"")</f>
        <v/>
      </c>
      <c r="AO5" s="1" t="str">
        <f>IFERROR('20'!AO5,"")</f>
        <v/>
      </c>
      <c r="AP5" s="1" t="str">
        <f>IFERROR('20'!AP5,"")</f>
        <v/>
      </c>
      <c r="AQ5" s="1" t="str">
        <f>IFERROR('20'!AQ5,"")</f>
        <v/>
      </c>
      <c r="AR5" s="1" t="str">
        <f>IFERROR('20'!AR5,"")</f>
        <v/>
      </c>
      <c r="AS5" s="1" t="str">
        <f>IFERROR('20'!AS5,"")</f>
        <v>EP00</v>
      </c>
      <c r="AT5" s="1"/>
      <c r="AU5" s="1"/>
      <c r="AV5" s="1"/>
      <c r="AW5" s="1" t="str">
        <f>IFERROR('20'!AW5,"")</f>
        <v>ET01</v>
      </c>
      <c r="AX5" s="1" t="str">
        <f>IFERROR('20'!AX5,"")</f>
        <v>PU01</v>
      </c>
      <c r="AY5" s="1" t="str">
        <f>IFERROR('20'!AY5,"")</f>
        <v/>
      </c>
      <c r="AZ5" s="1" t="str">
        <f>IFERROR('20'!AZ5,"")</f>
        <v/>
      </c>
      <c r="BA5" s="1" t="str">
        <f>IFERROR('20'!BA5,"")</f>
        <v/>
      </c>
      <c r="BB5" s="1" t="str">
        <f>IFERROR('20'!BB5,"")</f>
        <v/>
      </c>
      <c r="BC5" s="1" t="str">
        <f>IFERROR('20'!BC5,"")</f>
        <v/>
      </c>
      <c r="BD5" s="1" t="str">
        <f>IFERROR('20'!BD5,"")</f>
        <v/>
      </c>
      <c r="BE5" s="1" t="str">
        <f>IFERROR('20'!BE5,"")</f>
        <v/>
      </c>
      <c r="BF5" s="1" t="str">
        <f>IFERROR('20'!BF5,"")</f>
        <v/>
      </c>
      <c r="BG5" s="1" t="str">
        <f>IFERROR('20'!BG5,"")</f>
        <v/>
      </c>
      <c r="BH5" s="1" t="str">
        <f>IFERROR('20'!BH5,"")</f>
        <v/>
      </c>
      <c r="BI5" s="1" t="str">
        <f>IFERROR('20'!BI5,"")</f>
        <v>PO01</v>
      </c>
      <c r="BJ5" s="1" t="str">
        <f>IFERROR('20'!BJ5,"")</f>
        <v/>
      </c>
      <c r="BK5" s="1" t="str">
        <f>IFERROR('20'!BK5,"")</f>
        <v/>
      </c>
      <c r="BL5" s="1" t="str">
        <f>IFERROR('20'!BL5,"")</f>
        <v/>
      </c>
      <c r="BM5" s="1" t="str">
        <f>IFERROR('20'!BM5,"")</f>
        <v>IN300</v>
      </c>
      <c r="BN5" s="1" t="str">
        <f>IFERROR('20'!BN5,"")</f>
        <v/>
      </c>
      <c r="BO5" s="1" t="str">
        <f>IFERROR('20'!BO5,"")</f>
        <v/>
      </c>
      <c r="BP5" s="1" t="str">
        <f>IFERROR('20'!BP5,"")</f>
        <v/>
      </c>
      <c r="BQ5" s="1" t="str">
        <f>IFERROR('20'!BQ5,"")</f>
        <v/>
      </c>
      <c r="BR5" s="1" t="str">
        <f>IFERROR('20'!BR5,"")</f>
        <v/>
      </c>
      <c r="BS5" s="1" t="str">
        <f>IFERROR('20'!BS5,"")</f>
        <v/>
      </c>
      <c r="BT5" s="1" t="str">
        <f>IFERROR('20'!BT5,"")</f>
        <v/>
      </c>
      <c r="BU5" s="1" t="str">
        <f>IFERROR('20'!BU5,"")</f>
        <v/>
      </c>
      <c r="BV5" s="1" t="str">
        <f>IFERROR('20'!BV5,"")</f>
        <v/>
      </c>
      <c r="BW5" s="1" t="str">
        <f>IFERROR('20'!BW5,"")</f>
        <v/>
      </c>
      <c r="BX5" s="1" t="str">
        <f>IFERROR('20'!BX5,"")</f>
        <v/>
      </c>
      <c r="BY5" s="1" t="str">
        <f>IFERROR('20'!BY5,"")</f>
        <v>EP01</v>
      </c>
      <c r="BZ5" s="1" t="str">
        <f>IFERROR('20'!BZ5,"")</f>
        <v>EP02</v>
      </c>
      <c r="CA5" s="1" t="str">
        <f>IFERROR('20'!CA5,"")</f>
        <v/>
      </c>
      <c r="CB5" s="1" t="str">
        <f>IFERROR('20'!CB5,"")</f>
        <v/>
      </c>
      <c r="CC5" s="1" t="str">
        <f>IFERROR('20'!CC5,"")</f>
        <v/>
      </c>
      <c r="CD5" s="1" t="str">
        <f>IFERROR('20'!CD5,"")</f>
        <v/>
      </c>
      <c r="CE5" s="1" t="str">
        <f>IFERROR('20'!CE5,"")</f>
        <v/>
      </c>
      <c r="CF5" s="1" t="str">
        <f>IFERROR('20'!CF5,"")</f>
        <v/>
      </c>
      <c r="CG5" s="1" t="str">
        <f>IFERROR('20'!CG5,"")</f>
        <v/>
      </c>
      <c r="CH5" s="1" t="str">
        <f>IFERROR('20'!CH5,"")</f>
        <v/>
      </c>
      <c r="CI5" s="1" t="str">
        <f>IFERROR('20'!CI5,"")</f>
        <v/>
      </c>
      <c r="CJ5" s="1" t="str">
        <f>IFERROR('20'!CJ5,"")</f>
        <v/>
      </c>
      <c r="CK5" s="1" t="str">
        <f>IFERROR('20'!CK5,"")</f>
        <v>TE01</v>
      </c>
      <c r="CL5" s="1" t="str">
        <f>IFERROR('20'!CL5,"")</f>
        <v/>
      </c>
      <c r="CM5" s="1" t="str">
        <f>IFERROR('20'!CM5,"")</f>
        <v/>
      </c>
      <c r="CN5" s="1" t="str">
        <f>IFERROR('20'!CN5,"")</f>
        <v/>
      </c>
      <c r="CO5" s="1" t="str">
        <f>IFERROR('20'!CO5,"")</f>
        <v>TE04</v>
      </c>
      <c r="CP5" s="1" t="str">
        <f>IFERROR('20'!CP5,"")</f>
        <v/>
      </c>
      <c r="CQ5" s="1" t="str">
        <f>IFERROR('20'!CQ5,"")</f>
        <v/>
      </c>
      <c r="CR5" s="1" t="str">
        <f>IFERROR('20'!CR5,"")</f>
        <v/>
      </c>
      <c r="CS5" s="1" t="str">
        <f>IFERROR('20'!CS5,"")</f>
        <v/>
      </c>
      <c r="CT5" s="1" t="str">
        <f>IFERROR('20'!CT5,"")</f>
        <v/>
      </c>
      <c r="CU5" s="1" t="str">
        <f>IFERROR('20'!CU5,"")</f>
        <v/>
      </c>
      <c r="CV5" s="1" t="str">
        <f>IFERROR('20'!CV5,"")</f>
        <v/>
      </c>
      <c r="CW5" s="1" t="str">
        <f>IFERROR('20'!CW5,"")</f>
        <v/>
      </c>
      <c r="CX5" s="1" t="str">
        <f>IFERROR('20'!CX5,"")</f>
        <v/>
      </c>
      <c r="CY5" s="1" t="str">
        <f>IFERROR('20'!CY5,"")</f>
        <v/>
      </c>
      <c r="CZ5" s="1" t="str">
        <f>IFERROR('20'!CZ5,"")</f>
        <v/>
      </c>
      <c r="DA5" s="1" t="str">
        <f>IFERROR('20'!DA5,"")</f>
        <v>LB100</v>
      </c>
      <c r="DB5" s="1" t="str">
        <f>IFERROR('20'!DB5,"")</f>
        <v>LB101</v>
      </c>
      <c r="DC5" s="1" t="str">
        <f>IFERROR('20'!DC5,"")</f>
        <v>LB200</v>
      </c>
      <c r="DD5" s="1" t="str">
        <f>IFERROR('20'!DD5,"")</f>
        <v>LB201</v>
      </c>
      <c r="DE5" s="1" t="str">
        <f>IFERROR('20'!DE5,"")</f>
        <v>IN200</v>
      </c>
      <c r="DF5" s="1" t="str">
        <f>IFERROR('20'!DF5,"")</f>
        <v/>
      </c>
      <c r="DG5" s="1" t="str">
        <f>IFERROR('20'!DG5,"")</f>
        <v/>
      </c>
      <c r="DH5" s="1" t="str">
        <f>IFERROR('20'!DH5,"")</f>
        <v/>
      </c>
      <c r="DI5" s="1" t="str">
        <f>IFERROR('20'!DI5,"")</f>
        <v/>
      </c>
      <c r="DJ5" s="1" t="str">
        <f>IFERROR('20'!DJ5,"")</f>
        <v/>
      </c>
      <c r="DK5" s="1" t="str">
        <f>IFERROR('20'!DK5,"")</f>
        <v/>
      </c>
      <c r="DL5" s="1" t="str">
        <f>IFERROR('20'!DL5,"")</f>
        <v/>
      </c>
      <c r="DM5" s="1" t="str">
        <f>IFERROR('20'!DM5,"")</f>
        <v/>
      </c>
      <c r="DN5" s="1" t="str">
        <f>IFERROR('20'!DN5,"")</f>
        <v/>
      </c>
      <c r="DO5" s="1" t="str">
        <f>IFERROR('20'!DO5,"")</f>
        <v/>
      </c>
      <c r="DP5" s="1" t="str">
        <f>IFERROR('20'!DP5,"")</f>
        <v/>
      </c>
      <c r="DQ5" s="1" t="str">
        <f>IFERROR('20'!DQ5,"")</f>
        <v>LB400</v>
      </c>
      <c r="DR5" s="1" t="str">
        <f>IFERROR('20'!DR5,"")</f>
        <v/>
      </c>
      <c r="DS5" s="1" t="str">
        <f>IFERROR('20'!DS5,"")</f>
        <v/>
      </c>
      <c r="DT5" s="1" t="str">
        <f>IFERROR('20'!DT5,"")</f>
        <v/>
      </c>
      <c r="DU5" s="1" t="str">
        <f>IFERROR('20'!DU5,"")</f>
        <v>LB600</v>
      </c>
      <c r="DV5" s="1" t="str">
        <f>IFERROR('20'!DV5,"")</f>
        <v/>
      </c>
      <c r="DW5" s="1" t="str">
        <f>IFERROR('20'!DW5,"")</f>
        <v/>
      </c>
      <c r="DX5" s="1" t="str">
        <f>IFERROR('20'!DX5,"")</f>
        <v/>
      </c>
      <c r="DY5" s="1" t="str">
        <f>IFERROR('20'!DY5,"")</f>
        <v/>
      </c>
      <c r="DZ5" s="1" t="str">
        <f>IFERROR('20'!DZ5,"")</f>
        <v/>
      </c>
      <c r="EA5" s="1" t="str">
        <f>IFERROR('20'!EA5,"")</f>
        <v/>
      </c>
      <c r="EB5" s="1" t="str">
        <f>IFERROR('20'!EB5,"")</f>
        <v/>
      </c>
      <c r="EC5" s="1" t="str">
        <f>IFERROR('20'!EC5,"")</f>
        <v/>
      </c>
      <c r="ED5" s="1" t="str">
        <f>IFERROR('20'!ED5,"")</f>
        <v/>
      </c>
      <c r="EE5" s="1" t="str">
        <f>IFERROR('20'!EE5,"")</f>
        <v/>
      </c>
      <c r="EF5" s="1" t="str">
        <f>IFERROR('20'!EF5,"")</f>
        <v/>
      </c>
      <c r="EG5" s="1" t="str">
        <f>IFERROR('20'!EG5,"")</f>
        <v/>
      </c>
      <c r="EH5" s="1" t="str">
        <f>IFERROR('20'!EH5,"")</f>
        <v/>
      </c>
      <c r="EI5" s="1" t="str">
        <f>IFERROR('20'!EI5,"")</f>
        <v/>
      </c>
      <c r="EJ5" s="1" t="str">
        <f>IFERROR('20'!EJ5,"")</f>
        <v/>
      </c>
      <c r="EK5" s="1" t="str">
        <f>IFERROR('20'!EK5,"")</f>
        <v>IN300</v>
      </c>
      <c r="EL5" s="1" t="str">
        <f>IFERROR('20'!EL5,"")</f>
        <v/>
      </c>
      <c r="EM5" s="1" t="str">
        <f>IFERROR('20'!EM5,"")</f>
        <v/>
      </c>
      <c r="EN5" s="1" t="str">
        <f>IFERROR('20'!EN5,"")</f>
        <v/>
      </c>
      <c r="EO5" s="1" t="str">
        <f>IFERROR('20'!EO5,"")</f>
        <v>IN300</v>
      </c>
      <c r="EP5" s="1" t="str">
        <f>IFERROR('20'!EP5,"")</f>
        <v/>
      </c>
      <c r="EQ5" s="1" t="str">
        <f>IFERROR('20'!EQ5,"")</f>
        <v/>
      </c>
      <c r="ER5" s="1" t="str">
        <f>IFERROR('20'!ER5,"")</f>
        <v/>
      </c>
      <c r="ES5" s="1" t="str">
        <f>IFERROR('20'!ES5,"")</f>
        <v/>
      </c>
      <c r="ET5" s="1" t="str">
        <f>IFERROR('20'!ET5,"")</f>
        <v/>
      </c>
      <c r="EU5" s="1" t="str">
        <f>IFERROR('20'!EU5,"")</f>
        <v/>
      </c>
      <c r="EV5" s="1" t="str">
        <f>IFERROR('20'!EV5,"")</f>
        <v/>
      </c>
      <c r="EW5" s="1" t="str">
        <f>IFERROR('20'!EW5,"")</f>
        <v/>
      </c>
      <c r="EX5" s="1" t="str">
        <f>IFERROR('20'!EX5,"")</f>
        <v/>
      </c>
      <c r="EY5" s="1" t="str">
        <f>IFERROR('20'!EY5,"")</f>
        <v/>
      </c>
      <c r="EZ5" s="1" t="str">
        <f>IFERROR('20'!EZ5,"")</f>
        <v/>
      </c>
      <c r="FA5" s="1" t="str">
        <f>IFERROR('20'!FA5,"")</f>
        <v>EP00</v>
      </c>
      <c r="FB5" s="1" t="str">
        <f>IFERROR('20'!FB5,"")</f>
        <v>EP01</v>
      </c>
      <c r="FC5" s="1" t="str">
        <f>IFERROR('20'!FC5,"")</f>
        <v>EP02</v>
      </c>
      <c r="FD5" s="1" t="str">
        <f>IFERROR('20'!FD5,"")</f>
        <v>EP03</v>
      </c>
      <c r="FE5" s="1" t="str">
        <f>IFERROR('20'!FE5,"")</f>
        <v/>
      </c>
      <c r="FF5" s="1" t="str">
        <f>IFERROR('20'!FF5,"")</f>
        <v/>
      </c>
      <c r="FG5" s="1" t="str">
        <f>IFERROR('20'!FG5,"")</f>
        <v/>
      </c>
      <c r="FH5" s="1" t="str">
        <f>IFERROR('20'!FH5,"")</f>
        <v/>
      </c>
      <c r="FI5" s="1" t="str">
        <f>IFERROR('20'!FI5,"")</f>
        <v/>
      </c>
      <c r="FJ5" s="1" t="str">
        <f>IFERROR('20'!FJ5,"")</f>
        <v/>
      </c>
      <c r="FK5" s="1" t="str">
        <f>IFERROR('20'!FK5,"")</f>
        <v/>
      </c>
      <c r="FL5" s="1" t="str">
        <f>IFERROR('20'!FL5,"")</f>
        <v/>
      </c>
    </row>
    <row r="6" spans="2:168" ht="18" customHeight="1" x14ac:dyDescent="0.25">
      <c r="B6" s="247"/>
      <c r="C6" s="249"/>
      <c r="D6" s="8" t="s">
        <v>35</v>
      </c>
      <c r="E6" s="1">
        <f>IFERROR('20'!E6,"")</f>
        <v>5</v>
      </c>
      <c r="F6" s="1">
        <f>IFERROR('20'!F6,"")</f>
        <v>5</v>
      </c>
      <c r="G6" s="1">
        <f>IFERROR('20'!G6,"")</f>
        <v>4</v>
      </c>
      <c r="H6" s="1" t="str">
        <f>IFERROR('20'!H6,"")</f>
        <v/>
      </c>
      <c r="I6" s="1">
        <f>IFERROR('20'!I6,"")</f>
        <v>20</v>
      </c>
      <c r="J6" s="1">
        <f>IFERROR('20'!J6,"")</f>
        <v>5</v>
      </c>
      <c r="K6" s="1">
        <f>IFERROR('20'!K6,"")</f>
        <v>5</v>
      </c>
      <c r="L6" s="1">
        <f>IFERROR('20'!L6,"")</f>
        <v>5</v>
      </c>
      <c r="M6" s="1" t="str">
        <f>IFERROR('20'!M6,"")</f>
        <v/>
      </c>
      <c r="N6" s="1" t="str">
        <f>IFERROR('20'!N6,"")</f>
        <v/>
      </c>
      <c r="O6" s="1" t="str">
        <f>IFERROR('20'!O6,"")</f>
        <v/>
      </c>
      <c r="P6" s="1" t="str">
        <f>IFERROR('20'!P6,"")</f>
        <v/>
      </c>
      <c r="Q6" s="1" t="str">
        <f>IFERROR('20'!Q6,"")</f>
        <v/>
      </c>
      <c r="R6" s="1" t="str">
        <f>IFERROR('20'!R6,"")</f>
        <v/>
      </c>
      <c r="S6" s="1" t="str">
        <f>IFERROR('20'!S6,"")</f>
        <v/>
      </c>
      <c r="T6" s="1" t="str">
        <f>IFERROR('20'!T6,"")</f>
        <v/>
      </c>
      <c r="U6" s="1">
        <f>IFERROR('20'!U6,"")</f>
        <v>4</v>
      </c>
      <c r="V6" s="1">
        <f>IFERROR('20'!V6,"")</f>
        <v>5</v>
      </c>
      <c r="W6" s="1">
        <f>IFERROR('20'!W6,"")</f>
        <v>20</v>
      </c>
      <c r="X6" s="1" t="str">
        <f>IFERROR('20'!X6,"")</f>
        <v/>
      </c>
      <c r="Y6" s="1">
        <f>IFERROR('20'!Y6,"")</f>
        <v>20</v>
      </c>
      <c r="Z6" s="1">
        <f>IFERROR('20'!Z6,"")</f>
        <v>20</v>
      </c>
      <c r="AA6" s="1">
        <f>IFERROR('20'!AA6,"")</f>
        <v>20</v>
      </c>
      <c r="AB6" s="1">
        <f>IFERROR('20'!AB6,"")</f>
        <v>20</v>
      </c>
      <c r="AC6" s="1">
        <f>IFERROR('20'!AC6,"")</f>
        <v>20</v>
      </c>
      <c r="AD6" s="1" t="str">
        <f>IFERROR('20'!AD6,"")</f>
        <v/>
      </c>
      <c r="AE6" s="1" t="str">
        <f>IFERROR('20'!AE6,"")</f>
        <v/>
      </c>
      <c r="AF6" s="1" t="str">
        <f>IFERROR('20'!AF6,"")</f>
        <v/>
      </c>
      <c r="AG6" s="1" t="str">
        <f>IFERROR('20'!AG6,"")</f>
        <v/>
      </c>
      <c r="AH6" s="1" t="str">
        <f>IFERROR('20'!AH6,"")</f>
        <v/>
      </c>
      <c r="AI6" s="1" t="str">
        <f>IFERROR('20'!AI6,"")</f>
        <v/>
      </c>
      <c r="AJ6" s="1" t="str">
        <f>IFERROR('20'!AJ6,"")</f>
        <v/>
      </c>
      <c r="AK6" s="1" t="str">
        <f>IFERROR('20'!AK6,"")</f>
        <v/>
      </c>
      <c r="AL6" s="1" t="str">
        <f>IFERROR('20'!AL6,"")</f>
        <v/>
      </c>
      <c r="AM6" s="1" t="str">
        <f>IFERROR('20'!AM6,"")</f>
        <v/>
      </c>
      <c r="AN6" s="1" t="str">
        <f>IFERROR('20'!AN6,"")</f>
        <v/>
      </c>
      <c r="AO6" s="1" t="str">
        <f>IFERROR('20'!AO6,"")</f>
        <v/>
      </c>
      <c r="AP6" s="1" t="str">
        <f>IFERROR('20'!AP6,"")</f>
        <v/>
      </c>
      <c r="AQ6" s="1" t="str">
        <f>IFERROR('20'!AQ6,"")</f>
        <v/>
      </c>
      <c r="AR6" s="1" t="str">
        <f>IFERROR('20'!AR6,"")</f>
        <v/>
      </c>
      <c r="AS6" s="1">
        <f>IFERROR('20'!AS6,"")</f>
        <v>20</v>
      </c>
      <c r="AT6" s="1"/>
      <c r="AU6" s="1"/>
      <c r="AV6" s="1"/>
      <c r="AW6" s="1">
        <f>IFERROR('20'!AW6,"")</f>
        <v>10</v>
      </c>
      <c r="AX6" s="1">
        <f>IFERROR('20'!AX6,"")</f>
        <v>20</v>
      </c>
      <c r="AY6" s="1" t="str">
        <f>IFERROR('20'!AY6,"")</f>
        <v/>
      </c>
      <c r="AZ6" s="1" t="str">
        <f>IFERROR('20'!AZ6,"")</f>
        <v/>
      </c>
      <c r="BA6" s="1" t="str">
        <f>IFERROR('20'!BA6,"")</f>
        <v/>
      </c>
      <c r="BB6" s="1" t="str">
        <f>IFERROR('20'!BB6,"")</f>
        <v/>
      </c>
      <c r="BC6" s="1" t="str">
        <f>IFERROR('20'!BC6,"")</f>
        <v/>
      </c>
      <c r="BD6" s="1" t="str">
        <f>IFERROR('20'!BD6,"")</f>
        <v/>
      </c>
      <c r="BE6" s="1" t="str">
        <f>IFERROR('20'!BE6,"")</f>
        <v/>
      </c>
      <c r="BF6" s="1" t="str">
        <f>IFERROR('20'!BF6,"")</f>
        <v/>
      </c>
      <c r="BG6" s="1" t="str">
        <f>IFERROR('20'!BG6,"")</f>
        <v/>
      </c>
      <c r="BH6" s="1" t="str">
        <f>IFERROR('20'!BH6,"")</f>
        <v/>
      </c>
      <c r="BI6" s="1">
        <f>IFERROR('20'!BI6,"")</f>
        <v>10</v>
      </c>
      <c r="BJ6" s="1" t="str">
        <f>IFERROR('20'!BJ6,"")</f>
        <v/>
      </c>
      <c r="BK6" s="1" t="str">
        <f>IFERROR('20'!BK6,"")</f>
        <v/>
      </c>
      <c r="BL6" s="1" t="str">
        <f>IFERROR('20'!BL6,"")</f>
        <v/>
      </c>
      <c r="BM6" s="1">
        <f>IFERROR('20'!BM6,"")</f>
        <v>20</v>
      </c>
      <c r="BN6" s="1" t="str">
        <f>IFERROR('20'!BN6,"")</f>
        <v/>
      </c>
      <c r="BO6" s="1" t="str">
        <f>IFERROR('20'!BO6,"")</f>
        <v/>
      </c>
      <c r="BP6" s="1" t="str">
        <f>IFERROR('20'!BP6,"")</f>
        <v/>
      </c>
      <c r="BQ6" s="1" t="str">
        <f>IFERROR('20'!BQ6,"")</f>
        <v/>
      </c>
      <c r="BR6" s="1" t="str">
        <f>IFERROR('20'!BR6,"")</f>
        <v/>
      </c>
      <c r="BS6" s="1" t="str">
        <f>IFERROR('20'!BS6,"")</f>
        <v/>
      </c>
      <c r="BT6" s="1" t="str">
        <f>IFERROR('20'!BT6,"")</f>
        <v/>
      </c>
      <c r="BU6" s="1" t="str">
        <f>IFERROR('20'!BU6,"")</f>
        <v/>
      </c>
      <c r="BV6" s="1" t="str">
        <f>IFERROR('20'!BV6,"")</f>
        <v/>
      </c>
      <c r="BW6" s="1" t="str">
        <f>IFERROR('20'!BW6,"")</f>
        <v/>
      </c>
      <c r="BX6" s="1" t="str">
        <f>IFERROR('20'!BX6,"")</f>
        <v/>
      </c>
      <c r="BY6" s="1">
        <f>IFERROR('20'!BY6,"")</f>
        <v>5</v>
      </c>
      <c r="BZ6" s="1">
        <f>IFERROR('20'!BZ6,"")</f>
        <v>4</v>
      </c>
      <c r="CA6" s="1" t="str">
        <f>IFERROR('20'!CA6,"")</f>
        <v/>
      </c>
      <c r="CB6" s="1" t="str">
        <f>IFERROR('20'!CB6,"")</f>
        <v/>
      </c>
      <c r="CC6" s="1" t="str">
        <f>IFERROR('20'!CC6,"")</f>
        <v/>
      </c>
      <c r="CD6" s="1" t="str">
        <f>IFERROR('20'!CD6,"")</f>
        <v/>
      </c>
      <c r="CE6" s="1" t="str">
        <f>IFERROR('20'!CE6,"")</f>
        <v/>
      </c>
      <c r="CF6" s="1" t="str">
        <f>IFERROR('20'!CF6,"")</f>
        <v/>
      </c>
      <c r="CG6" s="1" t="str">
        <f>IFERROR('20'!CG6,"")</f>
        <v/>
      </c>
      <c r="CH6" s="1" t="str">
        <f>IFERROR('20'!CH6,"")</f>
        <v/>
      </c>
      <c r="CI6" s="1" t="str">
        <f>IFERROR('20'!CI6,"")</f>
        <v/>
      </c>
      <c r="CJ6" s="1" t="str">
        <f>IFERROR('20'!CJ6,"")</f>
        <v/>
      </c>
      <c r="CK6" s="1">
        <f>IFERROR('20'!CK6,"")</f>
        <v>20</v>
      </c>
      <c r="CL6" s="1" t="str">
        <f>IFERROR('20'!CL6,"")</f>
        <v/>
      </c>
      <c r="CM6" s="1" t="str">
        <f>IFERROR('20'!CM6,"")</f>
        <v/>
      </c>
      <c r="CN6" s="1" t="str">
        <f>IFERROR('20'!CN6,"")</f>
        <v/>
      </c>
      <c r="CO6" s="1">
        <f>IFERROR('20'!CO6,"")</f>
        <v>20</v>
      </c>
      <c r="CP6" s="1" t="str">
        <f>IFERROR('20'!CP6,"")</f>
        <v/>
      </c>
      <c r="CQ6" s="1" t="str">
        <f>IFERROR('20'!CQ6,"")</f>
        <v/>
      </c>
      <c r="CR6" s="1" t="str">
        <f>IFERROR('20'!CR6,"")</f>
        <v/>
      </c>
      <c r="CS6" s="1" t="str">
        <f>IFERROR('20'!CS6,"")</f>
        <v/>
      </c>
      <c r="CT6" s="1" t="str">
        <f>IFERROR('20'!CT6,"")</f>
        <v/>
      </c>
      <c r="CU6" s="1" t="str">
        <f>IFERROR('20'!CU6,"")</f>
        <v/>
      </c>
      <c r="CV6" s="1" t="str">
        <f>IFERROR('20'!CV6,"")</f>
        <v/>
      </c>
      <c r="CW6" s="1" t="str">
        <f>IFERROR('20'!CW6,"")</f>
        <v/>
      </c>
      <c r="CX6" s="1" t="str">
        <f>IFERROR('20'!CX6,"")</f>
        <v/>
      </c>
      <c r="CY6" s="1" t="str">
        <f>IFERROR('20'!CY6,"")</f>
        <v/>
      </c>
      <c r="CZ6" s="1" t="str">
        <f>IFERROR('20'!CZ6,"")</f>
        <v/>
      </c>
      <c r="DA6" s="1">
        <f>IFERROR('20'!DA6,"")</f>
        <v>20</v>
      </c>
      <c r="DB6" s="1">
        <f>IFERROR('20'!DB6,"")</f>
        <v>10</v>
      </c>
      <c r="DC6" s="1">
        <f>IFERROR('20'!DC6,"")</f>
        <v>20</v>
      </c>
      <c r="DD6" s="1">
        <f>IFERROR('20'!DD6,"")</f>
        <v>10</v>
      </c>
      <c r="DE6" s="1">
        <f>IFERROR('20'!DE6,"")</f>
        <v>20</v>
      </c>
      <c r="DF6" s="1" t="str">
        <f>IFERROR('20'!DF6,"")</f>
        <v/>
      </c>
      <c r="DG6" s="1" t="str">
        <f>IFERROR('20'!DG6,"")</f>
        <v/>
      </c>
      <c r="DH6" s="1" t="str">
        <f>IFERROR('20'!DH6,"")</f>
        <v/>
      </c>
      <c r="DI6" s="1" t="str">
        <f>IFERROR('20'!DI6,"")</f>
        <v/>
      </c>
      <c r="DJ6" s="1" t="str">
        <f>IFERROR('20'!DJ6,"")</f>
        <v/>
      </c>
      <c r="DK6" s="1" t="str">
        <f>IFERROR('20'!DK6,"")</f>
        <v/>
      </c>
      <c r="DL6" s="1" t="str">
        <f>IFERROR('20'!DL6,"")</f>
        <v/>
      </c>
      <c r="DM6" s="1" t="str">
        <f>IFERROR('20'!DM6,"")</f>
        <v/>
      </c>
      <c r="DN6" s="1" t="str">
        <f>IFERROR('20'!DN6,"")</f>
        <v/>
      </c>
      <c r="DO6" s="1" t="str">
        <f>IFERROR('20'!DO6,"")</f>
        <v/>
      </c>
      <c r="DP6" s="1" t="str">
        <f>IFERROR('20'!DP6,"")</f>
        <v/>
      </c>
      <c r="DQ6" s="1">
        <f>IFERROR('20'!DQ6,"")</f>
        <v>20</v>
      </c>
      <c r="DR6" s="1" t="str">
        <f>IFERROR('20'!DR6,"")</f>
        <v/>
      </c>
      <c r="DS6" s="1" t="str">
        <f>IFERROR('20'!DS6,"")</f>
        <v/>
      </c>
      <c r="DT6" s="1" t="str">
        <f>IFERROR('20'!DT6,"")</f>
        <v/>
      </c>
      <c r="DU6" s="1">
        <f>IFERROR('20'!DU6,"")</f>
        <v>20</v>
      </c>
      <c r="DV6" s="1" t="str">
        <f>IFERROR('20'!DV6,"")</f>
        <v/>
      </c>
      <c r="DW6" s="1" t="str">
        <f>IFERROR('20'!DW6,"")</f>
        <v/>
      </c>
      <c r="DX6" s="1" t="str">
        <f>IFERROR('20'!DX6,"")</f>
        <v/>
      </c>
      <c r="DY6" s="1" t="str">
        <f>IFERROR('20'!DY6,"")</f>
        <v/>
      </c>
      <c r="DZ6" s="1" t="str">
        <f>IFERROR('20'!DZ6,"")</f>
        <v/>
      </c>
      <c r="EA6" s="1" t="str">
        <f>IFERROR('20'!EA6,"")</f>
        <v/>
      </c>
      <c r="EB6" s="1" t="str">
        <f>IFERROR('20'!EB6,"")</f>
        <v/>
      </c>
      <c r="EC6" s="1"/>
      <c r="ED6" s="1" t="str">
        <f>IFERROR('20'!ED6,"")</f>
        <v/>
      </c>
      <c r="EE6" s="1" t="str">
        <f>IFERROR('20'!EE6,"")</f>
        <v/>
      </c>
      <c r="EF6" s="1" t="str">
        <f>IFERROR('20'!EF6,"")</f>
        <v/>
      </c>
      <c r="EG6" s="1" t="str">
        <f>IFERROR('20'!EG6,"")</f>
        <v/>
      </c>
      <c r="EH6" s="1" t="str">
        <f>IFERROR('20'!EH6,"")</f>
        <v/>
      </c>
      <c r="EI6" s="1" t="str">
        <f>IFERROR('20'!EI6,"")</f>
        <v/>
      </c>
      <c r="EJ6" s="1" t="str">
        <f>IFERROR('20'!EJ6,"")</f>
        <v/>
      </c>
      <c r="EK6" s="1">
        <f>IFERROR('20'!EK6,"")</f>
        <v>20</v>
      </c>
      <c r="EL6" s="1" t="str">
        <f>IFERROR('20'!EL6,"")</f>
        <v/>
      </c>
      <c r="EM6" s="1" t="str">
        <f>IFERROR('20'!EM6,"")</f>
        <v/>
      </c>
      <c r="EN6" s="1" t="str">
        <f>IFERROR('20'!EN6,"")</f>
        <v/>
      </c>
      <c r="EO6" s="1">
        <f>IFERROR('20'!EO6,"")</f>
        <v>20</v>
      </c>
      <c r="EP6" s="1" t="str">
        <f>IFERROR('20'!EP6,"")</f>
        <v/>
      </c>
      <c r="EQ6" s="1" t="str">
        <f>IFERROR('20'!EQ6,"")</f>
        <v/>
      </c>
      <c r="ER6" s="1" t="str">
        <f>IFERROR('20'!ER6,"")</f>
        <v/>
      </c>
      <c r="ES6" s="1"/>
      <c r="ET6" s="1" t="str">
        <f>IFERROR('20'!ET6,"")</f>
        <v/>
      </c>
      <c r="EU6" s="1" t="str">
        <f>IFERROR('20'!EU6,"")</f>
        <v/>
      </c>
      <c r="EV6" s="1" t="str">
        <f>IFERROR('20'!EV6,"")</f>
        <v/>
      </c>
      <c r="EW6" s="1" t="str">
        <f>IFERROR('20'!EW6,"")</f>
        <v/>
      </c>
      <c r="EX6" s="1" t="str">
        <f>IFERROR('20'!EX6,"")</f>
        <v/>
      </c>
      <c r="EY6" s="1" t="str">
        <f>IFERROR('20'!EY6,"")</f>
        <v/>
      </c>
      <c r="EZ6" s="1" t="str">
        <f>IFERROR('20'!EZ6,"")</f>
        <v/>
      </c>
      <c r="FA6" s="1">
        <f>IFERROR('20'!FA6,"")</f>
        <v>20</v>
      </c>
      <c r="FB6" s="1">
        <f>IFERROR('20'!FB6,"")</f>
        <v>5</v>
      </c>
      <c r="FC6" s="1">
        <f>IFERROR('20'!FC6,"")</f>
        <v>4</v>
      </c>
      <c r="FD6" s="1">
        <f>IFERROR('20'!FD6,"")</f>
        <v>5</v>
      </c>
      <c r="FE6" s="1" t="str">
        <f>IFERROR('20'!FE6,"")</f>
        <v/>
      </c>
      <c r="FF6" s="1" t="str">
        <f>IFERROR('20'!FF6,"")</f>
        <v/>
      </c>
      <c r="FG6" s="1" t="str">
        <f>IFERROR('20'!FG6,"")</f>
        <v/>
      </c>
      <c r="FH6" s="1" t="str">
        <f>IFERROR('20'!FH6,"")</f>
        <v/>
      </c>
      <c r="FI6" s="1" t="str">
        <f>IFERROR('20'!FI6,"")</f>
        <v/>
      </c>
      <c r="FJ6" s="1" t="str">
        <f>IFERROR('20'!FJ6,"")</f>
        <v/>
      </c>
      <c r="FK6" s="1" t="str">
        <f>IFERROR('20'!FK6,"")</f>
        <v/>
      </c>
      <c r="FL6" s="1" t="str">
        <f>IFERROR('20'!FL6,"")</f>
        <v/>
      </c>
    </row>
    <row r="7" spans="2:168" x14ac:dyDescent="0.25">
      <c r="B7" s="6" t="str" cm="1">
        <f t="array" ref="B7:B32">""&amp;_xlfn.SEQUENCE(COUNTA(C7:C102))</f>
        <v>1</v>
      </c>
      <c r="C7" s="2" t="s">
        <v>131</v>
      </c>
      <c r="D7" s="9" t="s">
        <v>25</v>
      </c>
      <c r="E7" s="1">
        <v>3</v>
      </c>
      <c r="F7" s="1">
        <v>5</v>
      </c>
      <c r="G7" s="1">
        <v>2</v>
      </c>
      <c r="H7" s="1"/>
      <c r="I7" s="1">
        <v>19</v>
      </c>
      <c r="J7" s="1">
        <v>3</v>
      </c>
      <c r="K7" s="1">
        <v>3</v>
      </c>
      <c r="L7" s="1">
        <v>4</v>
      </c>
      <c r="M7" s="1"/>
      <c r="N7" s="1"/>
      <c r="O7" s="1"/>
      <c r="P7" s="1"/>
      <c r="Q7" s="1"/>
      <c r="R7" s="1"/>
      <c r="S7" s="1"/>
      <c r="T7" s="1"/>
      <c r="U7" s="1">
        <v>4</v>
      </c>
      <c r="V7" s="1">
        <v>3</v>
      </c>
      <c r="W7" s="1">
        <v>16</v>
      </c>
      <c r="X7" s="1"/>
      <c r="Y7" s="1">
        <v>20</v>
      </c>
      <c r="Z7" s="1">
        <v>17</v>
      </c>
      <c r="AA7" s="1">
        <v>14</v>
      </c>
      <c r="AB7" s="1">
        <v>9</v>
      </c>
      <c r="AC7" s="1">
        <v>10</v>
      </c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>
        <v>18</v>
      </c>
      <c r="AT7" s="1"/>
      <c r="AU7" s="1"/>
      <c r="AV7" s="1"/>
      <c r="AW7" s="1">
        <v>7</v>
      </c>
      <c r="AX7" s="1">
        <v>12</v>
      </c>
      <c r="AY7" s="1"/>
      <c r="AZ7" s="1"/>
      <c r="BA7" s="1"/>
      <c r="BB7" s="1"/>
      <c r="BC7" s="1"/>
      <c r="BD7" s="1"/>
      <c r="BE7" s="1"/>
      <c r="BF7" s="1"/>
      <c r="BG7" s="1"/>
      <c r="BH7" s="1"/>
      <c r="BI7" s="1">
        <v>6</v>
      </c>
      <c r="BJ7" s="1"/>
      <c r="BK7" s="1"/>
      <c r="BL7" s="1"/>
      <c r="BM7" s="1">
        <v>12</v>
      </c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>
        <v>4</v>
      </c>
      <c r="BZ7" s="1">
        <v>3</v>
      </c>
      <c r="CA7" s="1"/>
      <c r="CB7" s="1"/>
      <c r="CC7" s="1"/>
      <c r="CD7" s="1"/>
      <c r="CE7" s="1"/>
      <c r="CF7" s="1"/>
      <c r="CG7" s="1"/>
      <c r="CH7" s="1"/>
      <c r="CI7" s="1"/>
      <c r="CJ7" s="1"/>
      <c r="CK7" s="1">
        <v>19</v>
      </c>
      <c r="CL7" s="1"/>
      <c r="CM7" s="1"/>
      <c r="CN7" s="1"/>
      <c r="CO7" s="1">
        <v>12</v>
      </c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>
        <v>11</v>
      </c>
      <c r="DB7" s="1">
        <v>4</v>
      </c>
      <c r="DC7" s="1">
        <v>19</v>
      </c>
      <c r="DD7" s="1">
        <v>7</v>
      </c>
      <c r="DE7" s="1">
        <v>12</v>
      </c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>
        <v>15</v>
      </c>
      <c r="DR7" s="1"/>
      <c r="DS7" s="1"/>
      <c r="DT7" s="1"/>
      <c r="DU7" s="1">
        <v>11</v>
      </c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>
        <v>19</v>
      </c>
      <c r="EL7" s="1"/>
      <c r="EM7" s="1"/>
      <c r="EN7" s="1"/>
      <c r="EO7" s="1">
        <v>19</v>
      </c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>
        <v>15</v>
      </c>
      <c r="FB7" s="1">
        <v>3</v>
      </c>
      <c r="FC7" s="1">
        <v>3</v>
      </c>
      <c r="FD7" s="1">
        <v>4</v>
      </c>
      <c r="FE7" s="1"/>
      <c r="FF7" s="1"/>
      <c r="FG7" s="1"/>
      <c r="FH7" s="1"/>
      <c r="FI7" s="1"/>
      <c r="FJ7" s="1"/>
      <c r="FK7" s="1"/>
      <c r="FL7" s="1"/>
    </row>
    <row r="8" spans="2:168" x14ac:dyDescent="0.25">
      <c r="B8" s="5" t="str">
        <v>2</v>
      </c>
      <c r="C8" s="2" t="s">
        <v>0</v>
      </c>
      <c r="D8" s="3" t="s">
        <v>26</v>
      </c>
      <c r="E8" s="1">
        <v>4</v>
      </c>
      <c r="F8" s="1">
        <v>4</v>
      </c>
      <c r="G8" s="1">
        <v>4</v>
      </c>
      <c r="H8" s="1"/>
      <c r="I8" s="1">
        <v>9</v>
      </c>
      <c r="J8" s="1">
        <v>5</v>
      </c>
      <c r="K8" s="1">
        <v>5</v>
      </c>
      <c r="L8" s="1">
        <v>4</v>
      </c>
      <c r="M8" s="1"/>
      <c r="N8" s="1"/>
      <c r="O8" s="1"/>
      <c r="P8" s="1"/>
      <c r="Q8" s="1"/>
      <c r="R8" s="1"/>
      <c r="S8" s="1"/>
      <c r="T8" s="1"/>
      <c r="U8" s="1">
        <v>4</v>
      </c>
      <c r="V8" s="1">
        <v>4</v>
      </c>
      <c r="W8" s="1">
        <v>20</v>
      </c>
      <c r="X8" s="1"/>
      <c r="Y8" s="1">
        <v>19</v>
      </c>
      <c r="Z8" s="1">
        <v>9</v>
      </c>
      <c r="AA8" s="1">
        <v>9</v>
      </c>
      <c r="AB8" s="1">
        <v>8</v>
      </c>
      <c r="AC8" s="1">
        <v>16</v>
      </c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>
        <v>9</v>
      </c>
      <c r="AT8" s="1"/>
      <c r="AU8" s="1"/>
      <c r="AV8" s="1"/>
      <c r="AW8" s="1">
        <v>9</v>
      </c>
      <c r="AX8" s="1">
        <v>17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>
        <v>9</v>
      </c>
      <c r="BJ8" s="1"/>
      <c r="BK8" s="1"/>
      <c r="BL8" s="1"/>
      <c r="BM8" s="1">
        <v>17</v>
      </c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>
        <v>4</v>
      </c>
      <c r="BZ8" s="1">
        <v>3</v>
      </c>
      <c r="CA8" s="1"/>
      <c r="CB8" s="1"/>
      <c r="CC8" s="1"/>
      <c r="CD8" s="1"/>
      <c r="CE8" s="1"/>
      <c r="CF8" s="1"/>
      <c r="CG8" s="1"/>
      <c r="CH8" s="1"/>
      <c r="CI8" s="1"/>
      <c r="CJ8" s="1"/>
      <c r="CK8" s="1">
        <v>18</v>
      </c>
      <c r="CL8" s="1"/>
      <c r="CM8" s="1"/>
      <c r="CN8" s="1"/>
      <c r="CO8" s="1">
        <v>15</v>
      </c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>
        <v>16</v>
      </c>
      <c r="DB8" s="1">
        <v>9</v>
      </c>
      <c r="DC8" s="1">
        <v>16</v>
      </c>
      <c r="DD8" s="1">
        <v>6</v>
      </c>
      <c r="DE8" s="1">
        <v>17</v>
      </c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>
        <v>11</v>
      </c>
      <c r="DR8" s="1"/>
      <c r="DS8" s="1"/>
      <c r="DT8" s="1"/>
      <c r="DU8" s="1">
        <v>10</v>
      </c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>
        <v>17</v>
      </c>
      <c r="EL8" s="1"/>
      <c r="EM8" s="1"/>
      <c r="EN8" s="1"/>
      <c r="EO8" s="1">
        <v>17</v>
      </c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>
        <v>12</v>
      </c>
      <c r="FB8" s="1">
        <v>5</v>
      </c>
      <c r="FC8" s="1">
        <v>2</v>
      </c>
      <c r="FD8" s="1">
        <v>4</v>
      </c>
      <c r="FE8" s="1"/>
      <c r="FF8" s="1"/>
      <c r="FG8" s="1"/>
      <c r="FH8" s="1"/>
      <c r="FI8" s="1"/>
      <c r="FJ8" s="1"/>
      <c r="FK8" s="1"/>
      <c r="FL8" s="1"/>
    </row>
    <row r="9" spans="2:168" x14ac:dyDescent="0.25">
      <c r="B9" s="1" t="str">
        <v>3</v>
      </c>
      <c r="C9" s="2" t="s">
        <v>1</v>
      </c>
      <c r="D9" s="3" t="s">
        <v>25</v>
      </c>
      <c r="E9" s="1"/>
      <c r="F9" s="1">
        <v>4</v>
      </c>
      <c r="G9" s="1">
        <v>3</v>
      </c>
      <c r="H9" s="1"/>
      <c r="I9" s="1">
        <v>13</v>
      </c>
      <c r="J9" s="1"/>
      <c r="K9" s="1">
        <v>4</v>
      </c>
      <c r="L9" s="1">
        <v>3</v>
      </c>
      <c r="M9" s="1"/>
      <c r="N9" s="1"/>
      <c r="O9" s="1"/>
      <c r="P9" s="1"/>
      <c r="Q9" s="1"/>
      <c r="R9" s="1"/>
      <c r="S9" s="1"/>
      <c r="T9" s="1"/>
      <c r="U9" s="1">
        <v>3</v>
      </c>
      <c r="V9" s="1">
        <v>4</v>
      </c>
      <c r="W9" s="1">
        <v>19</v>
      </c>
      <c r="X9" s="1"/>
      <c r="Y9" s="1">
        <v>15</v>
      </c>
      <c r="Z9" s="1">
        <v>10</v>
      </c>
      <c r="AA9" s="1">
        <v>18</v>
      </c>
      <c r="AB9" s="1">
        <v>19</v>
      </c>
      <c r="AC9" s="1">
        <v>15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>
        <v>17</v>
      </c>
      <c r="AT9" s="1"/>
      <c r="AU9" s="1"/>
      <c r="AV9" s="1"/>
      <c r="AW9" s="1">
        <v>9</v>
      </c>
      <c r="AX9" s="1">
        <v>12</v>
      </c>
      <c r="AY9" s="1"/>
      <c r="AZ9" s="1"/>
      <c r="BA9" s="1"/>
      <c r="BB9" s="1"/>
      <c r="BC9" s="1"/>
      <c r="BD9" s="1"/>
      <c r="BE9" s="1"/>
      <c r="BF9" s="1"/>
      <c r="BG9" s="1"/>
      <c r="BH9" s="1"/>
      <c r="BI9" s="1">
        <v>8</v>
      </c>
      <c r="BJ9" s="1"/>
      <c r="BK9" s="1"/>
      <c r="BL9" s="1"/>
      <c r="BM9" s="1">
        <v>12</v>
      </c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>
        <v>5</v>
      </c>
      <c r="BZ9" s="1">
        <v>4</v>
      </c>
      <c r="CA9" s="1"/>
      <c r="CB9" s="1"/>
      <c r="CC9" s="1"/>
      <c r="CD9" s="1"/>
      <c r="CE9" s="1"/>
      <c r="CF9" s="1"/>
      <c r="CG9" s="1"/>
      <c r="CH9" s="1"/>
      <c r="CI9" s="1"/>
      <c r="CJ9" s="1"/>
      <c r="CK9" s="1">
        <v>12</v>
      </c>
      <c r="CL9" s="1"/>
      <c r="CM9" s="1"/>
      <c r="CN9" s="1"/>
      <c r="CO9" s="1">
        <v>9</v>
      </c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>
        <v>9</v>
      </c>
      <c r="DB9" s="1">
        <v>6</v>
      </c>
      <c r="DC9" s="1">
        <v>13</v>
      </c>
      <c r="DD9" s="1">
        <v>10</v>
      </c>
      <c r="DE9" s="1">
        <v>12</v>
      </c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>
        <v>16</v>
      </c>
      <c r="DR9" s="1"/>
      <c r="DS9" s="1"/>
      <c r="DT9" s="1"/>
      <c r="DU9" s="1">
        <v>15</v>
      </c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>
        <v>19</v>
      </c>
      <c r="EL9" s="1"/>
      <c r="EM9" s="1"/>
      <c r="EN9" s="1"/>
      <c r="EO9" s="1">
        <v>19</v>
      </c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>
        <v>16</v>
      </c>
      <c r="FB9" s="1">
        <v>4</v>
      </c>
      <c r="FC9" s="1">
        <v>4</v>
      </c>
      <c r="FD9" s="1">
        <v>4</v>
      </c>
      <c r="FE9" s="1"/>
      <c r="FF9" s="1"/>
      <c r="FG9" s="1"/>
      <c r="FH9" s="1"/>
      <c r="FI9" s="1"/>
      <c r="FJ9" s="1"/>
      <c r="FK9" s="1"/>
      <c r="FL9" s="1"/>
    </row>
    <row r="10" spans="2:168" x14ac:dyDescent="0.25">
      <c r="B10" s="1" t="str">
        <v>4</v>
      </c>
      <c r="C10" s="2" t="s">
        <v>2</v>
      </c>
      <c r="D10" s="3" t="s">
        <v>27</v>
      </c>
      <c r="E10" s="1">
        <v>4</v>
      </c>
      <c r="F10" s="1">
        <v>5</v>
      </c>
      <c r="G10" s="1">
        <v>3</v>
      </c>
      <c r="H10" s="1"/>
      <c r="I10" s="1">
        <v>13</v>
      </c>
      <c r="J10" s="1">
        <v>5</v>
      </c>
      <c r="K10" s="1">
        <v>5</v>
      </c>
      <c r="L10" s="1">
        <v>4</v>
      </c>
      <c r="M10" s="1"/>
      <c r="N10" s="1"/>
      <c r="O10" s="1"/>
      <c r="P10" s="1"/>
      <c r="Q10" s="1"/>
      <c r="R10" s="1"/>
      <c r="S10" s="1"/>
      <c r="T10" s="1"/>
      <c r="U10" s="1">
        <v>4</v>
      </c>
      <c r="V10" s="1">
        <v>3</v>
      </c>
      <c r="W10" s="1">
        <v>10</v>
      </c>
      <c r="X10" s="1"/>
      <c r="Y10" s="1">
        <v>11</v>
      </c>
      <c r="Z10" s="1">
        <v>10</v>
      </c>
      <c r="AA10" s="1">
        <v>17</v>
      </c>
      <c r="AB10" s="1">
        <v>17</v>
      </c>
      <c r="AC10" s="1">
        <v>14</v>
      </c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>
        <v>20</v>
      </c>
      <c r="AT10" s="1"/>
      <c r="AU10" s="1"/>
      <c r="AV10" s="1"/>
      <c r="AW10" s="1">
        <v>6</v>
      </c>
      <c r="AX10" s="1">
        <v>9</v>
      </c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>
        <v>4</v>
      </c>
      <c r="BJ10" s="1"/>
      <c r="BK10" s="1"/>
      <c r="BL10" s="1"/>
      <c r="BM10" s="1">
        <v>9</v>
      </c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>
        <v>3</v>
      </c>
      <c r="BZ10" s="1">
        <v>4</v>
      </c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>
        <v>14</v>
      </c>
      <c r="CL10" s="1"/>
      <c r="CM10" s="1"/>
      <c r="CN10" s="1"/>
      <c r="CO10" s="1">
        <v>12</v>
      </c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>
        <v>12</v>
      </c>
      <c r="DB10" s="1">
        <v>7</v>
      </c>
      <c r="DC10" s="1">
        <v>15</v>
      </c>
      <c r="DD10" s="1">
        <v>6</v>
      </c>
      <c r="DE10" s="1">
        <v>9</v>
      </c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>
        <v>11</v>
      </c>
      <c r="DR10" s="1"/>
      <c r="DS10" s="1"/>
      <c r="DT10" s="1"/>
      <c r="DU10" s="1">
        <v>11</v>
      </c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>
        <v>16</v>
      </c>
      <c r="EL10" s="1"/>
      <c r="EM10" s="1"/>
      <c r="EN10" s="1"/>
      <c r="EO10" s="1">
        <v>16</v>
      </c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>
        <v>17</v>
      </c>
      <c r="FB10" s="1">
        <v>3</v>
      </c>
      <c r="FC10" s="1">
        <v>4</v>
      </c>
      <c r="FD10" s="1">
        <v>5</v>
      </c>
      <c r="FE10" s="1"/>
      <c r="FF10" s="1"/>
      <c r="FG10" s="1"/>
      <c r="FH10" s="1"/>
      <c r="FI10" s="1"/>
      <c r="FJ10" s="1"/>
      <c r="FK10" s="1"/>
      <c r="FL10" s="1"/>
    </row>
    <row r="11" spans="2:168" x14ac:dyDescent="0.25">
      <c r="B11" s="1" t="str">
        <v>5</v>
      </c>
      <c r="C11" s="2" t="s">
        <v>3</v>
      </c>
      <c r="D11" s="3" t="s">
        <v>25</v>
      </c>
      <c r="E11" s="1">
        <v>5</v>
      </c>
      <c r="F11" s="1">
        <v>4</v>
      </c>
      <c r="G11" s="1">
        <v>2</v>
      </c>
      <c r="H11" s="1"/>
      <c r="I11" s="1">
        <v>11</v>
      </c>
      <c r="J11" s="1">
        <v>3</v>
      </c>
      <c r="K11" s="1">
        <v>4</v>
      </c>
      <c r="L11" s="1">
        <v>3</v>
      </c>
      <c r="M11" s="1"/>
      <c r="N11" s="1"/>
      <c r="O11" s="1"/>
      <c r="P11" s="1"/>
      <c r="Q11" s="1"/>
      <c r="R11" s="1"/>
      <c r="S11" s="1"/>
      <c r="T11" s="1"/>
      <c r="U11" s="1">
        <v>3</v>
      </c>
      <c r="V11" s="1">
        <v>5</v>
      </c>
      <c r="W11" s="1">
        <v>13</v>
      </c>
      <c r="X11" s="1"/>
      <c r="Y11" s="1">
        <v>18</v>
      </c>
      <c r="Z11" s="1">
        <v>16</v>
      </c>
      <c r="AA11" s="1">
        <v>12</v>
      </c>
      <c r="AB11" s="1">
        <v>11</v>
      </c>
      <c r="AC11" s="1">
        <v>9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>
        <v>12</v>
      </c>
      <c r="AT11" s="1"/>
      <c r="AU11" s="1"/>
      <c r="AV11" s="1"/>
      <c r="AW11" s="1">
        <v>6</v>
      </c>
      <c r="AX11" s="1">
        <v>11</v>
      </c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>
        <v>7</v>
      </c>
      <c r="BJ11" s="1"/>
      <c r="BK11" s="1"/>
      <c r="BL11" s="1"/>
      <c r="BM11" s="1">
        <v>11</v>
      </c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>
        <v>3</v>
      </c>
      <c r="BZ11" s="1">
        <v>2</v>
      </c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>
        <v>13</v>
      </c>
      <c r="CL11" s="1"/>
      <c r="CM11" s="1"/>
      <c r="CN11" s="1"/>
      <c r="CO11" s="1">
        <v>13</v>
      </c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>
        <v>13</v>
      </c>
      <c r="DB11" s="1">
        <v>8</v>
      </c>
      <c r="DC11" s="1">
        <v>12</v>
      </c>
      <c r="DD11" s="1">
        <v>5</v>
      </c>
      <c r="DE11" s="1">
        <v>11</v>
      </c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>
        <v>10</v>
      </c>
      <c r="DR11" s="1"/>
      <c r="DS11" s="1"/>
      <c r="DT11" s="1"/>
      <c r="DU11" s="1">
        <v>10</v>
      </c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>
        <v>10</v>
      </c>
      <c r="EL11" s="1"/>
      <c r="EM11" s="1"/>
      <c r="EN11" s="1"/>
      <c r="EO11" s="1">
        <v>10</v>
      </c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>
        <v>12</v>
      </c>
      <c r="FB11" s="1">
        <v>3</v>
      </c>
      <c r="FC11" s="1">
        <v>2</v>
      </c>
      <c r="FD11" s="1">
        <v>3</v>
      </c>
      <c r="FE11" s="1"/>
      <c r="FF11" s="1"/>
      <c r="FG11" s="1"/>
      <c r="FH11" s="1"/>
      <c r="FI11" s="1"/>
      <c r="FJ11" s="1"/>
      <c r="FK11" s="1"/>
      <c r="FL11" s="1"/>
    </row>
    <row r="12" spans="2:168" x14ac:dyDescent="0.25">
      <c r="B12" s="1" t="str">
        <v>6</v>
      </c>
      <c r="C12" s="2" t="s">
        <v>4</v>
      </c>
      <c r="D12" s="3" t="s">
        <v>28</v>
      </c>
      <c r="E12" s="1">
        <v>3</v>
      </c>
      <c r="F12" s="1">
        <v>5</v>
      </c>
      <c r="G12" s="1">
        <v>3</v>
      </c>
      <c r="H12" s="1"/>
      <c r="I12" s="1">
        <v>16</v>
      </c>
      <c r="J12" s="1">
        <v>3</v>
      </c>
      <c r="K12" s="1">
        <v>4</v>
      </c>
      <c r="L12" s="1">
        <v>3</v>
      </c>
      <c r="M12" s="1"/>
      <c r="N12" s="1"/>
      <c r="O12" s="1"/>
      <c r="P12" s="1"/>
      <c r="Q12" s="1"/>
      <c r="R12" s="1"/>
      <c r="S12" s="1"/>
      <c r="T12" s="1"/>
      <c r="U12" s="1">
        <v>4</v>
      </c>
      <c r="V12" s="1">
        <v>3</v>
      </c>
      <c r="W12" s="1">
        <v>16</v>
      </c>
      <c r="X12" s="1"/>
      <c r="Y12" s="1">
        <v>17</v>
      </c>
      <c r="Z12" s="1">
        <v>12</v>
      </c>
      <c r="AA12" s="1">
        <v>10</v>
      </c>
      <c r="AB12" s="1">
        <v>9</v>
      </c>
      <c r="AC12" s="1">
        <v>13</v>
      </c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>
        <v>10</v>
      </c>
      <c r="AT12" s="1"/>
      <c r="AU12" s="1"/>
      <c r="AV12" s="1"/>
      <c r="AW12" s="1">
        <v>8</v>
      </c>
      <c r="AX12" s="1">
        <v>11</v>
      </c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>
        <v>10</v>
      </c>
      <c r="BJ12" s="1"/>
      <c r="BK12" s="1"/>
      <c r="BL12" s="1"/>
      <c r="BM12" s="1">
        <v>11</v>
      </c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>
        <v>5</v>
      </c>
      <c r="BZ12" s="1">
        <v>3</v>
      </c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>
        <v>10</v>
      </c>
      <c r="CL12" s="1"/>
      <c r="CM12" s="1"/>
      <c r="CN12" s="1"/>
      <c r="CO12" s="1">
        <v>10</v>
      </c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>
        <v>10</v>
      </c>
      <c r="DB12" s="1">
        <v>8</v>
      </c>
      <c r="DC12" s="1">
        <v>14</v>
      </c>
      <c r="DD12" s="1">
        <v>5</v>
      </c>
      <c r="DE12" s="1">
        <v>11</v>
      </c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>
        <v>14</v>
      </c>
      <c r="DR12" s="1"/>
      <c r="DS12" s="1"/>
      <c r="DT12" s="1"/>
      <c r="DU12" s="1">
        <v>12</v>
      </c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>
        <v>17</v>
      </c>
      <c r="EL12" s="1"/>
      <c r="EM12" s="1"/>
      <c r="EN12" s="1"/>
      <c r="EO12" s="1">
        <v>17</v>
      </c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>
        <v>17</v>
      </c>
      <c r="FB12" s="1">
        <v>4</v>
      </c>
      <c r="FC12" s="1">
        <v>3</v>
      </c>
      <c r="FD12" s="1">
        <v>3</v>
      </c>
      <c r="FE12" s="1"/>
      <c r="FF12" s="1"/>
      <c r="FG12" s="1"/>
      <c r="FH12" s="1"/>
      <c r="FI12" s="1"/>
      <c r="FJ12" s="1"/>
      <c r="FK12" s="1"/>
      <c r="FL12" s="1"/>
    </row>
    <row r="13" spans="2:168" x14ac:dyDescent="0.25">
      <c r="B13" s="1" t="str">
        <v>7</v>
      </c>
      <c r="C13" s="2" t="s">
        <v>5</v>
      </c>
      <c r="D13" s="3" t="s">
        <v>26</v>
      </c>
      <c r="E13" s="1">
        <v>4</v>
      </c>
      <c r="F13" s="1">
        <v>5</v>
      </c>
      <c r="G13" s="1">
        <v>3</v>
      </c>
      <c r="H13" s="1"/>
      <c r="I13" s="1">
        <v>13</v>
      </c>
      <c r="J13" s="1">
        <v>4</v>
      </c>
      <c r="K13" s="1">
        <v>5</v>
      </c>
      <c r="L13" s="1">
        <v>5</v>
      </c>
      <c r="M13" s="1"/>
      <c r="N13" s="1"/>
      <c r="O13" s="1"/>
      <c r="P13" s="1"/>
      <c r="Q13" s="1"/>
      <c r="R13" s="1"/>
      <c r="S13" s="1"/>
      <c r="T13" s="1"/>
      <c r="U13" s="1">
        <v>3</v>
      </c>
      <c r="V13" s="1">
        <v>5</v>
      </c>
      <c r="W13" s="1">
        <v>13</v>
      </c>
      <c r="X13" s="1"/>
      <c r="Y13" s="1">
        <v>8</v>
      </c>
      <c r="Z13" s="1">
        <v>18</v>
      </c>
      <c r="AA13" s="1">
        <v>8</v>
      </c>
      <c r="AB13" s="1">
        <v>18</v>
      </c>
      <c r="AC13" s="1">
        <v>9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>
        <v>9</v>
      </c>
      <c r="AT13" s="1"/>
      <c r="AU13" s="1"/>
      <c r="AV13" s="1"/>
      <c r="AW13" s="1">
        <v>7</v>
      </c>
      <c r="AX13" s="1">
        <v>16</v>
      </c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>
        <v>8</v>
      </c>
      <c r="BJ13" s="1"/>
      <c r="BK13" s="1"/>
      <c r="BL13" s="1"/>
      <c r="BM13" s="1">
        <v>16</v>
      </c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>
        <v>3</v>
      </c>
      <c r="BZ13" s="1">
        <v>3</v>
      </c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>
        <v>12</v>
      </c>
      <c r="CL13" s="1"/>
      <c r="CM13" s="1"/>
      <c r="CN13" s="1"/>
      <c r="CO13" s="1">
        <v>11</v>
      </c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>
        <v>8</v>
      </c>
      <c r="DB13" s="1">
        <v>10</v>
      </c>
      <c r="DC13" s="1">
        <v>14</v>
      </c>
      <c r="DD13" s="1">
        <v>9</v>
      </c>
      <c r="DE13" s="1">
        <v>16</v>
      </c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>
        <v>12</v>
      </c>
      <c r="DR13" s="1"/>
      <c r="DS13" s="1"/>
      <c r="DT13" s="1"/>
      <c r="DU13" s="1">
        <v>12</v>
      </c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>
        <v>12</v>
      </c>
      <c r="EL13" s="1"/>
      <c r="EM13" s="1"/>
      <c r="EN13" s="1"/>
      <c r="EO13" s="1">
        <v>12</v>
      </c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>
        <v>19</v>
      </c>
      <c r="FB13" s="1">
        <v>3</v>
      </c>
      <c r="FC13" s="1">
        <v>3</v>
      </c>
      <c r="FD13" s="1">
        <v>5</v>
      </c>
      <c r="FE13" s="1"/>
      <c r="FF13" s="1"/>
      <c r="FG13" s="1"/>
      <c r="FH13" s="1"/>
      <c r="FI13" s="1"/>
      <c r="FJ13" s="1"/>
      <c r="FK13" s="1"/>
      <c r="FL13" s="1"/>
    </row>
    <row r="14" spans="2:168" x14ac:dyDescent="0.25">
      <c r="B14" s="1" t="str">
        <v>8</v>
      </c>
      <c r="C14" s="2" t="s">
        <v>6</v>
      </c>
      <c r="D14" s="3" t="s">
        <v>27</v>
      </c>
      <c r="E14" s="1">
        <v>4</v>
      </c>
      <c r="F14" s="1">
        <v>3</v>
      </c>
      <c r="G14" s="1">
        <v>3</v>
      </c>
      <c r="H14" s="1"/>
      <c r="I14" s="1">
        <v>12</v>
      </c>
      <c r="J14" s="1">
        <v>4</v>
      </c>
      <c r="K14" s="1">
        <v>4</v>
      </c>
      <c r="L14" s="1">
        <v>4</v>
      </c>
      <c r="M14" s="1"/>
      <c r="N14" s="1"/>
      <c r="O14" s="1"/>
      <c r="P14" s="1"/>
      <c r="Q14" s="1"/>
      <c r="R14" s="1"/>
      <c r="S14" s="1"/>
      <c r="T14" s="1"/>
      <c r="U14" s="1">
        <v>4</v>
      </c>
      <c r="V14" s="1">
        <v>4</v>
      </c>
      <c r="W14" s="1">
        <v>19</v>
      </c>
      <c r="X14" s="1"/>
      <c r="Y14" s="1">
        <v>12</v>
      </c>
      <c r="Z14" s="1">
        <v>12</v>
      </c>
      <c r="AA14" s="1">
        <v>17</v>
      </c>
      <c r="AB14" s="1">
        <v>15</v>
      </c>
      <c r="AC14" s="1">
        <v>18</v>
      </c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>
        <v>15</v>
      </c>
      <c r="AT14" s="1"/>
      <c r="AU14" s="1"/>
      <c r="AV14" s="1"/>
      <c r="AW14" s="1">
        <v>10</v>
      </c>
      <c r="AX14" s="1">
        <v>19</v>
      </c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>
        <v>9</v>
      </c>
      <c r="BJ14" s="1"/>
      <c r="BK14" s="1"/>
      <c r="BL14" s="1"/>
      <c r="BM14" s="1">
        <v>19</v>
      </c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>
        <v>5</v>
      </c>
      <c r="BZ14" s="1">
        <v>2</v>
      </c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>
        <v>14</v>
      </c>
      <c r="CL14" s="1"/>
      <c r="CM14" s="1"/>
      <c r="CN14" s="1"/>
      <c r="CO14" s="1">
        <v>14</v>
      </c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>
        <v>14</v>
      </c>
      <c r="DB14" s="1">
        <v>10</v>
      </c>
      <c r="DC14" s="1">
        <v>19</v>
      </c>
      <c r="DD14" s="1">
        <v>5</v>
      </c>
      <c r="DE14" s="1">
        <v>19</v>
      </c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>
        <v>14</v>
      </c>
      <c r="DR14" s="1"/>
      <c r="DS14" s="1"/>
      <c r="DT14" s="1"/>
      <c r="DU14" s="1">
        <v>16</v>
      </c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>
        <v>14</v>
      </c>
      <c r="EL14" s="1"/>
      <c r="EM14" s="1"/>
      <c r="EN14" s="1"/>
      <c r="EO14" s="1">
        <v>14</v>
      </c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>
        <v>13</v>
      </c>
      <c r="FB14" s="1">
        <v>5</v>
      </c>
      <c r="FC14" s="1">
        <v>3</v>
      </c>
      <c r="FD14" s="1">
        <v>4</v>
      </c>
      <c r="FE14" s="1"/>
      <c r="FF14" s="1"/>
      <c r="FG14" s="1"/>
      <c r="FH14" s="1"/>
      <c r="FI14" s="1"/>
      <c r="FJ14" s="1"/>
      <c r="FK14" s="1"/>
      <c r="FL14" s="1"/>
    </row>
    <row r="15" spans="2:168" x14ac:dyDescent="0.25">
      <c r="B15" s="1" t="str">
        <v>9</v>
      </c>
      <c r="C15" s="2" t="s">
        <v>7</v>
      </c>
      <c r="D15" s="3" t="s">
        <v>25</v>
      </c>
      <c r="E15" s="1">
        <v>4</v>
      </c>
      <c r="F15" s="1">
        <v>3</v>
      </c>
      <c r="G15" s="1">
        <v>3</v>
      </c>
      <c r="H15" s="1"/>
      <c r="I15" s="1">
        <v>19</v>
      </c>
      <c r="J15" s="1">
        <v>5</v>
      </c>
      <c r="K15" s="1">
        <v>4</v>
      </c>
      <c r="L15" s="1">
        <v>3</v>
      </c>
      <c r="M15" s="1"/>
      <c r="N15" s="1"/>
      <c r="O15" s="1"/>
      <c r="P15" s="1"/>
      <c r="Q15" s="1"/>
      <c r="R15" s="1"/>
      <c r="S15" s="1"/>
      <c r="T15" s="1"/>
      <c r="U15" s="1">
        <v>3</v>
      </c>
      <c r="V15" s="1">
        <v>5</v>
      </c>
      <c r="W15" s="1">
        <v>19</v>
      </c>
      <c r="X15" s="1"/>
      <c r="Y15" s="1">
        <v>12</v>
      </c>
      <c r="Z15" s="1">
        <v>12</v>
      </c>
      <c r="AA15" s="1">
        <v>19</v>
      </c>
      <c r="AB15" s="1">
        <v>12</v>
      </c>
      <c r="AC15" s="1">
        <v>11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>
        <v>18</v>
      </c>
      <c r="AT15" s="1"/>
      <c r="AU15" s="1"/>
      <c r="AV15" s="1"/>
      <c r="AW15" s="1">
        <v>6</v>
      </c>
      <c r="AX15" s="1">
        <v>15</v>
      </c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>
        <v>10</v>
      </c>
      <c r="BJ15" s="1"/>
      <c r="BK15" s="1"/>
      <c r="BL15" s="1"/>
      <c r="BM15" s="1">
        <v>15</v>
      </c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>
        <v>3</v>
      </c>
      <c r="BZ15" s="1">
        <v>4</v>
      </c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>
        <v>18</v>
      </c>
      <c r="CL15" s="1"/>
      <c r="CM15" s="1"/>
      <c r="CN15" s="1"/>
      <c r="CO15" s="1">
        <v>18</v>
      </c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>
        <v>18</v>
      </c>
      <c r="DB15" s="1">
        <v>6</v>
      </c>
      <c r="DC15" s="1">
        <v>14</v>
      </c>
      <c r="DD15" s="1">
        <v>5</v>
      </c>
      <c r="DE15" s="1">
        <v>15</v>
      </c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>
        <v>10</v>
      </c>
      <c r="DR15" s="1"/>
      <c r="DS15" s="1"/>
      <c r="DT15" s="1"/>
      <c r="DU15" s="1">
        <v>10</v>
      </c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>
        <v>10</v>
      </c>
      <c r="EL15" s="1"/>
      <c r="EM15" s="1"/>
      <c r="EN15" s="1"/>
      <c r="EO15" s="1">
        <v>10</v>
      </c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>
        <v>11</v>
      </c>
      <c r="FB15" s="1">
        <v>3</v>
      </c>
      <c r="FC15" s="1">
        <v>2</v>
      </c>
      <c r="FD15" s="1">
        <v>4</v>
      </c>
      <c r="FE15" s="1"/>
      <c r="FF15" s="1"/>
      <c r="FG15" s="1"/>
      <c r="FH15" s="1"/>
      <c r="FI15" s="1"/>
      <c r="FJ15" s="1"/>
      <c r="FK15" s="1"/>
      <c r="FL15" s="1"/>
    </row>
    <row r="16" spans="2:168" x14ac:dyDescent="0.25">
      <c r="B16" s="1" t="str">
        <v>10</v>
      </c>
      <c r="C16" s="2" t="s">
        <v>8</v>
      </c>
      <c r="D16" s="3" t="s">
        <v>28</v>
      </c>
      <c r="E16" s="1">
        <v>5</v>
      </c>
      <c r="F16" s="1">
        <v>3</v>
      </c>
      <c r="G16" s="1">
        <v>2</v>
      </c>
      <c r="H16" s="1"/>
      <c r="I16" s="1">
        <v>17</v>
      </c>
      <c r="J16" s="1">
        <v>4</v>
      </c>
      <c r="K16" s="1">
        <v>4</v>
      </c>
      <c r="L16" s="1">
        <v>3</v>
      </c>
      <c r="M16" s="1"/>
      <c r="N16" s="1"/>
      <c r="O16" s="1"/>
      <c r="P16" s="1"/>
      <c r="Q16" s="1"/>
      <c r="R16" s="1"/>
      <c r="S16" s="1"/>
      <c r="T16" s="1"/>
      <c r="U16" s="1">
        <v>4</v>
      </c>
      <c r="V16" s="1">
        <v>3</v>
      </c>
      <c r="W16" s="1">
        <v>9</v>
      </c>
      <c r="X16" s="1"/>
      <c r="Y16" s="1">
        <v>9</v>
      </c>
      <c r="Z16" s="1">
        <v>13</v>
      </c>
      <c r="AA16" s="1">
        <v>18</v>
      </c>
      <c r="AB16" s="1">
        <v>16</v>
      </c>
      <c r="AC16" s="1">
        <v>10</v>
      </c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>
        <v>20</v>
      </c>
      <c r="AT16" s="1"/>
      <c r="AU16" s="1"/>
      <c r="AV16" s="1"/>
      <c r="AW16" s="1">
        <v>7</v>
      </c>
      <c r="AX16" s="1">
        <v>14</v>
      </c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>
        <v>9</v>
      </c>
      <c r="BJ16" s="1"/>
      <c r="BK16" s="1"/>
      <c r="BL16" s="1"/>
      <c r="BM16" s="1">
        <v>14</v>
      </c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>
        <v>5</v>
      </c>
      <c r="BZ16" s="1">
        <v>3</v>
      </c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>
        <v>19</v>
      </c>
      <c r="CL16" s="1"/>
      <c r="CM16" s="1"/>
      <c r="CN16" s="1"/>
      <c r="CO16" s="1">
        <v>19</v>
      </c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>
        <v>19</v>
      </c>
      <c r="DB16" s="1">
        <v>7</v>
      </c>
      <c r="DC16" s="1">
        <v>15</v>
      </c>
      <c r="DD16" s="1">
        <v>5</v>
      </c>
      <c r="DE16" s="1">
        <v>14</v>
      </c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>
        <v>16</v>
      </c>
      <c r="DR16" s="1"/>
      <c r="DS16" s="1"/>
      <c r="DT16" s="1"/>
      <c r="DU16" s="1">
        <v>18</v>
      </c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>
        <v>16</v>
      </c>
      <c r="EL16" s="1"/>
      <c r="EM16" s="1"/>
      <c r="EN16" s="1"/>
      <c r="EO16" s="1">
        <v>16</v>
      </c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>
        <v>12</v>
      </c>
      <c r="FB16" s="1">
        <v>5</v>
      </c>
      <c r="FC16" s="1">
        <v>3</v>
      </c>
      <c r="FD16" s="1">
        <v>4</v>
      </c>
      <c r="FE16" s="1"/>
      <c r="FF16" s="1"/>
      <c r="FG16" s="1"/>
      <c r="FH16" s="1"/>
      <c r="FI16" s="1"/>
      <c r="FJ16" s="1"/>
      <c r="FK16" s="1"/>
      <c r="FL16" s="1"/>
    </row>
    <row r="17" spans="2:168" x14ac:dyDescent="0.25">
      <c r="B17" s="1" t="str">
        <v>11</v>
      </c>
      <c r="C17" s="2" t="s">
        <v>316</v>
      </c>
      <c r="D17" s="3"/>
      <c r="E17" s="1">
        <v>4</v>
      </c>
      <c r="F17" s="1">
        <v>5</v>
      </c>
      <c r="G17" s="1">
        <v>3</v>
      </c>
      <c r="H17" s="1"/>
      <c r="I17" s="1">
        <v>13</v>
      </c>
      <c r="J17" s="1">
        <v>4</v>
      </c>
      <c r="K17" s="1">
        <v>5</v>
      </c>
      <c r="L17" s="1">
        <v>5</v>
      </c>
      <c r="M17" s="1"/>
      <c r="N17" s="1"/>
      <c r="O17" s="1"/>
      <c r="P17" s="1"/>
      <c r="Q17" s="1"/>
      <c r="R17" s="1"/>
      <c r="S17" s="1"/>
      <c r="T17" s="1"/>
      <c r="U17" s="1">
        <v>3</v>
      </c>
      <c r="V17" s="1">
        <v>5</v>
      </c>
      <c r="W17" s="1">
        <v>13</v>
      </c>
      <c r="X17" s="1"/>
      <c r="Y17" s="1">
        <v>18</v>
      </c>
      <c r="Z17" s="1">
        <v>16</v>
      </c>
      <c r="AA17" s="1">
        <v>12</v>
      </c>
      <c r="AB17" s="1">
        <v>11</v>
      </c>
      <c r="AC17" s="1">
        <v>9</v>
      </c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>
        <v>18</v>
      </c>
      <c r="AT17" s="1"/>
      <c r="AU17" s="1"/>
      <c r="AV17" s="1"/>
      <c r="AW17" s="1">
        <v>6</v>
      </c>
      <c r="AX17" s="1">
        <v>15</v>
      </c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>
        <v>10</v>
      </c>
      <c r="BJ17" s="1"/>
      <c r="BK17" s="1"/>
      <c r="BL17" s="1"/>
      <c r="BM17" s="1">
        <v>12</v>
      </c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>
        <v>2</v>
      </c>
      <c r="BZ17" s="1">
        <v>4</v>
      </c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>
        <v>10</v>
      </c>
      <c r="CL17" s="1"/>
      <c r="CM17" s="1"/>
      <c r="CN17" s="1"/>
      <c r="CO17" s="1">
        <v>16</v>
      </c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>
        <v>14</v>
      </c>
      <c r="DB17" s="1">
        <v>10</v>
      </c>
      <c r="DC17" s="1">
        <v>19</v>
      </c>
      <c r="DD17" s="1">
        <v>5</v>
      </c>
      <c r="DE17" s="1">
        <v>19</v>
      </c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>
        <v>14</v>
      </c>
      <c r="DR17" s="1"/>
      <c r="DS17" s="1"/>
      <c r="DT17" s="1"/>
      <c r="DU17" s="1">
        <v>16</v>
      </c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>
        <v>10</v>
      </c>
      <c r="EL17" s="1"/>
      <c r="EM17" s="1"/>
      <c r="EN17" s="1"/>
      <c r="EO17" s="1">
        <v>10</v>
      </c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>
        <v>15</v>
      </c>
      <c r="FB17" s="1">
        <v>4</v>
      </c>
      <c r="FC17" s="1">
        <v>3</v>
      </c>
      <c r="FD17" s="1">
        <v>4</v>
      </c>
      <c r="FE17" s="1"/>
      <c r="FF17" s="1"/>
      <c r="FG17" s="1"/>
      <c r="FH17" s="1"/>
      <c r="FI17" s="1"/>
      <c r="FJ17" s="1"/>
      <c r="FK17" s="1"/>
      <c r="FL17" s="1"/>
    </row>
    <row r="18" spans="2:168" x14ac:dyDescent="0.25">
      <c r="B18" s="1" t="str">
        <v>12</v>
      </c>
      <c r="C18" s="2" t="s">
        <v>317</v>
      </c>
      <c r="D18" s="3"/>
      <c r="E18" s="1">
        <v>4</v>
      </c>
      <c r="F18" s="1">
        <v>3</v>
      </c>
      <c r="G18" s="1">
        <v>3</v>
      </c>
      <c r="H18" s="1"/>
      <c r="I18" s="1">
        <v>12</v>
      </c>
      <c r="J18" s="1">
        <v>4</v>
      </c>
      <c r="K18" s="1">
        <v>4</v>
      </c>
      <c r="L18" s="1">
        <v>4</v>
      </c>
      <c r="M18" s="1"/>
      <c r="N18" s="1"/>
      <c r="O18" s="1"/>
      <c r="P18" s="1"/>
      <c r="Q18" s="1"/>
      <c r="R18" s="1"/>
      <c r="S18" s="1"/>
      <c r="T18" s="1"/>
      <c r="U18" s="1">
        <v>4</v>
      </c>
      <c r="V18" s="1">
        <v>3</v>
      </c>
      <c r="W18" s="1">
        <v>16</v>
      </c>
      <c r="X18" s="1"/>
      <c r="Y18" s="1">
        <v>17</v>
      </c>
      <c r="Z18" s="1">
        <v>12</v>
      </c>
      <c r="AA18" s="1">
        <v>10</v>
      </c>
      <c r="AB18" s="1">
        <v>9</v>
      </c>
      <c r="AC18" s="1">
        <v>13</v>
      </c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>
        <v>20</v>
      </c>
      <c r="AT18" s="1"/>
      <c r="AU18" s="1"/>
      <c r="AV18" s="1"/>
      <c r="AW18" s="1">
        <v>7</v>
      </c>
      <c r="AX18" s="1">
        <v>14</v>
      </c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>
        <v>10</v>
      </c>
      <c r="BJ18" s="1"/>
      <c r="BK18" s="1"/>
      <c r="BL18" s="1"/>
      <c r="BM18" s="1">
        <v>11</v>
      </c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>
        <v>4</v>
      </c>
      <c r="BZ18" s="1">
        <v>3</v>
      </c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>
        <v>10</v>
      </c>
      <c r="CL18" s="1"/>
      <c r="CM18" s="1"/>
      <c r="CN18" s="1"/>
      <c r="CO18" s="1">
        <v>16</v>
      </c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>
        <v>18</v>
      </c>
      <c r="DB18" s="1">
        <v>6</v>
      </c>
      <c r="DC18" s="1">
        <v>14</v>
      </c>
      <c r="DD18" s="1">
        <v>5</v>
      </c>
      <c r="DE18" s="1">
        <v>15</v>
      </c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>
        <v>13</v>
      </c>
      <c r="DR18" s="1"/>
      <c r="DS18" s="1"/>
      <c r="DT18" s="1"/>
      <c r="DU18" s="1">
        <v>17</v>
      </c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>
        <v>16</v>
      </c>
      <c r="EL18" s="1"/>
      <c r="EM18" s="1"/>
      <c r="EN18" s="1"/>
      <c r="EO18" s="1">
        <v>16</v>
      </c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>
        <v>18</v>
      </c>
      <c r="FB18" s="1">
        <v>4</v>
      </c>
      <c r="FC18" s="1">
        <v>3</v>
      </c>
      <c r="FD18" s="1">
        <v>4</v>
      </c>
      <c r="FE18" s="1"/>
      <c r="FF18" s="1"/>
      <c r="FG18" s="1"/>
      <c r="FH18" s="1"/>
      <c r="FI18" s="1"/>
      <c r="FJ18" s="1"/>
      <c r="FK18" s="1"/>
      <c r="FL18" s="1"/>
    </row>
    <row r="19" spans="2:168" x14ac:dyDescent="0.25">
      <c r="B19" s="1" t="str">
        <v>13</v>
      </c>
      <c r="C19" s="2" t="s">
        <v>9</v>
      </c>
      <c r="D19" s="3" t="s">
        <v>29</v>
      </c>
      <c r="E19" s="1">
        <v>5</v>
      </c>
      <c r="F19" s="1">
        <v>4</v>
      </c>
      <c r="G19" s="1">
        <v>3</v>
      </c>
      <c r="H19" s="1"/>
      <c r="I19" s="1">
        <v>15</v>
      </c>
      <c r="J19" s="1">
        <v>4</v>
      </c>
      <c r="K19" s="1">
        <v>3</v>
      </c>
      <c r="L19" s="1">
        <v>3</v>
      </c>
      <c r="M19" s="1"/>
      <c r="N19" s="1"/>
      <c r="O19" s="1"/>
      <c r="P19" s="1"/>
      <c r="Q19" s="1"/>
      <c r="R19" s="1"/>
      <c r="S19" s="1"/>
      <c r="T19" s="1"/>
      <c r="U19" s="1">
        <v>3</v>
      </c>
      <c r="V19" s="1">
        <v>5</v>
      </c>
      <c r="W19" s="1">
        <v>16</v>
      </c>
      <c r="X19" s="1"/>
      <c r="Y19" s="1">
        <v>17</v>
      </c>
      <c r="Z19" s="1">
        <v>9</v>
      </c>
      <c r="AA19" s="1">
        <v>14</v>
      </c>
      <c r="AB19" s="1">
        <v>16</v>
      </c>
      <c r="AC19" s="1">
        <v>13</v>
      </c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>
        <v>10</v>
      </c>
      <c r="AT19" s="1"/>
      <c r="AU19" s="1"/>
      <c r="AV19" s="1"/>
      <c r="AW19" s="1">
        <v>9</v>
      </c>
      <c r="AX19" s="1">
        <v>17</v>
      </c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>
        <v>5</v>
      </c>
      <c r="BJ19" s="1"/>
      <c r="BK19" s="1"/>
      <c r="BL19" s="1"/>
      <c r="BM19" s="1">
        <v>17</v>
      </c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>
        <v>5</v>
      </c>
      <c r="BZ19" s="1">
        <v>3</v>
      </c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>
        <v>20</v>
      </c>
      <c r="CL19" s="1"/>
      <c r="CM19" s="1"/>
      <c r="CN19" s="1"/>
      <c r="CO19" s="1">
        <v>20</v>
      </c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>
        <v>20</v>
      </c>
      <c r="DB19" s="1">
        <v>10</v>
      </c>
      <c r="DC19" s="1">
        <v>19</v>
      </c>
      <c r="DD19" s="1">
        <v>6</v>
      </c>
      <c r="DE19" s="1">
        <v>17</v>
      </c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>
        <v>17</v>
      </c>
      <c r="DR19" s="1"/>
      <c r="DS19" s="1"/>
      <c r="DT19" s="1"/>
      <c r="DU19" s="1">
        <v>17</v>
      </c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>
        <v>17</v>
      </c>
      <c r="EL19" s="1"/>
      <c r="EM19" s="1"/>
      <c r="EN19" s="1"/>
      <c r="EO19" s="1">
        <v>17</v>
      </c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>
        <v>15</v>
      </c>
      <c r="FB19" s="1">
        <v>4</v>
      </c>
      <c r="FC19" s="1">
        <v>3</v>
      </c>
      <c r="FD19" s="1">
        <v>4</v>
      </c>
      <c r="FE19" s="1"/>
      <c r="FF19" s="1"/>
      <c r="FG19" s="1"/>
      <c r="FH19" s="1"/>
      <c r="FI19" s="1"/>
      <c r="FJ19" s="1"/>
      <c r="FK19" s="1"/>
      <c r="FL19" s="1"/>
    </row>
    <row r="20" spans="2:168" x14ac:dyDescent="0.25">
      <c r="B20" s="1" t="str">
        <v>14</v>
      </c>
      <c r="C20" s="2" t="s">
        <v>10</v>
      </c>
      <c r="D20" s="3" t="s">
        <v>28</v>
      </c>
      <c r="E20" s="1">
        <v>4</v>
      </c>
      <c r="F20" s="1">
        <v>4</v>
      </c>
      <c r="G20" s="1">
        <v>4</v>
      </c>
      <c r="H20" s="1"/>
      <c r="I20" s="1">
        <v>14</v>
      </c>
      <c r="J20" s="1">
        <v>4</v>
      </c>
      <c r="K20" s="1">
        <v>4</v>
      </c>
      <c r="L20" s="1">
        <v>3</v>
      </c>
      <c r="M20" s="1"/>
      <c r="N20" s="1"/>
      <c r="O20" s="1"/>
      <c r="P20" s="1"/>
      <c r="Q20" s="1"/>
      <c r="R20" s="1"/>
      <c r="S20" s="1"/>
      <c r="T20" s="1"/>
      <c r="U20" s="1">
        <v>4</v>
      </c>
      <c r="V20" s="1">
        <v>4</v>
      </c>
      <c r="W20" s="1">
        <v>15</v>
      </c>
      <c r="X20" s="1"/>
      <c r="Y20" s="1">
        <v>13</v>
      </c>
      <c r="Z20" s="1">
        <v>9</v>
      </c>
      <c r="AA20" s="1">
        <v>19</v>
      </c>
      <c r="AB20" s="1">
        <v>10</v>
      </c>
      <c r="AC20" s="1">
        <v>15</v>
      </c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>
        <v>17</v>
      </c>
      <c r="AT20" s="1"/>
      <c r="AU20" s="1"/>
      <c r="AV20" s="1"/>
      <c r="AW20" s="1">
        <v>6</v>
      </c>
      <c r="AX20" s="1">
        <v>10</v>
      </c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>
        <v>6</v>
      </c>
      <c r="BJ20" s="1"/>
      <c r="BK20" s="1"/>
      <c r="BL20" s="1"/>
      <c r="BM20" s="1">
        <v>10</v>
      </c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>
        <v>5</v>
      </c>
      <c r="BZ20" s="1">
        <v>4</v>
      </c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>
        <v>11</v>
      </c>
      <c r="CL20" s="1"/>
      <c r="CM20" s="1"/>
      <c r="CN20" s="1"/>
      <c r="CO20" s="1">
        <v>11</v>
      </c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>
        <v>8</v>
      </c>
      <c r="DB20" s="1">
        <v>7</v>
      </c>
      <c r="DC20" s="1">
        <v>11</v>
      </c>
      <c r="DD20" s="1">
        <v>4</v>
      </c>
      <c r="DE20" s="1">
        <v>10</v>
      </c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>
        <v>15</v>
      </c>
      <c r="DR20" s="1"/>
      <c r="DS20" s="1"/>
      <c r="DT20" s="1"/>
      <c r="DU20" s="1">
        <v>15</v>
      </c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>
        <v>15</v>
      </c>
      <c r="EL20" s="1"/>
      <c r="EM20" s="1"/>
      <c r="EN20" s="1"/>
      <c r="EO20" s="1">
        <v>15</v>
      </c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>
        <v>18</v>
      </c>
      <c r="FB20" s="1">
        <v>4</v>
      </c>
      <c r="FC20" s="1">
        <v>3</v>
      </c>
      <c r="FD20" s="1">
        <v>4</v>
      </c>
      <c r="FE20" s="1"/>
      <c r="FF20" s="1"/>
      <c r="FG20" s="1"/>
      <c r="FH20" s="1"/>
      <c r="FI20" s="1"/>
      <c r="FJ20" s="1"/>
      <c r="FK20" s="1"/>
      <c r="FL20" s="1"/>
    </row>
    <row r="21" spans="2:168" x14ac:dyDescent="0.25">
      <c r="B21" s="1" t="str">
        <v>15</v>
      </c>
      <c r="C21" s="2" t="s">
        <v>11</v>
      </c>
      <c r="D21" s="3" t="s">
        <v>26</v>
      </c>
      <c r="E21" s="1">
        <v>5</v>
      </c>
      <c r="F21" s="1">
        <v>4</v>
      </c>
      <c r="G21" s="1">
        <v>3</v>
      </c>
      <c r="H21" s="1"/>
      <c r="I21" s="1">
        <v>8</v>
      </c>
      <c r="J21" s="1">
        <v>5</v>
      </c>
      <c r="K21" s="1">
        <v>4</v>
      </c>
      <c r="L21" s="1">
        <v>4</v>
      </c>
      <c r="M21" s="1"/>
      <c r="N21" s="1"/>
      <c r="O21" s="1"/>
      <c r="P21" s="1"/>
      <c r="Q21" s="1"/>
      <c r="R21" s="1"/>
      <c r="S21" s="1"/>
      <c r="T21" s="1"/>
      <c r="U21" s="1">
        <v>3</v>
      </c>
      <c r="V21" s="1">
        <v>4</v>
      </c>
      <c r="W21" s="1">
        <v>12</v>
      </c>
      <c r="X21" s="1"/>
      <c r="Y21" s="1">
        <v>14</v>
      </c>
      <c r="Z21" s="1">
        <v>9</v>
      </c>
      <c r="AA21" s="1">
        <v>18</v>
      </c>
      <c r="AB21" s="1">
        <v>16</v>
      </c>
      <c r="AC21" s="1">
        <v>10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>
        <v>10</v>
      </c>
      <c r="AT21" s="1"/>
      <c r="AU21" s="1"/>
      <c r="AV21" s="1"/>
      <c r="AW21" s="1">
        <v>8</v>
      </c>
      <c r="AX21" s="1">
        <v>15</v>
      </c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>
        <v>10</v>
      </c>
      <c r="BJ21" s="1"/>
      <c r="BK21" s="1"/>
      <c r="BL21" s="1"/>
      <c r="BM21" s="1">
        <v>15</v>
      </c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>
        <v>4</v>
      </c>
      <c r="BZ21" s="1">
        <v>4</v>
      </c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>
        <v>10</v>
      </c>
      <c r="CL21" s="1"/>
      <c r="CM21" s="1"/>
      <c r="CN21" s="1"/>
      <c r="CO21" s="1">
        <v>9</v>
      </c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>
        <v>9</v>
      </c>
      <c r="DB21" s="1">
        <v>9</v>
      </c>
      <c r="DC21" s="1">
        <v>11</v>
      </c>
      <c r="DD21" s="1">
        <v>7</v>
      </c>
      <c r="DE21" s="1">
        <v>15</v>
      </c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>
        <v>17</v>
      </c>
      <c r="DR21" s="1"/>
      <c r="DS21" s="1"/>
      <c r="DT21" s="1"/>
      <c r="DU21" s="1">
        <v>14</v>
      </c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>
        <v>17</v>
      </c>
      <c r="EL21" s="1"/>
      <c r="EM21" s="1"/>
      <c r="EN21" s="1"/>
      <c r="EO21" s="1">
        <v>17</v>
      </c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>
        <v>15</v>
      </c>
      <c r="FB21" s="1">
        <v>4</v>
      </c>
      <c r="FC21" s="1">
        <v>3</v>
      </c>
      <c r="FD21" s="1">
        <v>4</v>
      </c>
      <c r="FE21" s="1"/>
      <c r="FF21" s="1"/>
      <c r="FG21" s="1"/>
      <c r="FH21" s="1"/>
      <c r="FI21" s="1"/>
      <c r="FJ21" s="1"/>
      <c r="FK21" s="1"/>
      <c r="FL21" s="1"/>
    </row>
    <row r="22" spans="2:168" x14ac:dyDescent="0.25">
      <c r="B22" s="1" t="str">
        <v>16</v>
      </c>
      <c r="C22" s="2" t="s">
        <v>12</v>
      </c>
      <c r="D22" s="3" t="s">
        <v>29</v>
      </c>
      <c r="E22" s="1">
        <v>4</v>
      </c>
      <c r="F22" s="1">
        <v>4</v>
      </c>
      <c r="G22" s="1">
        <v>4</v>
      </c>
      <c r="H22" s="1"/>
      <c r="I22" s="1">
        <v>17</v>
      </c>
      <c r="J22" s="1">
        <v>3</v>
      </c>
      <c r="K22" s="1">
        <v>3</v>
      </c>
      <c r="L22" s="1">
        <v>4</v>
      </c>
      <c r="M22" s="1"/>
      <c r="N22" s="1"/>
      <c r="O22" s="1"/>
      <c r="P22" s="1"/>
      <c r="Q22" s="1"/>
      <c r="R22" s="1"/>
      <c r="S22" s="1"/>
      <c r="T22" s="1"/>
      <c r="U22" s="1">
        <v>2</v>
      </c>
      <c r="V22" s="1">
        <v>3</v>
      </c>
      <c r="W22" s="1">
        <v>8</v>
      </c>
      <c r="X22" s="1"/>
      <c r="Y22" s="1">
        <v>18</v>
      </c>
      <c r="Z22" s="1">
        <v>13</v>
      </c>
      <c r="AA22" s="1">
        <v>19</v>
      </c>
      <c r="AB22" s="1">
        <v>9</v>
      </c>
      <c r="AC22" s="1">
        <v>16</v>
      </c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>
        <v>16</v>
      </c>
      <c r="AT22" s="1"/>
      <c r="AU22" s="1"/>
      <c r="AV22" s="1"/>
      <c r="AW22" s="1">
        <v>10</v>
      </c>
      <c r="AX22" s="1">
        <v>17</v>
      </c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>
        <v>8</v>
      </c>
      <c r="BJ22" s="1"/>
      <c r="BK22" s="1"/>
      <c r="BL22" s="1"/>
      <c r="BM22" s="1">
        <v>17</v>
      </c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>
        <v>4</v>
      </c>
      <c r="BZ22" s="1">
        <v>4</v>
      </c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>
        <v>16</v>
      </c>
      <c r="CL22" s="1"/>
      <c r="CM22" s="1"/>
      <c r="CN22" s="1"/>
      <c r="CO22" s="1">
        <v>16</v>
      </c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>
        <v>16</v>
      </c>
      <c r="DB22" s="1">
        <v>9</v>
      </c>
      <c r="DC22" s="1">
        <v>17</v>
      </c>
      <c r="DD22" s="1">
        <v>9</v>
      </c>
      <c r="DE22" s="1">
        <v>17</v>
      </c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>
        <v>10</v>
      </c>
      <c r="DR22" s="1"/>
      <c r="DS22" s="1"/>
      <c r="DT22" s="1"/>
      <c r="DU22" s="1">
        <v>10</v>
      </c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>
        <v>10</v>
      </c>
      <c r="EL22" s="1"/>
      <c r="EM22" s="1"/>
      <c r="EN22" s="1"/>
      <c r="EO22" s="1">
        <v>10</v>
      </c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>
        <v>14</v>
      </c>
      <c r="FB22" s="1">
        <v>3</v>
      </c>
      <c r="FC22" s="1">
        <v>4</v>
      </c>
      <c r="FD22" s="1">
        <v>4</v>
      </c>
      <c r="FE22" s="1"/>
      <c r="FF22" s="1"/>
      <c r="FG22" s="1"/>
      <c r="FH22" s="1"/>
      <c r="FI22" s="1"/>
      <c r="FJ22" s="1"/>
      <c r="FK22" s="1"/>
      <c r="FL22" s="1"/>
    </row>
    <row r="23" spans="2:168" x14ac:dyDescent="0.25">
      <c r="B23" s="1" t="str">
        <v>17</v>
      </c>
      <c r="C23" s="2" t="s">
        <v>13</v>
      </c>
      <c r="D23" s="3" t="s">
        <v>28</v>
      </c>
      <c r="E23" s="1">
        <v>3</v>
      </c>
      <c r="F23" s="1">
        <v>5</v>
      </c>
      <c r="G23" s="1">
        <v>3</v>
      </c>
      <c r="H23" s="1"/>
      <c r="I23" s="1">
        <v>13</v>
      </c>
      <c r="J23" s="1">
        <v>4</v>
      </c>
      <c r="K23" s="1">
        <v>5</v>
      </c>
      <c r="L23" s="1">
        <v>5</v>
      </c>
      <c r="M23" s="1"/>
      <c r="N23" s="1"/>
      <c r="O23" s="1"/>
      <c r="P23" s="1"/>
      <c r="Q23" s="1"/>
      <c r="R23" s="1"/>
      <c r="S23" s="1"/>
      <c r="T23" s="1"/>
      <c r="U23" s="1">
        <v>4</v>
      </c>
      <c r="V23" s="1">
        <v>4</v>
      </c>
      <c r="W23" s="1">
        <v>16</v>
      </c>
      <c r="X23" s="1"/>
      <c r="Y23" s="1">
        <v>17</v>
      </c>
      <c r="Z23" s="1">
        <v>11</v>
      </c>
      <c r="AA23" s="1">
        <v>17</v>
      </c>
      <c r="AB23" s="1">
        <v>13</v>
      </c>
      <c r="AC23" s="1">
        <v>15</v>
      </c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>
        <v>15</v>
      </c>
      <c r="AT23" s="1"/>
      <c r="AU23" s="1"/>
      <c r="AV23" s="1"/>
      <c r="AW23" s="1">
        <v>10</v>
      </c>
      <c r="AX23" s="1">
        <v>15</v>
      </c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>
        <v>5</v>
      </c>
      <c r="BJ23" s="1"/>
      <c r="BK23" s="1"/>
      <c r="BL23" s="1"/>
      <c r="BM23" s="1">
        <v>15</v>
      </c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>
        <v>3</v>
      </c>
      <c r="BZ23" s="1">
        <v>3</v>
      </c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>
        <v>16</v>
      </c>
      <c r="CL23" s="1"/>
      <c r="CM23" s="1"/>
      <c r="CN23" s="1"/>
      <c r="CO23" s="1">
        <v>16</v>
      </c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>
        <v>16</v>
      </c>
      <c r="DB23" s="1">
        <v>9</v>
      </c>
      <c r="DC23" s="1">
        <v>17</v>
      </c>
      <c r="DD23" s="1">
        <v>10</v>
      </c>
      <c r="DE23" s="1">
        <v>15</v>
      </c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>
        <v>10</v>
      </c>
      <c r="DR23" s="1"/>
      <c r="DS23" s="1"/>
      <c r="DT23" s="1"/>
      <c r="DU23" s="1">
        <v>10</v>
      </c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>
        <v>10</v>
      </c>
      <c r="EL23" s="1"/>
      <c r="EM23" s="1"/>
      <c r="EN23" s="1"/>
      <c r="EO23" s="1">
        <v>10</v>
      </c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>
        <v>15</v>
      </c>
      <c r="FB23" s="1">
        <v>3</v>
      </c>
      <c r="FC23" s="1">
        <v>2</v>
      </c>
      <c r="FD23" s="1">
        <v>4</v>
      </c>
      <c r="FE23" s="1"/>
      <c r="FF23" s="1"/>
      <c r="FG23" s="1"/>
      <c r="FH23" s="1"/>
      <c r="FI23" s="1"/>
      <c r="FJ23" s="1"/>
      <c r="FK23" s="1"/>
      <c r="FL23" s="1"/>
    </row>
    <row r="24" spans="2:168" x14ac:dyDescent="0.25">
      <c r="B24" s="1" t="str">
        <v>18</v>
      </c>
      <c r="C24" s="2" t="s">
        <v>14</v>
      </c>
      <c r="D24" s="3" t="s">
        <v>29</v>
      </c>
      <c r="E24" s="1">
        <v>4</v>
      </c>
      <c r="F24" s="1">
        <v>4</v>
      </c>
      <c r="G24" s="1">
        <v>2</v>
      </c>
      <c r="H24" s="1"/>
      <c r="I24" s="1">
        <v>12</v>
      </c>
      <c r="J24" s="1">
        <v>3</v>
      </c>
      <c r="K24" s="1">
        <v>3</v>
      </c>
      <c r="L24" s="1">
        <v>4</v>
      </c>
      <c r="M24" s="1"/>
      <c r="N24" s="1"/>
      <c r="O24" s="1"/>
      <c r="P24" s="1"/>
      <c r="Q24" s="1"/>
      <c r="R24" s="1"/>
      <c r="S24" s="1"/>
      <c r="T24" s="1"/>
      <c r="U24" s="1">
        <v>4</v>
      </c>
      <c r="V24" s="1">
        <v>4</v>
      </c>
      <c r="W24" s="1">
        <v>13</v>
      </c>
      <c r="X24" s="1"/>
      <c r="Y24" s="1">
        <v>18</v>
      </c>
      <c r="Z24" s="1">
        <v>19</v>
      </c>
      <c r="AA24" s="1">
        <v>11</v>
      </c>
      <c r="AB24" s="1">
        <v>19</v>
      </c>
      <c r="AC24" s="1">
        <v>14</v>
      </c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>
        <v>14</v>
      </c>
      <c r="AT24" s="1"/>
      <c r="AU24" s="1"/>
      <c r="AV24" s="1"/>
      <c r="AW24" s="1">
        <v>8</v>
      </c>
      <c r="AX24" s="1">
        <v>15</v>
      </c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>
        <v>9</v>
      </c>
      <c r="BJ24" s="1"/>
      <c r="BK24" s="1"/>
      <c r="BL24" s="1"/>
      <c r="BM24" s="1">
        <v>15</v>
      </c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>
        <v>4</v>
      </c>
      <c r="BZ24" s="1">
        <v>3</v>
      </c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>
        <v>17</v>
      </c>
      <c r="CL24" s="1"/>
      <c r="CM24" s="1"/>
      <c r="CN24" s="1"/>
      <c r="CO24" s="1">
        <v>17</v>
      </c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>
        <v>17</v>
      </c>
      <c r="DB24" s="1">
        <v>10</v>
      </c>
      <c r="DC24" s="1">
        <v>8</v>
      </c>
      <c r="DD24" s="1">
        <v>7</v>
      </c>
      <c r="DE24" s="1">
        <v>15</v>
      </c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>
        <v>14</v>
      </c>
      <c r="DR24" s="1"/>
      <c r="DS24" s="1"/>
      <c r="DT24" s="1"/>
      <c r="DU24" s="1">
        <v>14</v>
      </c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>
        <v>18</v>
      </c>
      <c r="EL24" s="1"/>
      <c r="EM24" s="1"/>
      <c r="EN24" s="1"/>
      <c r="EO24" s="1">
        <v>18</v>
      </c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>
        <v>8</v>
      </c>
      <c r="FB24" s="1">
        <v>4</v>
      </c>
      <c r="FC24" s="1">
        <v>3</v>
      </c>
      <c r="FD24" s="1">
        <v>4</v>
      </c>
      <c r="FE24" s="1"/>
      <c r="FF24" s="1"/>
      <c r="FG24" s="1"/>
      <c r="FH24" s="1"/>
      <c r="FI24" s="1"/>
      <c r="FJ24" s="1"/>
      <c r="FK24" s="1"/>
      <c r="FL24" s="1"/>
    </row>
    <row r="25" spans="2:168" x14ac:dyDescent="0.25">
      <c r="B25" s="1" t="str">
        <v>19</v>
      </c>
      <c r="C25" s="2" t="s">
        <v>15</v>
      </c>
      <c r="D25" s="3" t="s">
        <v>26</v>
      </c>
      <c r="E25" s="1">
        <v>3</v>
      </c>
      <c r="F25" s="1">
        <v>3</v>
      </c>
      <c r="G25" s="1">
        <v>4</v>
      </c>
      <c r="H25" s="1"/>
      <c r="I25" s="1">
        <v>11</v>
      </c>
      <c r="J25" s="1">
        <v>3</v>
      </c>
      <c r="K25" s="1">
        <v>4</v>
      </c>
      <c r="L25" s="1">
        <v>4</v>
      </c>
      <c r="M25" s="1"/>
      <c r="N25" s="1"/>
      <c r="O25" s="1"/>
      <c r="P25" s="1"/>
      <c r="Q25" s="1"/>
      <c r="R25" s="1"/>
      <c r="S25" s="1"/>
      <c r="T25" s="1"/>
      <c r="U25" s="1">
        <v>2</v>
      </c>
      <c r="V25" s="1">
        <v>4</v>
      </c>
      <c r="W25" s="1">
        <v>13</v>
      </c>
      <c r="X25" s="1"/>
      <c r="Y25" s="1">
        <v>17</v>
      </c>
      <c r="Z25" s="1">
        <v>18</v>
      </c>
      <c r="AA25" s="1">
        <v>16</v>
      </c>
      <c r="AB25" s="1">
        <v>17</v>
      </c>
      <c r="AC25" s="1">
        <v>9</v>
      </c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>
        <v>9</v>
      </c>
      <c r="AT25" s="1"/>
      <c r="AU25" s="1"/>
      <c r="AV25" s="1"/>
      <c r="AW25" s="1">
        <v>4</v>
      </c>
      <c r="AX25" s="1">
        <v>14</v>
      </c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>
        <v>6</v>
      </c>
      <c r="BJ25" s="1"/>
      <c r="BK25" s="1"/>
      <c r="BL25" s="1"/>
      <c r="BM25" s="1">
        <v>14</v>
      </c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>
        <v>5</v>
      </c>
      <c r="BZ25" s="1">
        <v>2</v>
      </c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>
        <v>15</v>
      </c>
      <c r="CL25" s="1"/>
      <c r="CM25" s="1"/>
      <c r="CN25" s="1"/>
      <c r="CO25" s="1">
        <v>15</v>
      </c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>
        <v>15</v>
      </c>
      <c r="DB25" s="1">
        <v>5</v>
      </c>
      <c r="DC25" s="1">
        <v>16</v>
      </c>
      <c r="DD25" s="1">
        <v>5</v>
      </c>
      <c r="DE25" s="1">
        <v>14</v>
      </c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>
        <v>12</v>
      </c>
      <c r="DR25" s="1"/>
      <c r="DS25" s="1"/>
      <c r="DT25" s="1"/>
      <c r="DU25" s="1">
        <v>11</v>
      </c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>
        <v>18</v>
      </c>
      <c r="EL25" s="1"/>
      <c r="EM25" s="1"/>
      <c r="EN25" s="1"/>
      <c r="EO25" s="1">
        <v>18</v>
      </c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>
        <v>14</v>
      </c>
      <c r="FB25" s="1">
        <v>3</v>
      </c>
      <c r="FC25" s="1">
        <v>4</v>
      </c>
      <c r="FD25" s="1">
        <v>4</v>
      </c>
      <c r="FE25" s="1"/>
      <c r="FF25" s="1"/>
      <c r="FG25" s="1"/>
      <c r="FH25" s="1"/>
      <c r="FI25" s="1"/>
      <c r="FJ25" s="1"/>
      <c r="FK25" s="1"/>
      <c r="FL25" s="1"/>
    </row>
    <row r="26" spans="2:168" x14ac:dyDescent="0.25">
      <c r="B26" s="1" t="str">
        <v>20</v>
      </c>
      <c r="C26" s="2" t="s">
        <v>16</v>
      </c>
      <c r="D26" s="3" t="s">
        <v>28</v>
      </c>
      <c r="E26" s="1">
        <v>5</v>
      </c>
      <c r="F26" s="1">
        <v>4</v>
      </c>
      <c r="G26" s="1">
        <v>4</v>
      </c>
      <c r="H26" s="1"/>
      <c r="I26" s="1">
        <v>9</v>
      </c>
      <c r="J26" s="1">
        <v>3</v>
      </c>
      <c r="K26" s="1">
        <v>3</v>
      </c>
      <c r="L26" s="1">
        <v>3</v>
      </c>
      <c r="M26" s="1"/>
      <c r="N26" s="1"/>
      <c r="O26" s="1"/>
      <c r="P26" s="1"/>
      <c r="Q26" s="1"/>
      <c r="R26" s="1"/>
      <c r="S26" s="1"/>
      <c r="T26" s="1"/>
      <c r="U26" s="1">
        <v>3</v>
      </c>
      <c r="V26" s="1">
        <v>3</v>
      </c>
      <c r="W26" s="1">
        <v>13</v>
      </c>
      <c r="X26" s="1"/>
      <c r="Y26" s="1">
        <v>13</v>
      </c>
      <c r="Z26" s="1">
        <v>10</v>
      </c>
      <c r="AA26" s="1">
        <v>15</v>
      </c>
      <c r="AB26" s="1">
        <v>17</v>
      </c>
      <c r="AC26" s="1">
        <v>13</v>
      </c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>
        <v>9</v>
      </c>
      <c r="AT26" s="1"/>
      <c r="AU26" s="1"/>
      <c r="AV26" s="1"/>
      <c r="AW26" s="1">
        <v>5</v>
      </c>
      <c r="AX26" s="1">
        <v>8</v>
      </c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>
        <v>5</v>
      </c>
      <c r="BJ26" s="1"/>
      <c r="BK26" s="1"/>
      <c r="BL26" s="1"/>
      <c r="BM26" s="1">
        <v>8</v>
      </c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>
        <v>4</v>
      </c>
      <c r="BZ26" s="1">
        <v>3</v>
      </c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>
        <v>14</v>
      </c>
      <c r="CL26" s="1"/>
      <c r="CM26" s="1"/>
      <c r="CN26" s="1"/>
      <c r="CO26" s="1">
        <v>13</v>
      </c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>
        <v>13</v>
      </c>
      <c r="DB26" s="1">
        <v>7</v>
      </c>
      <c r="DC26" s="1">
        <v>12</v>
      </c>
      <c r="DD26" s="1">
        <v>9</v>
      </c>
      <c r="DE26" s="1">
        <v>8</v>
      </c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>
        <v>14</v>
      </c>
      <c r="DR26" s="1"/>
      <c r="DS26" s="1"/>
      <c r="DT26" s="1"/>
      <c r="DU26" s="1">
        <v>14</v>
      </c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>
        <v>14</v>
      </c>
      <c r="EL26" s="1"/>
      <c r="EM26" s="1"/>
      <c r="EN26" s="1"/>
      <c r="EO26" s="1">
        <v>14</v>
      </c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>
        <v>10</v>
      </c>
      <c r="FB26" s="1">
        <v>4</v>
      </c>
      <c r="FC26" s="1">
        <v>3</v>
      </c>
      <c r="FD26" s="1">
        <v>3</v>
      </c>
      <c r="FE26" s="1"/>
      <c r="FF26" s="1"/>
      <c r="FG26" s="1"/>
      <c r="FH26" s="1"/>
      <c r="FI26" s="1"/>
      <c r="FJ26" s="1"/>
      <c r="FK26" s="1"/>
      <c r="FL26" s="1"/>
    </row>
    <row r="27" spans="2:168" x14ac:dyDescent="0.25">
      <c r="B27" s="1" t="str">
        <v>21</v>
      </c>
      <c r="C27" s="2" t="s">
        <v>24</v>
      </c>
      <c r="D27" s="3" t="s">
        <v>29</v>
      </c>
      <c r="E27" s="1">
        <v>5</v>
      </c>
      <c r="F27" s="1">
        <v>4</v>
      </c>
      <c r="G27" s="1">
        <v>2</v>
      </c>
      <c r="H27" s="1"/>
      <c r="I27" s="1">
        <v>17</v>
      </c>
      <c r="J27" s="1">
        <v>4</v>
      </c>
      <c r="K27" s="1">
        <v>5</v>
      </c>
      <c r="L27" s="1">
        <v>3</v>
      </c>
      <c r="M27" s="1"/>
      <c r="N27" s="1"/>
      <c r="O27" s="1"/>
      <c r="P27" s="1"/>
      <c r="Q27" s="1"/>
      <c r="R27" s="1"/>
      <c r="S27" s="1"/>
      <c r="T27" s="1"/>
      <c r="U27" s="1">
        <v>2</v>
      </c>
      <c r="V27" s="1">
        <v>4</v>
      </c>
      <c r="W27" s="1">
        <v>10</v>
      </c>
      <c r="X27" s="1"/>
      <c r="Y27" s="1">
        <v>8</v>
      </c>
      <c r="Z27" s="1">
        <v>13</v>
      </c>
      <c r="AA27" s="1">
        <v>11</v>
      </c>
      <c r="AB27" s="1">
        <v>12</v>
      </c>
      <c r="AC27" s="1">
        <v>9</v>
      </c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>
        <v>9</v>
      </c>
      <c r="AT27" s="1"/>
      <c r="AU27" s="1"/>
      <c r="AV27" s="1"/>
      <c r="AW27" s="1">
        <v>8</v>
      </c>
      <c r="AX27" s="1">
        <v>16</v>
      </c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>
        <v>6</v>
      </c>
      <c r="BJ27" s="1"/>
      <c r="BK27" s="1"/>
      <c r="BL27" s="1"/>
      <c r="BM27" s="1">
        <v>16</v>
      </c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>
        <v>4</v>
      </c>
      <c r="BZ27" s="1">
        <v>2</v>
      </c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>
        <v>13</v>
      </c>
      <c r="CL27" s="1"/>
      <c r="CM27" s="1"/>
      <c r="CN27" s="1"/>
      <c r="CO27" s="1">
        <v>13</v>
      </c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>
        <v>9</v>
      </c>
      <c r="DB27" s="1">
        <v>5</v>
      </c>
      <c r="DC27" s="1">
        <v>12</v>
      </c>
      <c r="DD27" s="1">
        <v>6</v>
      </c>
      <c r="DE27" s="1">
        <v>16</v>
      </c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>
        <v>10</v>
      </c>
      <c r="DR27" s="1"/>
      <c r="DS27" s="1"/>
      <c r="DT27" s="1"/>
      <c r="DU27" s="1">
        <v>10</v>
      </c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>
        <v>10</v>
      </c>
      <c r="EL27" s="1"/>
      <c r="EM27" s="1"/>
      <c r="EN27" s="1"/>
      <c r="EO27" s="1">
        <v>10</v>
      </c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>
        <v>14</v>
      </c>
      <c r="FB27" s="1">
        <v>5</v>
      </c>
      <c r="FC27" s="1">
        <v>3</v>
      </c>
      <c r="FD27" s="1">
        <v>3</v>
      </c>
      <c r="FE27" s="1"/>
      <c r="FF27" s="1"/>
      <c r="FG27" s="1"/>
      <c r="FH27" s="1"/>
      <c r="FI27" s="1"/>
      <c r="FJ27" s="1"/>
      <c r="FK27" s="1"/>
      <c r="FL27" s="1"/>
    </row>
    <row r="28" spans="2:168" x14ac:dyDescent="0.25">
      <c r="B28" s="1" t="str">
        <v>22</v>
      </c>
      <c r="C28" s="2" t="s">
        <v>17</v>
      </c>
      <c r="D28" s="3" t="s">
        <v>29</v>
      </c>
      <c r="E28" s="1">
        <v>3</v>
      </c>
      <c r="F28" s="1">
        <v>4</v>
      </c>
      <c r="G28" s="1">
        <v>3</v>
      </c>
      <c r="H28" s="1"/>
      <c r="I28" s="1">
        <v>13</v>
      </c>
      <c r="J28" s="1">
        <v>3</v>
      </c>
      <c r="K28" s="1">
        <v>5</v>
      </c>
      <c r="L28" s="1">
        <v>5</v>
      </c>
      <c r="M28" s="1"/>
      <c r="N28" s="1"/>
      <c r="O28" s="1"/>
      <c r="P28" s="1"/>
      <c r="Q28" s="1"/>
      <c r="R28" s="1"/>
      <c r="S28" s="1"/>
      <c r="T28" s="1"/>
      <c r="U28" s="1">
        <v>3</v>
      </c>
      <c r="V28" s="1">
        <v>4</v>
      </c>
      <c r="W28" s="1">
        <v>14</v>
      </c>
      <c r="X28" s="1"/>
      <c r="Y28" s="1">
        <v>16</v>
      </c>
      <c r="Z28" s="1">
        <v>17</v>
      </c>
      <c r="AA28" s="1">
        <v>19</v>
      </c>
      <c r="AB28" s="1">
        <v>16</v>
      </c>
      <c r="AC28" s="1">
        <v>18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>
        <v>18</v>
      </c>
      <c r="AT28" s="1"/>
      <c r="AU28" s="1"/>
      <c r="AV28" s="1"/>
      <c r="AW28" s="1">
        <v>6</v>
      </c>
      <c r="AX28" s="1">
        <v>11</v>
      </c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>
        <v>7</v>
      </c>
      <c r="BJ28" s="1"/>
      <c r="BK28" s="1"/>
      <c r="BL28" s="1"/>
      <c r="BM28" s="1">
        <v>11</v>
      </c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>
        <v>3</v>
      </c>
      <c r="BZ28" s="1">
        <v>2</v>
      </c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>
        <v>13</v>
      </c>
      <c r="CL28" s="1"/>
      <c r="CM28" s="1"/>
      <c r="CN28" s="1"/>
      <c r="CO28" s="1">
        <v>13</v>
      </c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>
        <v>13</v>
      </c>
      <c r="DB28" s="1">
        <v>9</v>
      </c>
      <c r="DC28" s="1">
        <v>20</v>
      </c>
      <c r="DD28" s="1">
        <v>8</v>
      </c>
      <c r="DE28" s="1">
        <v>11</v>
      </c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>
        <v>15</v>
      </c>
      <c r="DR28" s="1"/>
      <c r="DS28" s="1"/>
      <c r="DT28" s="1"/>
      <c r="DU28" s="1">
        <v>15</v>
      </c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>
        <v>15</v>
      </c>
      <c r="EL28" s="1"/>
      <c r="EM28" s="1"/>
      <c r="EN28" s="1"/>
      <c r="EO28" s="1">
        <v>15</v>
      </c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>
        <v>19</v>
      </c>
      <c r="FB28" s="1">
        <v>4</v>
      </c>
      <c r="FC28" s="1">
        <v>4</v>
      </c>
      <c r="FD28" s="1">
        <v>4</v>
      </c>
      <c r="FE28" s="1"/>
      <c r="FF28" s="1"/>
      <c r="FG28" s="1"/>
      <c r="FH28" s="1"/>
      <c r="FI28" s="1"/>
      <c r="FJ28" s="1"/>
      <c r="FK28" s="1"/>
      <c r="FL28" s="1"/>
    </row>
    <row r="29" spans="2:168" x14ac:dyDescent="0.25">
      <c r="B29" s="1" t="str">
        <v>23</v>
      </c>
      <c r="C29" s="2" t="s">
        <v>18</v>
      </c>
      <c r="D29" s="3" t="s">
        <v>25</v>
      </c>
      <c r="E29" s="1">
        <v>3</v>
      </c>
      <c r="F29" s="1">
        <v>4</v>
      </c>
      <c r="G29" s="1">
        <v>3</v>
      </c>
      <c r="H29" s="1"/>
      <c r="I29" s="1">
        <v>8</v>
      </c>
      <c r="J29" s="1">
        <v>4</v>
      </c>
      <c r="K29" s="1">
        <v>3</v>
      </c>
      <c r="L29" s="1">
        <v>4</v>
      </c>
      <c r="M29" s="1"/>
      <c r="N29" s="1"/>
      <c r="O29" s="1"/>
      <c r="P29" s="1"/>
      <c r="Q29" s="1"/>
      <c r="R29" s="1"/>
      <c r="S29" s="1"/>
      <c r="T29" s="1"/>
      <c r="U29" s="1">
        <v>3</v>
      </c>
      <c r="V29" s="1">
        <v>4</v>
      </c>
      <c r="W29" s="1">
        <v>8</v>
      </c>
      <c r="X29" s="1"/>
      <c r="Y29" s="1">
        <v>12</v>
      </c>
      <c r="Z29" s="1">
        <v>17</v>
      </c>
      <c r="AA29" s="1">
        <v>13</v>
      </c>
      <c r="AB29" s="1">
        <v>9</v>
      </c>
      <c r="AC29" s="1">
        <v>11</v>
      </c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>
        <v>11</v>
      </c>
      <c r="AT29" s="1"/>
      <c r="AU29" s="1"/>
      <c r="AV29" s="1"/>
      <c r="AW29" s="1">
        <v>5</v>
      </c>
      <c r="AX29" s="1">
        <v>19</v>
      </c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>
        <v>10</v>
      </c>
      <c r="BJ29" s="1"/>
      <c r="BK29" s="1"/>
      <c r="BL29" s="1"/>
      <c r="BM29" s="1">
        <v>19</v>
      </c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>
        <v>5</v>
      </c>
      <c r="BZ29" s="1">
        <v>2</v>
      </c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>
        <v>19</v>
      </c>
      <c r="CL29" s="1"/>
      <c r="CM29" s="1"/>
      <c r="CN29" s="1"/>
      <c r="CO29" s="1">
        <v>19</v>
      </c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>
        <v>19</v>
      </c>
      <c r="DB29" s="1">
        <v>6</v>
      </c>
      <c r="DC29" s="1">
        <v>19</v>
      </c>
      <c r="DD29" s="1">
        <v>8</v>
      </c>
      <c r="DE29" s="1">
        <v>19</v>
      </c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>
        <v>16</v>
      </c>
      <c r="DR29" s="1"/>
      <c r="DS29" s="1"/>
      <c r="DT29" s="1"/>
      <c r="DU29" s="1">
        <v>16</v>
      </c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>
        <v>16</v>
      </c>
      <c r="EL29" s="1"/>
      <c r="EM29" s="1"/>
      <c r="EN29" s="1"/>
      <c r="EO29" s="1">
        <v>16</v>
      </c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>
        <v>14</v>
      </c>
      <c r="FB29" s="1">
        <v>4</v>
      </c>
      <c r="FC29" s="1">
        <v>3</v>
      </c>
      <c r="FD29" s="1">
        <v>3</v>
      </c>
      <c r="FE29" s="1"/>
      <c r="FF29" s="1"/>
      <c r="FG29" s="1"/>
      <c r="FH29" s="1"/>
      <c r="FI29" s="1"/>
      <c r="FJ29" s="1"/>
      <c r="FK29" s="1"/>
      <c r="FL29" s="1"/>
    </row>
    <row r="30" spans="2:168" x14ac:dyDescent="0.25">
      <c r="B30" s="1" t="str">
        <v>24</v>
      </c>
      <c r="C30" s="2" t="s">
        <v>19</v>
      </c>
      <c r="D30" s="3" t="s">
        <v>29</v>
      </c>
      <c r="E30" s="1">
        <v>4</v>
      </c>
      <c r="F30" s="1">
        <v>3</v>
      </c>
      <c r="G30" s="1">
        <v>3</v>
      </c>
      <c r="H30" s="1"/>
      <c r="I30" s="1">
        <v>13</v>
      </c>
      <c r="J30" s="1">
        <v>5</v>
      </c>
      <c r="K30" s="1">
        <v>3</v>
      </c>
      <c r="L30" s="1">
        <v>5</v>
      </c>
      <c r="M30" s="1"/>
      <c r="N30" s="1"/>
      <c r="O30" s="1"/>
      <c r="P30" s="1"/>
      <c r="Q30" s="1"/>
      <c r="R30" s="1"/>
      <c r="S30" s="1"/>
      <c r="T30" s="1"/>
      <c r="U30" s="1">
        <v>2</v>
      </c>
      <c r="V30" s="1">
        <v>4</v>
      </c>
      <c r="W30" s="1">
        <v>17</v>
      </c>
      <c r="X30" s="1"/>
      <c r="Y30" s="1">
        <v>15</v>
      </c>
      <c r="Z30" s="1">
        <v>13</v>
      </c>
      <c r="AA30" s="1">
        <v>20</v>
      </c>
      <c r="AB30" s="1">
        <v>18</v>
      </c>
      <c r="AC30" s="1">
        <v>10</v>
      </c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>
        <v>10</v>
      </c>
      <c r="AT30" s="1"/>
      <c r="AU30" s="1"/>
      <c r="AV30" s="1"/>
      <c r="AW30" s="1">
        <v>10</v>
      </c>
      <c r="AX30" s="1">
        <v>13</v>
      </c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>
        <v>6</v>
      </c>
      <c r="BJ30" s="1"/>
      <c r="BK30" s="1"/>
      <c r="BL30" s="1"/>
      <c r="BM30" s="1">
        <v>13</v>
      </c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>
        <v>3</v>
      </c>
      <c r="BZ30" s="1">
        <v>4</v>
      </c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>
        <v>14</v>
      </c>
      <c r="CL30" s="1"/>
      <c r="CM30" s="1"/>
      <c r="CN30" s="1"/>
      <c r="CO30" s="1">
        <v>14</v>
      </c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>
        <v>14</v>
      </c>
      <c r="DB30" s="1">
        <v>5</v>
      </c>
      <c r="DC30" s="1">
        <v>9</v>
      </c>
      <c r="DD30" s="1">
        <v>6</v>
      </c>
      <c r="DE30" s="1">
        <v>13</v>
      </c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>
        <v>10</v>
      </c>
      <c r="DR30" s="1"/>
      <c r="DS30" s="1"/>
      <c r="DT30" s="1"/>
      <c r="DU30" s="1">
        <v>10</v>
      </c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>
        <v>9</v>
      </c>
      <c r="EL30" s="1"/>
      <c r="EM30" s="1"/>
      <c r="EN30" s="1"/>
      <c r="EO30" s="1">
        <v>9</v>
      </c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>
        <v>16</v>
      </c>
      <c r="FB30" s="1">
        <v>5</v>
      </c>
      <c r="FC30" s="1">
        <v>4</v>
      </c>
      <c r="FD30" s="1">
        <v>4</v>
      </c>
      <c r="FE30" s="1"/>
      <c r="FF30" s="1"/>
      <c r="FG30" s="1"/>
      <c r="FH30" s="1"/>
      <c r="FI30" s="1"/>
      <c r="FJ30" s="1"/>
      <c r="FK30" s="1"/>
      <c r="FL30" s="1"/>
    </row>
    <row r="31" spans="2:168" x14ac:dyDescent="0.25">
      <c r="B31" s="1" t="str">
        <v>25</v>
      </c>
      <c r="C31" s="2" t="s">
        <v>20</v>
      </c>
      <c r="D31" s="3" t="s">
        <v>28</v>
      </c>
      <c r="E31" s="1">
        <v>5</v>
      </c>
      <c r="F31" s="1">
        <v>5</v>
      </c>
      <c r="G31" s="1">
        <v>2</v>
      </c>
      <c r="H31" s="1"/>
      <c r="I31" s="1">
        <v>14</v>
      </c>
      <c r="J31" s="1">
        <v>5</v>
      </c>
      <c r="K31" s="1">
        <v>4</v>
      </c>
      <c r="L31" s="1">
        <v>3</v>
      </c>
      <c r="M31" s="1"/>
      <c r="N31" s="1"/>
      <c r="O31" s="1"/>
      <c r="P31" s="1"/>
      <c r="Q31" s="1"/>
      <c r="R31" s="1"/>
      <c r="S31" s="1"/>
      <c r="T31" s="1"/>
      <c r="U31" s="1">
        <v>3</v>
      </c>
      <c r="V31" s="1">
        <v>5</v>
      </c>
      <c r="W31" s="1">
        <v>19</v>
      </c>
      <c r="X31" s="1"/>
      <c r="Y31" s="1">
        <v>18</v>
      </c>
      <c r="Z31" s="1">
        <v>19</v>
      </c>
      <c r="AA31" s="1">
        <v>11</v>
      </c>
      <c r="AB31" s="1">
        <v>13</v>
      </c>
      <c r="AC31" s="1">
        <v>13</v>
      </c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>
        <v>13</v>
      </c>
      <c r="AT31" s="1"/>
      <c r="AU31" s="1"/>
      <c r="AV31" s="1"/>
      <c r="AW31" s="1">
        <v>5</v>
      </c>
      <c r="AX31" s="1">
        <v>8</v>
      </c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>
        <v>7</v>
      </c>
      <c r="BJ31" s="1"/>
      <c r="BK31" s="1"/>
      <c r="BL31" s="1"/>
      <c r="BM31" s="1">
        <v>8</v>
      </c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>
        <v>5</v>
      </c>
      <c r="BZ31" s="1">
        <v>3</v>
      </c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>
        <v>16</v>
      </c>
      <c r="CL31" s="1"/>
      <c r="CM31" s="1"/>
      <c r="CN31" s="1"/>
      <c r="CO31" s="1">
        <v>16</v>
      </c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>
        <v>16</v>
      </c>
      <c r="DB31" s="1">
        <v>7</v>
      </c>
      <c r="DC31" s="1">
        <v>9</v>
      </c>
      <c r="DD31" s="1">
        <v>5</v>
      </c>
      <c r="DE31" s="1">
        <v>8</v>
      </c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>
        <v>9</v>
      </c>
      <c r="DR31" s="1"/>
      <c r="DS31" s="1"/>
      <c r="DT31" s="1"/>
      <c r="DU31" s="1">
        <v>9</v>
      </c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>
        <v>9</v>
      </c>
      <c r="EL31" s="1"/>
      <c r="EM31" s="1"/>
      <c r="EN31" s="1"/>
      <c r="EO31" s="1">
        <v>9</v>
      </c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>
        <v>10</v>
      </c>
      <c r="FB31" s="1">
        <v>3</v>
      </c>
      <c r="FC31" s="1">
        <v>3</v>
      </c>
      <c r="FD31" s="1">
        <v>4</v>
      </c>
      <c r="FE31" s="1"/>
      <c r="FF31" s="1"/>
      <c r="FG31" s="1"/>
      <c r="FH31" s="1"/>
      <c r="FI31" s="1"/>
      <c r="FJ31" s="1"/>
      <c r="FK31" s="1"/>
      <c r="FL31" s="1"/>
    </row>
    <row r="32" spans="2:168" x14ac:dyDescent="0.25">
      <c r="B32" s="1" t="str">
        <v>26</v>
      </c>
      <c r="C32" s="2" t="s">
        <v>21</v>
      </c>
      <c r="D32" s="3" t="s">
        <v>26</v>
      </c>
      <c r="E32" s="1">
        <v>5</v>
      </c>
      <c r="F32" s="1">
        <v>4</v>
      </c>
      <c r="G32" s="1">
        <v>2</v>
      </c>
      <c r="H32" s="1"/>
      <c r="I32" s="1">
        <v>15</v>
      </c>
      <c r="J32" s="1">
        <v>3</v>
      </c>
      <c r="K32" s="1">
        <v>4</v>
      </c>
      <c r="L32" s="1">
        <v>3</v>
      </c>
      <c r="M32" s="1"/>
      <c r="N32" s="1"/>
      <c r="O32" s="1"/>
      <c r="P32" s="1"/>
      <c r="Q32" s="1"/>
      <c r="R32" s="1"/>
      <c r="S32" s="1"/>
      <c r="T32" s="1"/>
      <c r="U32" s="1">
        <v>2</v>
      </c>
      <c r="V32" s="1">
        <v>5</v>
      </c>
      <c r="W32" s="1">
        <v>17</v>
      </c>
      <c r="X32" s="1"/>
      <c r="Y32" s="1">
        <v>11</v>
      </c>
      <c r="Z32" s="1">
        <v>8</v>
      </c>
      <c r="AA32" s="1">
        <v>15</v>
      </c>
      <c r="AB32" s="1">
        <v>13</v>
      </c>
      <c r="AC32" s="1">
        <v>15</v>
      </c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>
        <v>15</v>
      </c>
      <c r="AT32" s="1"/>
      <c r="AU32" s="1"/>
      <c r="AV32" s="1"/>
      <c r="AW32" s="1">
        <v>9</v>
      </c>
      <c r="AX32" s="1">
        <v>16</v>
      </c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>
        <v>5</v>
      </c>
      <c r="BJ32" s="1"/>
      <c r="BK32" s="1"/>
      <c r="BL32" s="1"/>
      <c r="BM32" s="1">
        <v>16</v>
      </c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>
        <v>4</v>
      </c>
      <c r="BZ32" s="1">
        <v>3</v>
      </c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>
        <v>18</v>
      </c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>
        <v>13</v>
      </c>
      <c r="DB32" s="1">
        <v>9</v>
      </c>
      <c r="DC32" s="1">
        <v>11</v>
      </c>
      <c r="DD32" s="1">
        <v>8</v>
      </c>
      <c r="DE32" s="1">
        <v>16</v>
      </c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>
        <v>11</v>
      </c>
      <c r="DR32" s="1"/>
      <c r="DS32" s="1"/>
      <c r="DT32" s="1"/>
      <c r="DU32" s="1">
        <v>11</v>
      </c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>
        <v>18</v>
      </c>
      <c r="EL32" s="1"/>
      <c r="EM32" s="1"/>
      <c r="EN32" s="1"/>
      <c r="EO32" s="1">
        <v>18</v>
      </c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>
        <v>9</v>
      </c>
      <c r="FB32" s="1">
        <v>5</v>
      </c>
      <c r="FC32" s="1">
        <v>3</v>
      </c>
      <c r="FD32" s="1">
        <v>4</v>
      </c>
      <c r="FE32" s="1"/>
      <c r="FF32" s="1"/>
      <c r="FG32" s="1"/>
      <c r="FH32" s="1"/>
      <c r="FI32" s="1"/>
      <c r="FJ32" s="1"/>
      <c r="FK32" s="1"/>
      <c r="FL32" s="1"/>
    </row>
    <row r="33" spans="3:168" x14ac:dyDescent="0.25">
      <c r="C33" s="107"/>
    </row>
    <row r="40" spans="3:168" x14ac:dyDescent="0.25"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</row>
    <row r="41" spans="3:168" x14ac:dyDescent="0.25"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</row>
    <row r="42" spans="3:168" x14ac:dyDescent="0.25"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</row>
  </sheetData>
  <protectedRanges>
    <protectedRange sqref="B33:FI40 B7:D32" name="Alumnos"/>
    <protectedRange sqref="EL7:EN32 DR7:DT32 DV7:EJ32 AD31:BL32 EP7:FL32 BM7:DP32 AE7:BL30 E7:AB32" name="Alumnos_1"/>
    <protectedRange sqref="AD7:AD30 AC7:AC32" name="Alumnos_1_1"/>
    <protectedRange sqref="DQ7:DQ32 DU7:DU32 EO7:EO32 EK7:EK32" name="Alumnos_1_3"/>
  </protectedRanges>
  <mergeCells count="96">
    <mergeCell ref="EK2:EZ2"/>
    <mergeCell ref="FA2:FL2"/>
    <mergeCell ref="AS2:BH2"/>
    <mergeCell ref="BI2:BX2"/>
    <mergeCell ref="CK2:CZ2"/>
    <mergeCell ref="DA2:DP2"/>
    <mergeCell ref="DQ2:EJ2"/>
    <mergeCell ref="B2:D2"/>
    <mergeCell ref="U3:X3"/>
    <mergeCell ref="U4:X4"/>
    <mergeCell ref="E3:H3"/>
    <mergeCell ref="E4:H4"/>
    <mergeCell ref="I4:L4"/>
    <mergeCell ref="E2:T2"/>
    <mergeCell ref="U2:AR2"/>
    <mergeCell ref="AS4:AV4"/>
    <mergeCell ref="AW4:AZ4"/>
    <mergeCell ref="BA4:BD4"/>
    <mergeCell ref="BE4:BH4"/>
    <mergeCell ref="B3:D4"/>
    <mergeCell ref="Y4:AB4"/>
    <mergeCell ref="AC4:AF4"/>
    <mergeCell ref="AG4:AJ4"/>
    <mergeCell ref="AK4:AN4"/>
    <mergeCell ref="AO4:AR4"/>
    <mergeCell ref="I3:L3"/>
    <mergeCell ref="M4:P4"/>
    <mergeCell ref="M3:P3"/>
    <mergeCell ref="Q4:T4"/>
    <mergeCell ref="Q3:T3"/>
    <mergeCell ref="BI4:BL4"/>
    <mergeCell ref="BM4:BP4"/>
    <mergeCell ref="BQ4:BT4"/>
    <mergeCell ref="BU4:BX4"/>
    <mergeCell ref="BY4:CB4"/>
    <mergeCell ref="CC4:CF4"/>
    <mergeCell ref="CG4:CJ4"/>
    <mergeCell ref="CK4:CN4"/>
    <mergeCell ref="CO4:CR4"/>
    <mergeCell ref="CS4:CV4"/>
    <mergeCell ref="CW3:CZ3"/>
    <mergeCell ref="EO4:ER4"/>
    <mergeCell ref="ES4:EV4"/>
    <mergeCell ref="EW4:EZ4"/>
    <mergeCell ref="FA4:FD4"/>
    <mergeCell ref="DQ4:DT4"/>
    <mergeCell ref="DU4:DX4"/>
    <mergeCell ref="DY4:EB4"/>
    <mergeCell ref="EC4:EF4"/>
    <mergeCell ref="EG4:EJ4"/>
    <mergeCell ref="CW4:CZ4"/>
    <mergeCell ref="DA4:DD4"/>
    <mergeCell ref="DE4:DH4"/>
    <mergeCell ref="DI4:DL4"/>
    <mergeCell ref="DM4:DP4"/>
    <mergeCell ref="EW3:EZ3"/>
    <mergeCell ref="CG3:CJ3"/>
    <mergeCell ref="FE4:FH4"/>
    <mergeCell ref="FI4:FL4"/>
    <mergeCell ref="Y3:AB3"/>
    <mergeCell ref="AC3:AF3"/>
    <mergeCell ref="AG3:AJ3"/>
    <mergeCell ref="AK3:AN3"/>
    <mergeCell ref="AO3:AR3"/>
    <mergeCell ref="AS3:AV3"/>
    <mergeCell ref="AW3:AZ3"/>
    <mergeCell ref="BA3:BD3"/>
    <mergeCell ref="BE3:BH3"/>
    <mergeCell ref="BI3:BL3"/>
    <mergeCell ref="BM3:BP3"/>
    <mergeCell ref="EK4:EN4"/>
    <mergeCell ref="CS3:CV3"/>
    <mergeCell ref="FA3:FD3"/>
    <mergeCell ref="FE3:FH3"/>
    <mergeCell ref="FI3:FL3"/>
    <mergeCell ref="DY3:EB3"/>
    <mergeCell ref="EC3:EF3"/>
    <mergeCell ref="EG3:EJ3"/>
    <mergeCell ref="EK3:EN3"/>
    <mergeCell ref="EO3:ER3"/>
    <mergeCell ref="B5:B6"/>
    <mergeCell ref="C5:C6"/>
    <mergeCell ref="BY2:CJ2"/>
    <mergeCell ref="ES3:EV3"/>
    <mergeCell ref="DE3:DH3"/>
    <mergeCell ref="DI3:DL3"/>
    <mergeCell ref="DM3:DP3"/>
    <mergeCell ref="DQ3:DT3"/>
    <mergeCell ref="DU3:DX3"/>
    <mergeCell ref="CK3:CN3"/>
    <mergeCell ref="CO3:CR3"/>
    <mergeCell ref="DA3:DD3"/>
    <mergeCell ref="BQ3:BT3"/>
    <mergeCell ref="BU3:BX3"/>
    <mergeCell ref="BY3:CB3"/>
    <mergeCell ref="CC3:CF3"/>
  </mergeCells>
  <conditionalFormatting sqref="E4">
    <cfRule type="expression" dxfId="100" priority="519">
      <formula>$E$3=1</formula>
    </cfRule>
  </conditionalFormatting>
  <conditionalFormatting sqref="E7:FL102">
    <cfRule type="cellIs" dxfId="99" priority="1" operator="greaterThan">
      <formula>E$6</formula>
    </cfRule>
  </conditionalFormatting>
  <conditionalFormatting sqref="I4">
    <cfRule type="expression" dxfId="98" priority="521">
      <formula>$E$3=2</formula>
    </cfRule>
  </conditionalFormatting>
  <conditionalFormatting sqref="M4">
    <cfRule type="expression" dxfId="97" priority="518">
      <formula>$E$3=3</formula>
    </cfRule>
  </conditionalFormatting>
  <pageMargins left="0.23622047244094491" right="0.23622047244094491" top="0.74803149606299213" bottom="0.74803149606299213" header="0.31496062992125984" footer="0.31496062992125984"/>
  <pageSetup paperSize="9" scale="80" orientation="landscape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4" r:id="rId4" name="Option Button 4">
              <controlPr defaultSize="0" autoFill="0" autoLine="0" autoPict="0">
                <anchor moveWithCells="1">
                  <from>
                    <xdr:col>5</xdr:col>
                    <xdr:colOff>314325</xdr:colOff>
                    <xdr:row>2</xdr:row>
                    <xdr:rowOff>28575</xdr:rowOff>
                  </from>
                  <to>
                    <xdr:col>6</xdr:col>
                    <xdr:colOff>238125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5" name="Option Button 5">
              <controlPr defaultSize="0" autoFill="0" autoLine="0" autoPict="0">
                <anchor moveWithCells="1">
                  <from>
                    <xdr:col>9</xdr:col>
                    <xdr:colOff>314325</xdr:colOff>
                    <xdr:row>2</xdr:row>
                    <xdr:rowOff>28575</xdr:rowOff>
                  </from>
                  <to>
                    <xdr:col>10</xdr:col>
                    <xdr:colOff>238125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6" name="Option Button 6">
              <controlPr defaultSize="0" autoFill="0" autoLine="0" autoPict="0">
                <anchor moveWithCells="1">
                  <from>
                    <xdr:col>13</xdr:col>
                    <xdr:colOff>314325</xdr:colOff>
                    <xdr:row>2</xdr:row>
                    <xdr:rowOff>28575</xdr:rowOff>
                  </from>
                  <to>
                    <xdr:col>14</xdr:col>
                    <xdr:colOff>238125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7" name="Option Button 7">
              <controlPr defaultSize="0" autoFill="0" autoLine="0" autoPict="0">
                <anchor moveWithCells="1">
                  <from>
                    <xdr:col>17</xdr:col>
                    <xdr:colOff>314325</xdr:colOff>
                    <xdr:row>2</xdr:row>
                    <xdr:rowOff>28575</xdr:rowOff>
                  </from>
                  <to>
                    <xdr:col>18</xdr:col>
                    <xdr:colOff>238125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8" name="Option Button 8">
              <controlPr defaultSize="0" autoFill="0" autoLine="0" autoPict="0">
                <anchor moveWithCells="1">
                  <from>
                    <xdr:col>21</xdr:col>
                    <xdr:colOff>304800</xdr:colOff>
                    <xdr:row>2</xdr:row>
                    <xdr:rowOff>28575</xdr:rowOff>
                  </from>
                  <to>
                    <xdr:col>22</xdr:col>
                    <xdr:colOff>228600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9" name="Option Button 9">
              <controlPr defaultSize="0" autoFill="0" autoLine="0" autoPict="0">
                <anchor moveWithCells="1">
                  <from>
                    <xdr:col>25</xdr:col>
                    <xdr:colOff>304800</xdr:colOff>
                    <xdr:row>2</xdr:row>
                    <xdr:rowOff>28575</xdr:rowOff>
                  </from>
                  <to>
                    <xdr:col>26</xdr:col>
                    <xdr:colOff>228600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0" name="Option Button 10">
              <controlPr defaultSize="0" autoFill="0" autoLine="0" autoPict="0">
                <anchor moveWithCells="1">
                  <from>
                    <xdr:col>29</xdr:col>
                    <xdr:colOff>304800</xdr:colOff>
                    <xdr:row>2</xdr:row>
                    <xdr:rowOff>28575</xdr:rowOff>
                  </from>
                  <to>
                    <xdr:col>30</xdr:col>
                    <xdr:colOff>228600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1" name="Option Button 11">
              <controlPr defaultSize="0" autoFill="0" autoLine="0" autoPict="0">
                <anchor moveWithCells="1">
                  <from>
                    <xdr:col>33</xdr:col>
                    <xdr:colOff>304800</xdr:colOff>
                    <xdr:row>2</xdr:row>
                    <xdr:rowOff>28575</xdr:rowOff>
                  </from>
                  <to>
                    <xdr:col>34</xdr:col>
                    <xdr:colOff>228600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2" name="Option Button 12">
              <controlPr defaultSize="0" autoFill="0" autoLine="0" autoPict="0">
                <anchor moveWithCells="1">
                  <from>
                    <xdr:col>37</xdr:col>
                    <xdr:colOff>304800</xdr:colOff>
                    <xdr:row>2</xdr:row>
                    <xdr:rowOff>28575</xdr:rowOff>
                  </from>
                  <to>
                    <xdr:col>38</xdr:col>
                    <xdr:colOff>228600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3" name="Option Button 13">
              <controlPr defaultSize="0" autoFill="0" autoLine="0" autoPict="0">
                <anchor moveWithCells="1">
                  <from>
                    <xdr:col>41</xdr:col>
                    <xdr:colOff>304800</xdr:colOff>
                    <xdr:row>2</xdr:row>
                    <xdr:rowOff>28575</xdr:rowOff>
                  </from>
                  <to>
                    <xdr:col>42</xdr:col>
                    <xdr:colOff>228600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4" name="Option Button 14">
              <controlPr defaultSize="0" autoFill="0" autoLine="0" autoPict="0">
                <anchor moveWithCells="1">
                  <from>
                    <xdr:col>45</xdr:col>
                    <xdr:colOff>295275</xdr:colOff>
                    <xdr:row>2</xdr:row>
                    <xdr:rowOff>28575</xdr:rowOff>
                  </from>
                  <to>
                    <xdr:col>46</xdr:col>
                    <xdr:colOff>219075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5" name="Option Button 15">
              <controlPr defaultSize="0" autoFill="0" autoLine="0" autoPict="0">
                <anchor moveWithCells="1">
                  <from>
                    <xdr:col>49</xdr:col>
                    <xdr:colOff>295275</xdr:colOff>
                    <xdr:row>2</xdr:row>
                    <xdr:rowOff>28575</xdr:rowOff>
                  </from>
                  <to>
                    <xdr:col>50</xdr:col>
                    <xdr:colOff>219075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6" name="Option Button 16">
              <controlPr defaultSize="0" autoFill="0" autoLine="0" autoPict="0">
                <anchor moveWithCells="1">
                  <from>
                    <xdr:col>53</xdr:col>
                    <xdr:colOff>295275</xdr:colOff>
                    <xdr:row>2</xdr:row>
                    <xdr:rowOff>28575</xdr:rowOff>
                  </from>
                  <to>
                    <xdr:col>54</xdr:col>
                    <xdr:colOff>219075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17" name="Option Button 17">
              <controlPr defaultSize="0" autoFill="0" autoLine="0" autoPict="0">
                <anchor moveWithCells="1">
                  <from>
                    <xdr:col>57</xdr:col>
                    <xdr:colOff>295275</xdr:colOff>
                    <xdr:row>2</xdr:row>
                    <xdr:rowOff>28575</xdr:rowOff>
                  </from>
                  <to>
                    <xdr:col>58</xdr:col>
                    <xdr:colOff>219075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18" name="Option Button 18">
              <controlPr defaultSize="0" autoFill="0" autoLine="0" autoPict="0">
                <anchor moveWithCells="1">
                  <from>
                    <xdr:col>61</xdr:col>
                    <xdr:colOff>295275</xdr:colOff>
                    <xdr:row>2</xdr:row>
                    <xdr:rowOff>28575</xdr:rowOff>
                  </from>
                  <to>
                    <xdr:col>62</xdr:col>
                    <xdr:colOff>219075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19" name="Option Button 19">
              <controlPr defaultSize="0" autoFill="0" autoLine="0" autoPict="0">
                <anchor moveWithCells="1">
                  <from>
                    <xdr:col>65</xdr:col>
                    <xdr:colOff>295275</xdr:colOff>
                    <xdr:row>2</xdr:row>
                    <xdr:rowOff>28575</xdr:rowOff>
                  </from>
                  <to>
                    <xdr:col>66</xdr:col>
                    <xdr:colOff>219075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0" name="Option Button 20">
              <controlPr defaultSize="0" autoFill="0" autoLine="0" autoPict="0">
                <anchor moveWithCells="1">
                  <from>
                    <xdr:col>69</xdr:col>
                    <xdr:colOff>295275</xdr:colOff>
                    <xdr:row>2</xdr:row>
                    <xdr:rowOff>28575</xdr:rowOff>
                  </from>
                  <to>
                    <xdr:col>70</xdr:col>
                    <xdr:colOff>219075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1" name="Option Button 21">
              <controlPr defaultSize="0" autoFill="0" autoLine="0" autoPict="0">
                <anchor moveWithCells="1">
                  <from>
                    <xdr:col>73</xdr:col>
                    <xdr:colOff>285750</xdr:colOff>
                    <xdr:row>2</xdr:row>
                    <xdr:rowOff>28575</xdr:rowOff>
                  </from>
                  <to>
                    <xdr:col>74</xdr:col>
                    <xdr:colOff>209550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2" name="Option Button 22">
              <controlPr defaultSize="0" autoFill="0" autoLine="0" autoPict="0">
                <anchor moveWithCells="1">
                  <from>
                    <xdr:col>77</xdr:col>
                    <xdr:colOff>285750</xdr:colOff>
                    <xdr:row>2</xdr:row>
                    <xdr:rowOff>28575</xdr:rowOff>
                  </from>
                  <to>
                    <xdr:col>78</xdr:col>
                    <xdr:colOff>209550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3" name="Option Button 23">
              <controlPr defaultSize="0" autoFill="0" autoLine="0" autoPict="0">
                <anchor moveWithCells="1">
                  <from>
                    <xdr:col>81</xdr:col>
                    <xdr:colOff>285750</xdr:colOff>
                    <xdr:row>2</xdr:row>
                    <xdr:rowOff>28575</xdr:rowOff>
                  </from>
                  <to>
                    <xdr:col>82</xdr:col>
                    <xdr:colOff>209550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4" name="Option Button 24">
              <controlPr defaultSize="0" autoFill="0" autoLine="0" autoPict="0">
                <anchor moveWithCells="1">
                  <from>
                    <xdr:col>85</xdr:col>
                    <xdr:colOff>285750</xdr:colOff>
                    <xdr:row>2</xdr:row>
                    <xdr:rowOff>28575</xdr:rowOff>
                  </from>
                  <to>
                    <xdr:col>86</xdr:col>
                    <xdr:colOff>209550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5" name="Option Button 25">
              <controlPr defaultSize="0" autoFill="0" autoLine="0" autoPict="0">
                <anchor moveWithCells="1">
                  <from>
                    <xdr:col>89</xdr:col>
                    <xdr:colOff>285750</xdr:colOff>
                    <xdr:row>2</xdr:row>
                    <xdr:rowOff>28575</xdr:rowOff>
                  </from>
                  <to>
                    <xdr:col>90</xdr:col>
                    <xdr:colOff>209550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6" name="Option Button 26">
              <controlPr defaultSize="0" autoFill="0" autoLine="0" autoPict="0">
                <anchor moveWithCells="1">
                  <from>
                    <xdr:col>93</xdr:col>
                    <xdr:colOff>285750</xdr:colOff>
                    <xdr:row>2</xdr:row>
                    <xdr:rowOff>28575</xdr:rowOff>
                  </from>
                  <to>
                    <xdr:col>94</xdr:col>
                    <xdr:colOff>209550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7" name="Option Button 27">
              <controlPr defaultSize="0" autoFill="0" autoLine="0" autoPict="0">
                <anchor moveWithCells="1">
                  <from>
                    <xdr:col>97</xdr:col>
                    <xdr:colOff>285750</xdr:colOff>
                    <xdr:row>2</xdr:row>
                    <xdr:rowOff>28575</xdr:rowOff>
                  </from>
                  <to>
                    <xdr:col>98</xdr:col>
                    <xdr:colOff>209550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28" name="Option Button 28">
              <controlPr defaultSize="0" autoFill="0" autoLine="0" autoPict="0">
                <anchor moveWithCells="1">
                  <from>
                    <xdr:col>101</xdr:col>
                    <xdr:colOff>276225</xdr:colOff>
                    <xdr:row>2</xdr:row>
                    <xdr:rowOff>28575</xdr:rowOff>
                  </from>
                  <to>
                    <xdr:col>102</xdr:col>
                    <xdr:colOff>200025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9" name="Option Button 29">
              <controlPr defaultSize="0" autoFill="0" autoLine="0" autoPict="0">
                <anchor moveWithCells="1">
                  <from>
                    <xdr:col>105</xdr:col>
                    <xdr:colOff>276225</xdr:colOff>
                    <xdr:row>2</xdr:row>
                    <xdr:rowOff>28575</xdr:rowOff>
                  </from>
                  <to>
                    <xdr:col>106</xdr:col>
                    <xdr:colOff>200025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0" name="Option Button 30">
              <controlPr defaultSize="0" autoFill="0" autoLine="0" autoPict="0">
                <anchor moveWithCells="1">
                  <from>
                    <xdr:col>109</xdr:col>
                    <xdr:colOff>276225</xdr:colOff>
                    <xdr:row>2</xdr:row>
                    <xdr:rowOff>28575</xdr:rowOff>
                  </from>
                  <to>
                    <xdr:col>110</xdr:col>
                    <xdr:colOff>200025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1" name="Option Button 31">
              <controlPr defaultSize="0" autoFill="0" autoLine="0" autoPict="0">
                <anchor moveWithCells="1">
                  <from>
                    <xdr:col>113</xdr:col>
                    <xdr:colOff>276225</xdr:colOff>
                    <xdr:row>2</xdr:row>
                    <xdr:rowOff>28575</xdr:rowOff>
                  </from>
                  <to>
                    <xdr:col>114</xdr:col>
                    <xdr:colOff>200025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2" name="Option Button 32">
              <controlPr defaultSize="0" autoFill="0" autoLine="0" autoPict="0">
                <anchor moveWithCells="1">
                  <from>
                    <xdr:col>117</xdr:col>
                    <xdr:colOff>276225</xdr:colOff>
                    <xdr:row>2</xdr:row>
                    <xdr:rowOff>28575</xdr:rowOff>
                  </from>
                  <to>
                    <xdr:col>118</xdr:col>
                    <xdr:colOff>200025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3" name="Option Button 33">
              <controlPr defaultSize="0" autoFill="0" autoLine="0" autoPict="0">
                <anchor moveWithCells="1">
                  <from>
                    <xdr:col>121</xdr:col>
                    <xdr:colOff>276225</xdr:colOff>
                    <xdr:row>2</xdr:row>
                    <xdr:rowOff>28575</xdr:rowOff>
                  </from>
                  <to>
                    <xdr:col>122</xdr:col>
                    <xdr:colOff>200025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4" name="Option Button 34">
              <controlPr defaultSize="0" autoFill="0" autoLine="0" autoPict="0">
                <anchor moveWithCells="1">
                  <from>
                    <xdr:col>125</xdr:col>
                    <xdr:colOff>266700</xdr:colOff>
                    <xdr:row>2</xdr:row>
                    <xdr:rowOff>28575</xdr:rowOff>
                  </from>
                  <to>
                    <xdr:col>126</xdr:col>
                    <xdr:colOff>190500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5" name="Option Button 35">
              <controlPr defaultSize="0" autoFill="0" autoLine="0" autoPict="0">
                <anchor moveWithCells="1">
                  <from>
                    <xdr:col>129</xdr:col>
                    <xdr:colOff>266700</xdr:colOff>
                    <xdr:row>2</xdr:row>
                    <xdr:rowOff>28575</xdr:rowOff>
                  </from>
                  <to>
                    <xdr:col>130</xdr:col>
                    <xdr:colOff>190500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36" name="Option Button 36">
              <controlPr defaultSize="0" autoFill="0" autoLine="0" autoPict="0">
                <anchor moveWithCells="1">
                  <from>
                    <xdr:col>133</xdr:col>
                    <xdr:colOff>266700</xdr:colOff>
                    <xdr:row>2</xdr:row>
                    <xdr:rowOff>28575</xdr:rowOff>
                  </from>
                  <to>
                    <xdr:col>134</xdr:col>
                    <xdr:colOff>190500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37" name="Option Button 37">
              <controlPr defaultSize="0" autoFill="0" autoLine="0" autoPict="0">
                <anchor moveWithCells="1">
                  <from>
                    <xdr:col>137</xdr:col>
                    <xdr:colOff>266700</xdr:colOff>
                    <xdr:row>2</xdr:row>
                    <xdr:rowOff>28575</xdr:rowOff>
                  </from>
                  <to>
                    <xdr:col>138</xdr:col>
                    <xdr:colOff>190500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38" name="Option Button 38">
              <controlPr defaultSize="0" autoFill="0" autoLine="0" autoPict="0">
                <anchor moveWithCells="1">
                  <from>
                    <xdr:col>141</xdr:col>
                    <xdr:colOff>266700</xdr:colOff>
                    <xdr:row>2</xdr:row>
                    <xdr:rowOff>28575</xdr:rowOff>
                  </from>
                  <to>
                    <xdr:col>142</xdr:col>
                    <xdr:colOff>190500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39" name="Option Button 39">
              <controlPr defaultSize="0" autoFill="0" autoLine="0" autoPict="0">
                <anchor moveWithCells="1">
                  <from>
                    <xdr:col>145</xdr:col>
                    <xdr:colOff>266700</xdr:colOff>
                    <xdr:row>2</xdr:row>
                    <xdr:rowOff>28575</xdr:rowOff>
                  </from>
                  <to>
                    <xdr:col>146</xdr:col>
                    <xdr:colOff>190500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40" name="Option Button 41">
              <controlPr defaultSize="0" autoFill="0" autoLine="0" autoPict="0">
                <anchor moveWithCells="1">
                  <from>
                    <xdr:col>149</xdr:col>
                    <xdr:colOff>266700</xdr:colOff>
                    <xdr:row>2</xdr:row>
                    <xdr:rowOff>28575</xdr:rowOff>
                  </from>
                  <to>
                    <xdr:col>150</xdr:col>
                    <xdr:colOff>190500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41" name="Option Button 42">
              <controlPr defaultSize="0" autoFill="0" autoLine="0" autoPict="0">
                <anchor moveWithCells="1">
                  <from>
                    <xdr:col>153</xdr:col>
                    <xdr:colOff>257175</xdr:colOff>
                    <xdr:row>2</xdr:row>
                    <xdr:rowOff>28575</xdr:rowOff>
                  </from>
                  <to>
                    <xdr:col>154</xdr:col>
                    <xdr:colOff>180975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3" r:id="rId42" name="Option Button 43">
              <controlPr defaultSize="0" autoFill="0" autoLine="0" autoPict="0">
                <anchor moveWithCells="1">
                  <from>
                    <xdr:col>157</xdr:col>
                    <xdr:colOff>257175</xdr:colOff>
                    <xdr:row>2</xdr:row>
                    <xdr:rowOff>28575</xdr:rowOff>
                  </from>
                  <to>
                    <xdr:col>158</xdr:col>
                    <xdr:colOff>180975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4" r:id="rId43" name="Option Button 44">
              <controlPr defaultSize="0" autoFill="0" autoLine="0" autoPict="0">
                <anchor moveWithCells="1">
                  <from>
                    <xdr:col>161</xdr:col>
                    <xdr:colOff>257175</xdr:colOff>
                    <xdr:row>2</xdr:row>
                    <xdr:rowOff>28575</xdr:rowOff>
                  </from>
                  <to>
                    <xdr:col>162</xdr:col>
                    <xdr:colOff>180975</xdr:colOff>
                    <xdr:row>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5" r:id="rId44" name="Option Button 45">
              <controlPr defaultSize="0" autoFill="0" autoLine="0" autoPict="0">
                <anchor moveWithCells="1">
                  <from>
                    <xdr:col>165</xdr:col>
                    <xdr:colOff>257175</xdr:colOff>
                    <xdr:row>2</xdr:row>
                    <xdr:rowOff>28575</xdr:rowOff>
                  </from>
                  <to>
                    <xdr:col>166</xdr:col>
                    <xdr:colOff>180975</xdr:colOff>
                    <xdr:row>2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92CC9-33E9-43FB-B630-4057FE26CDEE}">
  <sheetPr codeName="Hoja1"/>
  <dimension ref="A1:FL100"/>
  <sheetViews>
    <sheetView showGridLines="0" topLeftCell="A3" zoomScaleNormal="100" workbookViewId="0">
      <pane xSplit="4" topLeftCell="CY1" activePane="topRight" state="frozen"/>
      <selection activeCell="C41" sqref="C41"/>
      <selection pane="topRight" activeCell="EG14" sqref="DY6:EG14"/>
    </sheetView>
  </sheetViews>
  <sheetFormatPr baseColWidth="10" defaultRowHeight="15" x14ac:dyDescent="0.25"/>
  <cols>
    <col min="1" max="1" width="9" hidden="1" customWidth="1"/>
    <col min="2" max="2" width="3.7109375" customWidth="1"/>
    <col min="3" max="3" width="40.5703125" customWidth="1"/>
    <col min="4" max="4" width="10" style="7" hidden="1" customWidth="1"/>
    <col min="5" max="62" width="5.7109375" customWidth="1"/>
    <col min="63" max="63" width="5.42578125" customWidth="1"/>
    <col min="64" max="168" width="5.7109375" customWidth="1"/>
  </cols>
  <sheetData>
    <row r="1" spans="2:168" hidden="1" x14ac:dyDescent="0.25">
      <c r="D1" s="15" cm="1">
        <f t="array" aca="1" ref="D1" ca="1">INDIRECT(CHAR(E1*4+65)&amp;4)</f>
        <v>1</v>
      </c>
      <c r="E1" s="10">
        <v>2</v>
      </c>
      <c r="F1" s="10"/>
      <c r="G1" s="10"/>
      <c r="H1" s="10"/>
    </row>
    <row r="2" spans="2:168" ht="22.5" customHeight="1" x14ac:dyDescent="0.25">
      <c r="B2" s="276" t="s">
        <v>31</v>
      </c>
      <c r="C2" s="276"/>
      <c r="D2" s="276"/>
      <c r="E2" s="250" t="s">
        <v>278</v>
      </c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 t="s">
        <v>279</v>
      </c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 t="s">
        <v>280</v>
      </c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 t="s">
        <v>44</v>
      </c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 t="s">
        <v>46</v>
      </c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 t="s">
        <v>47</v>
      </c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 t="s">
        <v>48</v>
      </c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 t="s">
        <v>49</v>
      </c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 t="s">
        <v>281</v>
      </c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 t="s">
        <v>284</v>
      </c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</row>
    <row r="3" spans="2:168" ht="112.5" customHeight="1" x14ac:dyDescent="0.25">
      <c r="B3" s="275" t="s">
        <v>36</v>
      </c>
      <c r="C3" s="275"/>
      <c r="D3" s="275"/>
      <c r="E3" s="274" t="str">
        <f>'Nota de Estudiantes'!E4</f>
        <v>Aplica correctamente los conceptos y métodos de las matemáticas y las ciencias para la solución de problemas.</v>
      </c>
      <c r="F3" s="274"/>
      <c r="G3" s="274"/>
      <c r="H3" s="274"/>
      <c r="I3" s="274" t="str">
        <f>'Nota de Estudiantes'!I4</f>
        <v>Resuelve problemas complejos de ingeniería aplicando los métodos, técnicas y procedimiento apropiados.</v>
      </c>
      <c r="J3" s="274"/>
      <c r="K3" s="274"/>
      <c r="L3" s="274"/>
      <c r="M3" s="274" t="str">
        <f>'Nota de Estudiantes'!M4</f>
        <v/>
      </c>
      <c r="N3" s="274"/>
      <c r="O3" s="274"/>
      <c r="P3" s="274"/>
      <c r="Q3" s="274" t="str">
        <f>'Nota de Estudiantes'!Q4</f>
        <v/>
      </c>
      <c r="R3" s="274"/>
      <c r="S3" s="274"/>
      <c r="T3" s="274"/>
      <c r="U3" s="274" t="str">
        <f>'Nota de Estudiantes'!U4</f>
        <v>Interpreta requerimientos y formula especificaciones de diseño.</v>
      </c>
      <c r="V3" s="274"/>
      <c r="W3" s="274"/>
      <c r="X3" s="274"/>
      <c r="Y3" s="274" t="str">
        <f>'Nota de Estudiantes'!Y4</f>
        <v>Diseña (propone, crea) un sistema, producto o proceso aplicando las métodos y técnicas apropiadas, y describe la solución en forma gráfica y simbólica (planos, diagramas, simulaciones, etc.).</v>
      </c>
      <c r="Z3" s="274"/>
      <c r="AA3" s="274"/>
      <c r="AB3" s="274"/>
      <c r="AC3" s="274" t="str">
        <f>'Nota de Estudiantes'!AC4</f>
        <v>Toma en consideración criterios de seguridad, así como estándares (normas, códigos) y regulaciones aplicables.</v>
      </c>
      <c r="AD3" s="274"/>
      <c r="AE3" s="274"/>
      <c r="AF3" s="274"/>
      <c r="AG3" s="274" t="str">
        <f>'Nota de Estudiantes'!AG4</f>
        <v/>
      </c>
      <c r="AH3" s="274"/>
      <c r="AI3" s="274"/>
      <c r="AJ3" s="274"/>
      <c r="AK3" s="274" t="str">
        <f>'Nota de Estudiantes'!AK4</f>
        <v/>
      </c>
      <c r="AL3" s="274"/>
      <c r="AM3" s="274"/>
      <c r="AN3" s="274"/>
      <c r="AO3" s="274" t="str">
        <f>'Nota de Estudiantes'!AO4</f>
        <v/>
      </c>
      <c r="AP3" s="274"/>
      <c r="AQ3" s="274"/>
      <c r="AR3" s="274"/>
      <c r="AS3" s="274" t="str">
        <f>'Nota de Estudiantes'!AS4</f>
        <v>Se expresa oralmente con claridad y adecúa su discurso para lograr un buen entendimiento según la audiencia.</v>
      </c>
      <c r="AT3" s="274"/>
      <c r="AU3" s="274"/>
      <c r="AV3" s="274"/>
      <c r="AW3" s="274" t="str">
        <f>'Nota de Estudiantes'!AW4</f>
        <v>Elabora documentación técnica clara y precisa usando normas, simbología y terminología propias de la ingeniería.</v>
      </c>
      <c r="AX3" s="274"/>
      <c r="AY3" s="274"/>
      <c r="AZ3" s="274"/>
      <c r="BA3" s="274" t="str">
        <f>'Nota de Estudiantes'!BA4</f>
        <v/>
      </c>
      <c r="BB3" s="274"/>
      <c r="BC3" s="274"/>
      <c r="BD3" s="274"/>
      <c r="BE3" s="274" t="str">
        <f>'Nota de Estudiantes'!BE4</f>
        <v/>
      </c>
      <c r="BF3" s="274"/>
      <c r="BG3" s="274"/>
      <c r="BH3" s="274"/>
      <c r="BI3" s="274" t="str">
        <f>'Nota de Estudiantes'!BI4</f>
        <v xml:space="preserve">Analiza dilemas o situaciones éticas en ingeniería y toma una posición justificada en el bien común.  </v>
      </c>
      <c r="BJ3" s="274"/>
      <c r="BK3" s="274"/>
      <c r="BL3" s="274"/>
      <c r="BM3" s="274" t="str">
        <f>'Nota de Estudiantes'!BM4</f>
        <v>Respeta la propiedad intelectual y reconoce la autoría de trabajos de otras personas.</v>
      </c>
      <c r="BN3" s="274"/>
      <c r="BO3" s="274"/>
      <c r="BP3" s="274"/>
      <c r="BQ3" s="274" t="str">
        <f>'Nota de Estudiantes'!BQ4</f>
        <v/>
      </c>
      <c r="BR3" s="274"/>
      <c r="BS3" s="274"/>
      <c r="BT3" s="274"/>
      <c r="BU3" s="274" t="str">
        <f>'Nota de Estudiantes'!BU4</f>
        <v/>
      </c>
      <c r="BV3" s="274"/>
      <c r="BW3" s="274"/>
      <c r="BX3" s="274"/>
      <c r="BY3" s="274" t="str">
        <f>'Nota de Estudiantes'!BY4</f>
        <v>Analiza el impacto de las soluciones de ingeniería tienen sobre las personas y la sociedad en contextos local, global, económico y ambiental.</v>
      </c>
      <c r="BZ3" s="274"/>
      <c r="CA3" s="274"/>
      <c r="CB3" s="274"/>
      <c r="CC3" s="274" t="str">
        <f>'Nota de Estudiantes'!CC4</f>
        <v/>
      </c>
      <c r="CD3" s="274"/>
      <c r="CE3" s="274"/>
      <c r="CF3" s="274"/>
      <c r="CG3" s="274" t="str">
        <f>'Nota de Estudiantes'!CG4</f>
        <v/>
      </c>
      <c r="CH3" s="274"/>
      <c r="CI3" s="274"/>
      <c r="CJ3" s="274"/>
      <c r="CK3" s="274" t="str">
        <f>'Nota de Estudiantes'!CK4</f>
        <v>Participa activamente en equipos de trabajo para lograr las metas propuestas.</v>
      </c>
      <c r="CL3" s="274"/>
      <c r="CM3" s="274"/>
      <c r="CN3" s="274"/>
      <c r="CO3" s="274" t="str">
        <f>'Nota de Estudiantes'!CO4</f>
        <v>Propone y acepta ideas, y respeta los acuerdos en un entorno colaborativo e inclusivo..</v>
      </c>
      <c r="CP3" s="274"/>
      <c r="CQ3" s="274"/>
      <c r="CR3" s="274"/>
      <c r="CS3" s="274" t="str">
        <f>'Nota de Estudiantes'!CS4</f>
        <v/>
      </c>
      <c r="CT3" s="274"/>
      <c r="CU3" s="274"/>
      <c r="CV3" s="274"/>
      <c r="CW3" s="274" t="str">
        <f>'Nota de Estudiantes'!CW4</f>
        <v/>
      </c>
      <c r="CX3" s="274"/>
      <c r="CY3" s="274"/>
      <c r="CZ3" s="274"/>
      <c r="DA3" s="274" t="str">
        <f>'Nota de Estudiantes'!DA4</f>
        <v xml:space="preserve">Formula los objetivos del proyecto, identifica actividades y genera cronogramas. </v>
      </c>
      <c r="DB3" s="274"/>
      <c r="DC3" s="274"/>
      <c r="DD3" s="274"/>
      <c r="DE3" s="274" t="str">
        <f>'Nota de Estudiantes'!DE4</f>
        <v xml:space="preserve">Identifica los recursos necesarios para el desarrollo del proyecto, y genera listas de recursos o presupuestos.    </v>
      </c>
      <c r="DF3" s="274"/>
      <c r="DG3" s="274"/>
      <c r="DH3" s="274"/>
      <c r="DI3" s="274" t="str">
        <f>'Nota de Estudiantes'!DI4</f>
        <v/>
      </c>
      <c r="DJ3" s="274"/>
      <c r="DK3" s="274"/>
      <c r="DL3" s="274"/>
      <c r="DM3" s="274" t="str">
        <f>'Nota de Estudiantes'!DM4</f>
        <v/>
      </c>
      <c r="DN3" s="274"/>
      <c r="DO3" s="274"/>
      <c r="DP3" s="274"/>
      <c r="DQ3" s="274" t="str">
        <f>'Nota de Estudiantes'!DQ4</f>
        <v xml:space="preserve">Genera datos de experimentos o pruebas en computadora, y los procesa aplicando los métodos y procedimientos apropiados. </v>
      </c>
      <c r="DR3" s="274"/>
      <c r="DS3" s="274"/>
      <c r="DT3" s="274"/>
      <c r="DU3" s="274" t="str">
        <f>'Nota de Estudiantes'!DU4</f>
        <v>Formula conclusiones lógicas y coherentes a partir de los resultados obtenidos y con criterio ingenieril.</v>
      </c>
      <c r="DV3" s="274"/>
      <c r="DW3" s="274"/>
      <c r="DX3" s="274"/>
      <c r="DY3" s="274" t="str">
        <f>'Nota de Estudiantes'!DY4</f>
        <v/>
      </c>
      <c r="DZ3" s="274"/>
      <c r="EA3" s="274"/>
      <c r="EB3" s="274"/>
      <c r="EC3" s="274" t="str">
        <f>'Nota de Estudiantes'!EC4</f>
        <v/>
      </c>
      <c r="ED3" s="274"/>
      <c r="EE3" s="274"/>
      <c r="EF3" s="274"/>
      <c r="EG3" s="274" t="str">
        <f>'Nota de Estudiantes'!EG4</f>
        <v/>
      </c>
      <c r="EH3" s="274"/>
      <c r="EI3" s="274"/>
      <c r="EJ3" s="274"/>
      <c r="EK3" s="274" t="str">
        <f>'Nota de Estudiantes'!EK4</f>
        <v>Identifica, adquiere y aplica nuevo conocimiento para resolver problemas y situaciones del ejercicio de la ingeniería.</v>
      </c>
      <c r="EL3" s="274"/>
      <c r="EM3" s="274"/>
      <c r="EN3" s="274"/>
      <c r="EO3" s="274" t="str">
        <f>'Nota de Estudiantes'!EO4</f>
        <v xml:space="preserve">Es autónomo en su proceso de aprendizaje, e identifica y aplica estrategias de aprendizaje apropiadas.  </v>
      </c>
      <c r="EP3" s="274"/>
      <c r="EQ3" s="274"/>
      <c r="ER3" s="274"/>
      <c r="ES3" s="274" t="str">
        <f>'Nota de Estudiantes'!ES4</f>
        <v/>
      </c>
      <c r="ET3" s="274"/>
      <c r="EU3" s="274"/>
      <c r="EV3" s="274"/>
      <c r="EW3" s="274" t="str">
        <f>'Nota de Estudiantes'!EW4</f>
        <v/>
      </c>
      <c r="EX3" s="274"/>
      <c r="EY3" s="274"/>
      <c r="EZ3" s="274"/>
      <c r="FA3" s="274" t="str">
        <f>'Nota de Estudiantes'!FA4</f>
        <v>Promueve el desarrollo sostenible en sus actividades priorizando el uso racional de materiales y tecnologías amigables con el medio ambiente.</v>
      </c>
      <c r="FB3" s="274"/>
      <c r="FC3" s="274"/>
      <c r="FD3" s="274"/>
      <c r="FE3" s="274" t="str">
        <f>'Nota de Estudiantes'!FE4</f>
        <v/>
      </c>
      <c r="FF3" s="274"/>
      <c r="FG3" s="274"/>
      <c r="FH3" s="274"/>
      <c r="FI3" s="274" t="str">
        <f>'Nota de Estudiantes'!FI4</f>
        <v/>
      </c>
      <c r="FJ3" s="274"/>
      <c r="FK3" s="274"/>
      <c r="FL3" s="274"/>
    </row>
    <row r="4" spans="2:168" hidden="1" x14ac:dyDescent="0.25">
      <c r="B4" s="273" t="s">
        <v>22</v>
      </c>
      <c r="C4" s="193" t="s">
        <v>30</v>
      </c>
      <c r="D4" s="39" t="s">
        <v>209</v>
      </c>
      <c r="E4" s="40">
        <v>1</v>
      </c>
      <c r="F4" s="40">
        <v>2</v>
      </c>
      <c r="G4" s="40">
        <v>3</v>
      </c>
      <c r="H4" s="40">
        <v>4</v>
      </c>
      <c r="I4" s="40">
        <v>1</v>
      </c>
      <c r="J4" s="40">
        <v>2</v>
      </c>
      <c r="K4" s="40">
        <v>3</v>
      </c>
      <c r="L4" s="40">
        <v>4</v>
      </c>
      <c r="M4" s="40">
        <v>1</v>
      </c>
      <c r="N4" s="40">
        <v>2</v>
      </c>
      <c r="O4" s="40">
        <v>3</v>
      </c>
      <c r="P4" s="40">
        <v>4</v>
      </c>
      <c r="Q4" s="40">
        <v>1</v>
      </c>
      <c r="R4" s="40">
        <v>2</v>
      </c>
      <c r="S4" s="40">
        <v>3</v>
      </c>
      <c r="T4" s="40">
        <v>4</v>
      </c>
      <c r="U4" s="40">
        <v>1</v>
      </c>
      <c r="V4" s="40">
        <v>2</v>
      </c>
      <c r="W4" s="40">
        <v>3</v>
      </c>
      <c r="X4" s="40">
        <v>4</v>
      </c>
      <c r="Y4" s="40">
        <v>1</v>
      </c>
      <c r="Z4" s="40">
        <v>2</v>
      </c>
      <c r="AA4" s="40">
        <v>3</v>
      </c>
      <c r="AB4" s="40">
        <v>4</v>
      </c>
      <c r="AC4" s="40">
        <v>1</v>
      </c>
      <c r="AD4" s="40">
        <v>2</v>
      </c>
      <c r="AE4" s="40">
        <v>3</v>
      </c>
      <c r="AF4" s="40">
        <v>4</v>
      </c>
      <c r="AG4" s="40">
        <v>1</v>
      </c>
      <c r="AH4" s="40">
        <v>2</v>
      </c>
      <c r="AI4" s="40">
        <v>3</v>
      </c>
      <c r="AJ4" s="40">
        <v>4</v>
      </c>
      <c r="AK4" s="40">
        <v>1</v>
      </c>
      <c r="AL4" s="40">
        <v>2</v>
      </c>
      <c r="AM4" s="40">
        <v>3</v>
      </c>
      <c r="AN4" s="40">
        <v>4</v>
      </c>
      <c r="AO4" s="40">
        <v>1</v>
      </c>
      <c r="AP4" s="40">
        <v>2</v>
      </c>
      <c r="AQ4" s="40">
        <v>3</v>
      </c>
      <c r="AR4" s="40">
        <v>4</v>
      </c>
      <c r="AS4" s="40">
        <v>1</v>
      </c>
      <c r="AT4" s="40">
        <v>2</v>
      </c>
      <c r="AU4" s="40">
        <v>3</v>
      </c>
      <c r="AV4" s="40">
        <v>4</v>
      </c>
      <c r="AW4" s="40">
        <v>1</v>
      </c>
      <c r="AX4" s="40">
        <v>2</v>
      </c>
      <c r="AY4" s="40">
        <v>3</v>
      </c>
      <c r="AZ4" s="40">
        <v>4</v>
      </c>
      <c r="BA4" s="40">
        <v>1</v>
      </c>
      <c r="BB4" s="40">
        <v>2</v>
      </c>
      <c r="BC4" s="40">
        <v>3</v>
      </c>
      <c r="BD4" s="40">
        <v>4</v>
      </c>
      <c r="BE4" s="40">
        <v>1</v>
      </c>
      <c r="BF4" s="40">
        <v>2</v>
      </c>
      <c r="BG4" s="40">
        <v>3</v>
      </c>
      <c r="BH4" s="40">
        <v>4</v>
      </c>
      <c r="BI4" s="40">
        <v>1</v>
      </c>
      <c r="BJ4" s="40">
        <v>2</v>
      </c>
      <c r="BK4" s="40">
        <v>3</v>
      </c>
      <c r="BL4" s="40">
        <v>4</v>
      </c>
      <c r="BM4" s="40">
        <v>1</v>
      </c>
      <c r="BN4" s="40">
        <v>2</v>
      </c>
      <c r="BO4" s="40">
        <v>3</v>
      </c>
      <c r="BP4" s="40">
        <v>4</v>
      </c>
      <c r="BQ4" s="40">
        <v>1</v>
      </c>
      <c r="BR4" s="40">
        <v>2</v>
      </c>
      <c r="BS4" s="40">
        <v>3</v>
      </c>
      <c r="BT4" s="40">
        <v>4</v>
      </c>
      <c r="BU4" s="40">
        <v>1</v>
      </c>
      <c r="BV4" s="40">
        <v>2</v>
      </c>
      <c r="BW4" s="40">
        <v>3</v>
      </c>
      <c r="BX4" s="40">
        <v>4</v>
      </c>
      <c r="BY4" s="40">
        <v>1</v>
      </c>
      <c r="BZ4" s="40">
        <v>2</v>
      </c>
      <c r="CA4" s="40">
        <v>3</v>
      </c>
      <c r="CB4" s="40">
        <v>4</v>
      </c>
      <c r="CC4" s="40">
        <v>1</v>
      </c>
      <c r="CD4" s="40">
        <v>2</v>
      </c>
      <c r="CE4" s="40">
        <v>3</v>
      </c>
      <c r="CF4" s="40">
        <v>4</v>
      </c>
      <c r="CG4" s="40">
        <v>1</v>
      </c>
      <c r="CH4" s="40">
        <v>2</v>
      </c>
      <c r="CI4" s="40">
        <v>3</v>
      </c>
      <c r="CJ4" s="40">
        <v>4</v>
      </c>
      <c r="CK4" s="40">
        <v>1</v>
      </c>
      <c r="CL4" s="40">
        <v>2</v>
      </c>
      <c r="CM4" s="40">
        <v>3</v>
      </c>
      <c r="CN4" s="40">
        <v>4</v>
      </c>
      <c r="CO4" s="40">
        <v>1</v>
      </c>
      <c r="CP4" s="40">
        <v>2</v>
      </c>
      <c r="CQ4" s="40">
        <v>3</v>
      </c>
      <c r="CR4" s="40">
        <v>4</v>
      </c>
      <c r="CS4" s="40">
        <v>1</v>
      </c>
      <c r="CT4" s="40">
        <v>2</v>
      </c>
      <c r="CU4" s="40">
        <v>3</v>
      </c>
      <c r="CV4" s="40">
        <v>4</v>
      </c>
      <c r="CW4" s="40">
        <v>1</v>
      </c>
      <c r="CX4" s="40">
        <v>2</v>
      </c>
      <c r="CY4" s="40">
        <v>3</v>
      </c>
      <c r="CZ4" s="40">
        <v>4</v>
      </c>
      <c r="DA4" s="40">
        <v>1</v>
      </c>
      <c r="DB4" s="40">
        <v>2</v>
      </c>
      <c r="DC4" s="40">
        <v>3</v>
      </c>
      <c r="DD4" s="40">
        <v>4</v>
      </c>
      <c r="DE4" s="40">
        <v>1</v>
      </c>
      <c r="DF4" s="40">
        <v>2</v>
      </c>
      <c r="DG4" s="40">
        <v>3</v>
      </c>
      <c r="DH4" s="40">
        <v>4</v>
      </c>
      <c r="DI4" s="40">
        <v>1</v>
      </c>
      <c r="DJ4" s="40">
        <v>2</v>
      </c>
      <c r="DK4" s="40">
        <v>3</v>
      </c>
      <c r="DL4" s="40">
        <v>4</v>
      </c>
      <c r="DM4" s="40">
        <v>1</v>
      </c>
      <c r="DN4" s="40">
        <v>2</v>
      </c>
      <c r="DO4" s="40">
        <v>3</v>
      </c>
      <c r="DP4" s="40">
        <v>4</v>
      </c>
      <c r="DQ4" s="40">
        <v>1</v>
      </c>
      <c r="DR4" s="40">
        <v>2</v>
      </c>
      <c r="DS4" s="40">
        <v>3</v>
      </c>
      <c r="DT4" s="40">
        <v>4</v>
      </c>
      <c r="DU4" s="40">
        <v>1</v>
      </c>
      <c r="DV4" s="40">
        <v>2</v>
      </c>
      <c r="DW4" s="40">
        <v>3</v>
      </c>
      <c r="DX4" s="40">
        <v>4</v>
      </c>
      <c r="DY4" s="40">
        <v>1</v>
      </c>
      <c r="DZ4" s="40">
        <v>2</v>
      </c>
      <c r="EA4" s="40">
        <v>3</v>
      </c>
      <c r="EB4" s="40">
        <v>4</v>
      </c>
      <c r="EC4" s="40">
        <v>1</v>
      </c>
      <c r="ED4" s="40">
        <v>2</v>
      </c>
      <c r="EE4" s="40">
        <v>3</v>
      </c>
      <c r="EF4" s="40">
        <v>4</v>
      </c>
      <c r="EG4" s="40">
        <v>1</v>
      </c>
      <c r="EH4" s="40">
        <v>2</v>
      </c>
      <c r="EI4" s="40">
        <v>3</v>
      </c>
      <c r="EJ4" s="40">
        <v>4</v>
      </c>
      <c r="EK4" s="40">
        <v>1</v>
      </c>
      <c r="EL4" s="40">
        <v>2</v>
      </c>
      <c r="EM4" s="40">
        <v>3</v>
      </c>
      <c r="EN4" s="40">
        <v>4</v>
      </c>
      <c r="EO4" s="40">
        <v>1</v>
      </c>
      <c r="EP4" s="40">
        <v>2</v>
      </c>
      <c r="EQ4" s="40">
        <v>3</v>
      </c>
      <c r="ER4" s="40">
        <v>4</v>
      </c>
      <c r="ES4" s="40">
        <v>1</v>
      </c>
      <c r="ET4" s="40">
        <v>2</v>
      </c>
      <c r="EU4" s="40">
        <v>3</v>
      </c>
      <c r="EV4" s="40">
        <v>4</v>
      </c>
      <c r="EW4" s="40">
        <v>1</v>
      </c>
      <c r="EX4" s="40">
        <v>2</v>
      </c>
      <c r="EY4" s="40">
        <v>3</v>
      </c>
      <c r="EZ4" s="40">
        <v>4</v>
      </c>
      <c r="FA4" s="40">
        <v>1</v>
      </c>
      <c r="FB4" s="40">
        <v>2</v>
      </c>
      <c r="FC4" s="40">
        <v>3</v>
      </c>
      <c r="FD4" s="40">
        <v>4</v>
      </c>
      <c r="FE4" s="40">
        <v>1</v>
      </c>
      <c r="FF4" s="40">
        <v>2</v>
      </c>
      <c r="FG4" s="40">
        <v>3</v>
      </c>
      <c r="FH4" s="40">
        <v>4</v>
      </c>
      <c r="FI4" s="40">
        <v>1</v>
      </c>
      <c r="FJ4" s="40">
        <v>2</v>
      </c>
      <c r="FK4" s="40">
        <v>3</v>
      </c>
      <c r="FL4" s="40">
        <v>4</v>
      </c>
    </row>
    <row r="5" spans="2:168" x14ac:dyDescent="0.25">
      <c r="B5" s="273"/>
      <c r="C5" s="193"/>
      <c r="D5" s="39" t="s">
        <v>34</v>
      </c>
      <c r="E5" s="41" t="str">
        <f>IFERROR(VLOOKUP(E$4,'Instrumentos de Evaluación'!$E$8:$AU$96,42,FALSE),"")</f>
        <v>EP01</v>
      </c>
      <c r="F5" s="41" t="str">
        <f>IFERROR(VLOOKUP(F$4,'Instrumentos de Evaluación'!$E$8:$AU$96,42,FALSE),"")</f>
        <v>EP03</v>
      </c>
      <c r="G5" s="41" t="str">
        <f>IFERROR(VLOOKUP(G$4,'Instrumentos de Evaluación'!$E$8:$AU$96,42,FALSE),"")</f>
        <v>EP06</v>
      </c>
      <c r="H5" s="41" t="str">
        <f>IFERROR(VLOOKUP(H$4,'Instrumentos de Evaluación'!$E$8:$AU$96,42,FALSE),"")</f>
        <v/>
      </c>
      <c r="I5" s="41" t="str">
        <f>IFERROR(VLOOKUP(I$4,'Instrumentos de Evaluación'!$F$8:$AU$96,41,FALSE),"")</f>
        <v>EP00</v>
      </c>
      <c r="J5" s="41" t="str">
        <f>IFERROR(VLOOKUP(J$4,'Instrumentos de Evaluación'!$F$8:$AU$96,41,FALSE),"")</f>
        <v>EP01</v>
      </c>
      <c r="K5" s="41" t="str">
        <f>IFERROR(VLOOKUP(K$4,'Instrumentos de Evaluación'!$F$8:$AU$96,41,FALSE),"")</f>
        <v>EP03</v>
      </c>
      <c r="L5" s="41" t="str">
        <f>IFERROR(VLOOKUP(L$4,'Instrumentos de Evaluación'!$F$8:$AU$96,41,FALSE),"")</f>
        <v>EP05</v>
      </c>
      <c r="M5" s="41" t="str">
        <f>IFERROR(VLOOKUP(M$4,'Instrumentos de Evaluación'!$G$8:$AU$96,40,FALSE),"")</f>
        <v/>
      </c>
      <c r="N5" s="41" t="str">
        <f>IFERROR(VLOOKUP(N$4,'Instrumentos de Evaluación'!$G$8:$AU$96,40,FALSE),"")</f>
        <v/>
      </c>
      <c r="O5" s="41" t="str">
        <f>IFERROR(VLOOKUP(O$4,'Instrumentos de Evaluación'!$G$8:$AU$96,40,FALSE),"")</f>
        <v/>
      </c>
      <c r="P5" s="41" t="str">
        <f>IFERROR(VLOOKUP(P$4,'Instrumentos de Evaluación'!$G$8:$AU$96,40,FALSE),"")</f>
        <v/>
      </c>
      <c r="Q5" s="41" t="str">
        <f>IFERROR(VLOOKUP(Q$4,'Instrumentos de Evaluación'!$H$8:$AU$96,39,FALSE),"")</f>
        <v/>
      </c>
      <c r="R5" s="41" t="str">
        <f>IFERROR(VLOOKUP(R$4,'Instrumentos de Evaluación'!$H$8:$AU$96,39,FALSE),"")</f>
        <v/>
      </c>
      <c r="S5" s="41" t="str">
        <f>IFERROR(VLOOKUP(S$4,'Instrumentos de Evaluación'!$H$8:$AU$96,39,FALSE),"")</f>
        <v/>
      </c>
      <c r="T5" s="41" t="str">
        <f>IFERROR(VLOOKUP(T$4,'Instrumentos de Evaluación'!$H$8:$AU$96,39,FALSE),"")</f>
        <v/>
      </c>
      <c r="U5" s="41" t="str">
        <f>IFERROR(VLOOKUP(U$4,'Instrumentos de Evaluación'!$I$8:$AU$96,38,FALSE),"")</f>
        <v>EF02</v>
      </c>
      <c r="V5" s="41" t="str">
        <f>IFERROR(VLOOKUP(V$4,'Instrumentos de Evaluación'!$I$8:$AU$96,38,FALSE),"")</f>
        <v>EF05</v>
      </c>
      <c r="W5" s="41" t="str">
        <f>IFERROR(VLOOKUP(W$4,'Instrumentos de Evaluación'!$I$8:$AU$96,38,FALSE),"")</f>
        <v>PC100</v>
      </c>
      <c r="X5" s="41" t="str">
        <f>IFERROR(VLOOKUP(X$4,'Instrumentos de Evaluación'!$I$8:$AU$96,38,FALSE),"")</f>
        <v/>
      </c>
      <c r="Y5" s="41" t="str">
        <f>IFERROR(VLOOKUP(Y$4,'Instrumentos de Evaluación'!$J$8:$AU$96,37,FALSE),"")</f>
        <v>PC100</v>
      </c>
      <c r="Z5" s="41" t="str">
        <f>IFERROR(VLOOKUP(Z$4,'Instrumentos de Evaluación'!$J$8:$AU$96,37,FALSE),"")</f>
        <v>PC200</v>
      </c>
      <c r="AA5" s="41" t="str">
        <f>IFERROR(VLOOKUP(AA$4,'Instrumentos de Evaluación'!$J$8:$AU$96,37,FALSE),"")</f>
        <v>PC300</v>
      </c>
      <c r="AB5" s="41" t="str">
        <f>IFERROR(VLOOKUP(AB$4,'Instrumentos de Evaluación'!$J$8:$AU$96,37,FALSE),"")</f>
        <v>PC400</v>
      </c>
      <c r="AC5" s="41" t="str">
        <f>IFERROR(VLOOKUP(AC$4,'Instrumentos de Evaluación'!$K$8:$AU$96,36,FALSE),"")</f>
        <v>LB100</v>
      </c>
      <c r="AD5" s="41" t="str">
        <f>IFERROR(VLOOKUP(AD$4,'Instrumentos de Evaluación'!$K$8:$AU$96,36,FALSE),"")</f>
        <v/>
      </c>
      <c r="AE5" s="41" t="str">
        <f>IFERROR(VLOOKUP(AE$4,'Instrumentos de Evaluación'!$K$8:$AU$96,36,FALSE),"")</f>
        <v/>
      </c>
      <c r="AF5" s="41" t="str">
        <f>IFERROR(VLOOKUP(AF$4,'Instrumentos de Evaluación'!$K$8:$AU$96,36,FALSE),"")</f>
        <v/>
      </c>
      <c r="AG5" s="41" t="str">
        <f>IFERROR(VLOOKUP(AG$4,'Instrumentos de Evaluación'!$L$8:$AU$96,35,FALSE),"")</f>
        <v/>
      </c>
      <c r="AH5" s="41" t="str">
        <f>IFERROR(VLOOKUP(AH$4,'Instrumentos de Evaluación'!$L$8:$AU$96,35,FALSE),"")</f>
        <v/>
      </c>
      <c r="AI5" s="41" t="str">
        <f>IFERROR(VLOOKUP(AI$4,'Instrumentos de Evaluación'!$L$8:$AU$96,35,FALSE),"")</f>
        <v/>
      </c>
      <c r="AJ5" s="41" t="str">
        <f>IFERROR(VLOOKUP(AJ$4,'Instrumentos de Evaluación'!$L$8:$AU$96,35,FALSE),"")</f>
        <v/>
      </c>
      <c r="AK5" s="41" t="str">
        <f>IFERROR(VLOOKUP(AK$4,'Instrumentos de Evaluación'!$M$8:$AU$96,34,FALSE),"")</f>
        <v/>
      </c>
      <c r="AL5" s="41" t="str">
        <f>IFERROR(VLOOKUP(AL$4,'Instrumentos de Evaluación'!$M$8:$AU$96,34,FALSE),"")</f>
        <v/>
      </c>
      <c r="AM5" s="41" t="str">
        <f>IFERROR(VLOOKUP(AM$4,'Instrumentos de Evaluación'!$M$8:$AU$96,34,FALSE),"")</f>
        <v/>
      </c>
      <c r="AN5" s="41" t="str">
        <f>IFERROR(VLOOKUP(AN$4,'Instrumentos de Evaluación'!$M$8:$AU$96,34,FALSE),"")</f>
        <v/>
      </c>
      <c r="AO5" s="41" t="str">
        <f>IFERROR(VLOOKUP(AO$4,'Instrumentos de Evaluación'!$N$8:$AU$96,33,FALSE),"")</f>
        <v/>
      </c>
      <c r="AP5" s="41" t="str">
        <f>IFERROR(VLOOKUP(AP$4,'Instrumentos de Evaluación'!$N$8:$AU$96,33,FALSE),"")</f>
        <v/>
      </c>
      <c r="AQ5" s="41" t="str">
        <f>IFERROR(VLOOKUP(AQ$4,'Instrumentos de Evaluación'!$N$8:$AU$96,33,FALSE),"")</f>
        <v/>
      </c>
      <c r="AR5" s="41" t="str">
        <f>IFERROR(VLOOKUP(AR$4,'Instrumentos de Evaluación'!$N$8:$AU$96,33,FALSE),"")</f>
        <v/>
      </c>
      <c r="AS5" s="41" t="str">
        <f>IFERROR(VLOOKUP(AS$4,'Instrumentos de Evaluación'!$O$8:$AU$96,32,FALSE),"")</f>
        <v>EP00</v>
      </c>
      <c r="AT5" s="41" t="str">
        <f>IFERROR(VLOOKUP(AT$4,'Instrumentos de Evaluación'!$O$8:$AU$96,32,FALSE),"")</f>
        <v/>
      </c>
      <c r="AU5" s="41" t="str">
        <f>IFERROR(VLOOKUP(AU$4,'Instrumentos de Evaluación'!$O$8:$AU$96,32,FALSE),"")</f>
        <v/>
      </c>
      <c r="AV5" s="41" t="str">
        <f>IFERROR(VLOOKUP(AV$4,'Instrumentos de Evaluación'!$O$8:$AU$96,32,FALSE),"")</f>
        <v/>
      </c>
      <c r="AW5" s="41" t="str">
        <f>IFERROR(VLOOKUP(AW$4,'Instrumentos de Evaluación'!$P$8:$AU$96,31,FALSE),"")</f>
        <v>ET01</v>
      </c>
      <c r="AX5" s="41" t="str">
        <f>IFERROR(VLOOKUP(AX$4,'Instrumentos de Evaluación'!$P$8:$AU$96,31,FALSE),"")</f>
        <v>PU01</v>
      </c>
      <c r="AY5" s="41" t="str">
        <f>IFERROR(VLOOKUP(AY$4,'Instrumentos de Evaluación'!$P$8:$AU$96,31,FALSE),"")</f>
        <v/>
      </c>
      <c r="AZ5" s="41" t="str">
        <f>IFERROR(VLOOKUP(AZ$4,'Instrumentos de Evaluación'!$P$8:$AU$96,31,FALSE),"")</f>
        <v/>
      </c>
      <c r="BA5" s="41" t="str">
        <f>IFERROR(VLOOKUP(BA$4,'Instrumentos de Evaluación'!$Q$8:$AU$96,30,FALSE),"")</f>
        <v/>
      </c>
      <c r="BB5" s="41" t="str">
        <f>IFERROR(VLOOKUP(BB$4,'Instrumentos de Evaluación'!$Q$8:$AU$96,30,FALSE),"")</f>
        <v/>
      </c>
      <c r="BC5" s="41" t="str">
        <f>IFERROR(VLOOKUP(BC$4,'Instrumentos de Evaluación'!$Q$8:$AU$96,30,FALSE),"")</f>
        <v/>
      </c>
      <c r="BD5" s="41" t="str">
        <f>IFERROR(VLOOKUP(BD$4,'Instrumentos de Evaluación'!$Q$8:$AU$96,30,FALSE),"")</f>
        <v/>
      </c>
      <c r="BE5" s="41" t="str">
        <f>IFERROR(VLOOKUP(BE$4,'Instrumentos de Evaluación'!$R$8:$AU$96,29,FALSE),"")</f>
        <v/>
      </c>
      <c r="BF5" s="41" t="str">
        <f>IFERROR(VLOOKUP(BF$4,'Instrumentos de Evaluación'!$R$8:$AU$96,29,FALSE),"")</f>
        <v/>
      </c>
      <c r="BG5" s="41" t="str">
        <f>IFERROR(VLOOKUP(BG$4,'Instrumentos de Evaluación'!$R$8:$AU$96,29,FALSE),"")</f>
        <v/>
      </c>
      <c r="BH5" s="41" t="str">
        <f>IFERROR(VLOOKUP(BH$4,'Instrumentos de Evaluación'!$R$8:$AU$96,29,FALSE),"")</f>
        <v/>
      </c>
      <c r="BI5" s="41" t="str">
        <f>IFERROR(VLOOKUP(BI$4,'Instrumentos de Evaluación'!$S$8:$AU$96,28,FALSE),"")</f>
        <v>PO01</v>
      </c>
      <c r="BJ5" s="41" t="str">
        <f>IFERROR(VLOOKUP(BJ$4,'Instrumentos de Evaluación'!$S$8:$AU$96,28,FALSE),"")</f>
        <v/>
      </c>
      <c r="BK5" s="41" t="str">
        <f>IFERROR(VLOOKUP(BK$4,'Instrumentos de Evaluación'!$S$8:$AU$96,28,FALSE),"")</f>
        <v/>
      </c>
      <c r="BL5" s="41" t="str">
        <f>IFERROR(VLOOKUP(BL$4,'Instrumentos de Evaluación'!$S$8:$AU$96,28,FALSE),"")</f>
        <v/>
      </c>
      <c r="BM5" s="41" t="str">
        <f>IFERROR(VLOOKUP(BM$4,'Instrumentos de Evaluación'!$T$8:$AU$96,27,FALSE),"")</f>
        <v>IN300</v>
      </c>
      <c r="BN5" s="41" t="str">
        <f>IFERROR(VLOOKUP(BN$4,'Instrumentos de Evaluación'!$T$8:$AU$96,27,FALSE),"")</f>
        <v/>
      </c>
      <c r="BO5" s="41" t="str">
        <f>IFERROR(VLOOKUP(BO$4,'Instrumentos de Evaluación'!$T$8:$AU$96,27,FALSE),"")</f>
        <v/>
      </c>
      <c r="BP5" s="41" t="str">
        <f>IFERROR(VLOOKUP(BP$4,'Instrumentos de Evaluación'!$T$8:$AU$96,27,FALSE),"")</f>
        <v/>
      </c>
      <c r="BQ5" s="41" t="str">
        <f>IFERROR(VLOOKUP(BQ$4,'Instrumentos de Evaluación'!$U$8:$AU$96,26,FALSE),"")</f>
        <v/>
      </c>
      <c r="BR5" s="41" t="str">
        <f>IFERROR(VLOOKUP(BR$4,'Instrumentos de Evaluación'!$U$8:$AU$96,26,FALSE),"")</f>
        <v/>
      </c>
      <c r="BS5" s="41" t="str">
        <f>IFERROR(VLOOKUP(BS$4,'Instrumentos de Evaluación'!$U$8:$AU$96,26,FALSE),"")</f>
        <v/>
      </c>
      <c r="BT5" s="41" t="str">
        <f>IFERROR(VLOOKUP(BT$4,'Instrumentos de Evaluación'!$U$8:$AU$96,26,FALSE),"")</f>
        <v/>
      </c>
      <c r="BU5" s="41" t="str">
        <f>IFERROR(VLOOKUP(BU$4,'Instrumentos de Evaluación'!$V$8:$AU$96,25,FALSE),"")</f>
        <v/>
      </c>
      <c r="BV5" s="41" t="str">
        <f>IFERROR(VLOOKUP(BV$4,'Instrumentos de Evaluación'!$V$8:$AU$96,25,FALSE),"")</f>
        <v/>
      </c>
      <c r="BW5" s="41" t="str">
        <f>IFERROR(VLOOKUP(BW$4,'Instrumentos de Evaluación'!$V$8:$AU$96,25,FALSE),"")</f>
        <v/>
      </c>
      <c r="BX5" s="41" t="str">
        <f>IFERROR(VLOOKUP(BX$4,'Instrumentos de Evaluación'!$V$8:$AU$96,25,FALSE),"")</f>
        <v/>
      </c>
      <c r="BY5" s="41" t="str">
        <f>IFERROR(VLOOKUP(BY$4,'Instrumentos de Evaluación'!$W$8:$AU$96,24,FALSE),"")</f>
        <v>EP01</v>
      </c>
      <c r="BZ5" s="41" t="str">
        <f>IFERROR(VLOOKUP(BZ$4,'Instrumentos de Evaluación'!$W$8:$AU$96,24,FALSE),"")</f>
        <v>EP02</v>
      </c>
      <c r="CA5" s="41" t="str">
        <f>IFERROR(VLOOKUP(CA$4,'Instrumentos de Evaluación'!$W$8:$AU$96,24,FALSE),"")</f>
        <v/>
      </c>
      <c r="CB5" s="41" t="str">
        <f>IFERROR(VLOOKUP(CB$4,'Instrumentos de Evaluación'!$W$8:$AU$96,24,FALSE),"")</f>
        <v/>
      </c>
      <c r="CC5" s="41" t="str">
        <f>IFERROR(VLOOKUP(CC$4,'Instrumentos de Evaluación'!$X$8:$AU$96,23,FALSE),"")</f>
        <v/>
      </c>
      <c r="CD5" s="41" t="str">
        <f>IFERROR(VLOOKUP(CD$4,'Instrumentos de Evaluación'!$X$8:$AU$96,23,FALSE),"")</f>
        <v/>
      </c>
      <c r="CE5" s="41" t="str">
        <f>IFERROR(VLOOKUP(CE$4,'Instrumentos de Evaluación'!$X$8:$AU$96,23,FALSE),"")</f>
        <v/>
      </c>
      <c r="CF5" s="41" t="str">
        <f>IFERROR(VLOOKUP(CF$4,'Instrumentos de Evaluación'!$X$8:$AU$96,23,FALSE),"")</f>
        <v/>
      </c>
      <c r="CG5" s="41" t="str">
        <f>IFERROR(VLOOKUP(CG$4,'Instrumentos de Evaluación'!$Y$8:$AU$96,22,FALSE),"")</f>
        <v/>
      </c>
      <c r="CH5" s="41" t="str">
        <f>IFERROR(VLOOKUP(CH$4,'Instrumentos de Evaluación'!$Y$8:$AU$96,22,FALSE),"")</f>
        <v/>
      </c>
      <c r="CI5" s="41" t="str">
        <f>IFERROR(VLOOKUP(CI$4,'Instrumentos de Evaluación'!$Y$8:$AU$96,22,FALSE),"")</f>
        <v/>
      </c>
      <c r="CJ5" s="41" t="str">
        <f>IFERROR(VLOOKUP(CJ$4,'Instrumentos de Evaluación'!$Y$8:$AU$96,22,FALSE),"")</f>
        <v/>
      </c>
      <c r="CK5" s="41" t="str">
        <f>IFERROR(VLOOKUP(CK$4,'Instrumentos de Evaluación'!$Z$8:$AU$96,21,FALSE),"")</f>
        <v>TE01</v>
      </c>
      <c r="CL5" s="41" t="str">
        <f>IFERROR(VLOOKUP(CL$4,'Instrumentos de Evaluación'!$Z$8:$AU$96,21,FALSE),"")</f>
        <v/>
      </c>
      <c r="CM5" s="41" t="str">
        <f>IFERROR(VLOOKUP(CM$4,'Instrumentos de Evaluación'!$Z$8:$AU$96,21,FALSE),"")</f>
        <v/>
      </c>
      <c r="CN5" s="41" t="str">
        <f>IFERROR(VLOOKUP(CN$4,'Instrumentos de Evaluación'!$Z$8:$AU$96,21,FALSE),"")</f>
        <v/>
      </c>
      <c r="CO5" s="41" t="str">
        <f>IFERROR(VLOOKUP(CO$4,'Instrumentos de Evaluación'!$AA$8:$AU$96,20,FALSE),"")</f>
        <v>TE04</v>
      </c>
      <c r="CP5" s="41" t="str">
        <f>IFERROR(VLOOKUP(CP$4,'Instrumentos de Evaluación'!$AA$8:$AU$96,20,FALSE),"")</f>
        <v/>
      </c>
      <c r="CQ5" s="41" t="str">
        <f>IFERROR(VLOOKUP(CQ$4,'Instrumentos de Evaluación'!$AA$8:$AU$96,20,FALSE),"")</f>
        <v/>
      </c>
      <c r="CR5" s="41" t="str">
        <f>IFERROR(VLOOKUP(CR$4,'Instrumentos de Evaluación'!$AA$8:$AU$96,20,FALSE),"")</f>
        <v/>
      </c>
      <c r="CS5" s="41" t="str">
        <f>IFERROR(VLOOKUP(CS$4,'Instrumentos de Evaluación'!$AB$8:$AU$96,19,FALSE),"")</f>
        <v/>
      </c>
      <c r="CT5" s="41" t="str">
        <f>IFERROR(VLOOKUP(CT$4,'Instrumentos de Evaluación'!$AB$8:$AU$96,19,FALSE),"")</f>
        <v/>
      </c>
      <c r="CU5" s="41" t="str">
        <f>IFERROR(VLOOKUP(CU$4,'Instrumentos de Evaluación'!$AB$8:$AU$96,19,FALSE),"")</f>
        <v/>
      </c>
      <c r="CV5" s="41" t="str">
        <f>IFERROR(VLOOKUP(CV$4,'Instrumentos de Evaluación'!$AB$8:$AU$96,19,FALSE),"")</f>
        <v/>
      </c>
      <c r="CW5" s="41" t="str">
        <f>IFERROR(VLOOKUP(CW$4,'Instrumentos de Evaluación'!$AC$8:$AU$96,18,FALSE),"")</f>
        <v/>
      </c>
      <c r="CX5" s="41" t="str">
        <f>IFERROR(VLOOKUP(CX$4,'Instrumentos de Evaluación'!$AC$8:$AU$96,18,FALSE),"")</f>
        <v/>
      </c>
      <c r="CY5" s="41" t="str">
        <f>IFERROR(VLOOKUP(CY$4,'Instrumentos de Evaluación'!$AC$8:$AU$96,18,FALSE),"")</f>
        <v/>
      </c>
      <c r="CZ5" s="41" t="str">
        <f>IFERROR(VLOOKUP(CZ$4,'Instrumentos de Evaluación'!$AC$8:$AU$96,18,FALSE),"")</f>
        <v/>
      </c>
      <c r="DA5" s="41" t="str">
        <f>IFERROR(VLOOKUP(DA$4,'Instrumentos de Evaluación'!$AD$8:$AU$96,17,FALSE),"")</f>
        <v>LB100</v>
      </c>
      <c r="DB5" s="41" t="str">
        <f>IFERROR(VLOOKUP(DB$4,'Instrumentos de Evaluación'!$AD$8:$AU$96,17,FALSE),"")</f>
        <v>LB101</v>
      </c>
      <c r="DC5" s="41" t="str">
        <f>IFERROR(VLOOKUP(DC$4,'Instrumentos de Evaluación'!$AD$8:$AU$96,17,FALSE),"")</f>
        <v>LB200</v>
      </c>
      <c r="DD5" s="41" t="str">
        <f>IFERROR(VLOOKUP(DD$4,'Instrumentos de Evaluación'!$AD$8:$AU$96,17,FALSE),"")</f>
        <v>LB201</v>
      </c>
      <c r="DE5" s="41" t="str">
        <f>IFERROR(VLOOKUP(DE$4,'Instrumentos de Evaluación'!$AE$8:$AU$96,16,FALSE),"")</f>
        <v>IN200</v>
      </c>
      <c r="DF5" s="41" t="str">
        <f>IFERROR(VLOOKUP(DF$4,'Instrumentos de Evaluación'!$AE$8:$AU$96,16,FALSE),"")</f>
        <v/>
      </c>
      <c r="DG5" s="41" t="str">
        <f>IFERROR(VLOOKUP(DG$4,'Instrumentos de Evaluación'!$AE$8:$AU$96,16,FALSE),"")</f>
        <v/>
      </c>
      <c r="DH5" s="41" t="str">
        <f>IFERROR(VLOOKUP(DH$4,'Instrumentos de Evaluación'!$AE$8:$AU$96,16,FALSE),"")</f>
        <v/>
      </c>
      <c r="DI5" s="41" t="str">
        <f>IFERROR(VLOOKUP(DI$4,'Instrumentos de Evaluación'!$AF$8:$AU$96,15,FALSE),"")</f>
        <v/>
      </c>
      <c r="DJ5" s="41" t="str">
        <f>IFERROR(VLOOKUP(DJ$4,'Instrumentos de Evaluación'!$AF$8:$AU$96,15,FALSE),"")</f>
        <v/>
      </c>
      <c r="DK5" s="41" t="str">
        <f>IFERROR(VLOOKUP(DK$4,'Instrumentos de Evaluación'!$AF$8:$AU$96,15,FALSE),"")</f>
        <v/>
      </c>
      <c r="DL5" s="41" t="str">
        <f>IFERROR(VLOOKUP(DL$4,'Instrumentos de Evaluación'!$AF$8:$AU$96,15,FALSE),"")</f>
        <v/>
      </c>
      <c r="DM5" s="41" t="str">
        <f>IFERROR(VLOOKUP(DM$4,'Instrumentos de Evaluación'!$AG$8:$AU$96,14,FALSE),"")</f>
        <v/>
      </c>
      <c r="DN5" s="41" t="str">
        <f>IFERROR(VLOOKUP(DN$4,'Instrumentos de Evaluación'!$AG$8:$AU$96,14,FALSE),"")</f>
        <v/>
      </c>
      <c r="DO5" s="41" t="str">
        <f>IFERROR(VLOOKUP(DO$4,'Instrumentos de Evaluación'!$AG$8:$AU$96,14,FALSE),"")</f>
        <v/>
      </c>
      <c r="DP5" s="41" t="str">
        <f>IFERROR(VLOOKUP(DP$4,'Instrumentos de Evaluación'!$AG$8:$AU$96,14,FALSE),"")</f>
        <v/>
      </c>
      <c r="DQ5" s="41" t="str">
        <f>IFERROR(VLOOKUP(DQ$4,'Instrumentos de Evaluación'!$AH$8:$AU$96,13,FALSE),"")</f>
        <v>LB400</v>
      </c>
      <c r="DR5" s="41" t="str">
        <f>IFERROR(VLOOKUP(DR$4,'Instrumentos de Evaluación'!$AH$8:$AU$96,13,FALSE),"")</f>
        <v/>
      </c>
      <c r="DS5" s="41" t="str">
        <f>IFERROR(VLOOKUP(DS$4,'Instrumentos de Evaluación'!$AH$8:$AU$96,13,FALSE),"")</f>
        <v/>
      </c>
      <c r="DT5" s="41" t="str">
        <f>IFERROR(VLOOKUP(DT$4,'Instrumentos de Evaluación'!$AH$8:$AU$96,13,FALSE),"")</f>
        <v/>
      </c>
      <c r="DU5" s="41" t="str">
        <f>IFERROR(VLOOKUP(DU$4,'Instrumentos de Evaluación'!$AI$8:$AU$96,12,FALSE),"")</f>
        <v>LB600</v>
      </c>
      <c r="DV5" s="41" t="str">
        <f>IFERROR(VLOOKUP(DV$4,'Instrumentos de Evaluación'!$AI$8:$AU$96,12,FALSE),"")</f>
        <v/>
      </c>
      <c r="DW5" s="41" t="str">
        <f>IFERROR(VLOOKUP(DW$4,'Instrumentos de Evaluación'!$AI$8:$AU$96,12,FALSE),"")</f>
        <v/>
      </c>
      <c r="DX5" s="41" t="str">
        <f>IFERROR(VLOOKUP(DX$4,'Instrumentos de Evaluación'!$AI$8:$AU$96,12,FALSE),"")</f>
        <v/>
      </c>
      <c r="DY5" s="41" t="str">
        <f>IFERROR(VLOOKUP(DY$4,'Instrumentos de Evaluación'!$AJ$8:$AU$96,11,FALSE),"")</f>
        <v/>
      </c>
      <c r="DZ5" s="41" t="str">
        <f>IFERROR(VLOOKUP(DZ$4,'Instrumentos de Evaluación'!$AJ$8:$AU$96,11,FALSE),"")</f>
        <v/>
      </c>
      <c r="EA5" s="41" t="str">
        <f>IFERROR(VLOOKUP(EA$4,'Instrumentos de Evaluación'!$AJ$8:$AU$96,11,FALSE),"")</f>
        <v/>
      </c>
      <c r="EB5" s="41" t="str">
        <f>IFERROR(VLOOKUP(EB$4,'Instrumentos de Evaluación'!$AJ$8:$AU$96,11,FALSE),"")</f>
        <v/>
      </c>
      <c r="EC5" s="41" t="str">
        <f>IFERROR(VLOOKUP(EC$4,'Instrumentos de Evaluación'!$AK$8:$AU$96,10,FALSE),"")</f>
        <v/>
      </c>
      <c r="ED5" s="41" t="str">
        <f>IFERROR(VLOOKUP(ED$4,'Instrumentos de Evaluación'!$AK$8:$AU$96,10,FALSE),"")</f>
        <v/>
      </c>
      <c r="EE5" s="41" t="str">
        <f>IFERROR(VLOOKUP(EE$4,'Instrumentos de Evaluación'!$AK$8:$AU$96,10,FALSE),"")</f>
        <v/>
      </c>
      <c r="EF5" s="41" t="str">
        <f>IFERROR(VLOOKUP(EF$4,'Instrumentos de Evaluación'!$AK$8:$AU$96,10,FALSE),"")</f>
        <v/>
      </c>
      <c r="EG5" s="41" t="str">
        <f>IFERROR(VLOOKUP(EG$4,'Instrumentos de Evaluación'!$AL$8:$AU$96,9,FALSE),"")</f>
        <v/>
      </c>
      <c r="EH5" s="41" t="str">
        <f>IFERROR(VLOOKUP(EH$4,'Instrumentos de Evaluación'!$AL$8:$AU$96,9,FALSE),"")</f>
        <v/>
      </c>
      <c r="EI5" s="41" t="str">
        <f>IFERROR(VLOOKUP(EI$4,'Instrumentos de Evaluación'!$AL$8:$AU$96,9,FALSE),"")</f>
        <v/>
      </c>
      <c r="EJ5" s="41" t="str">
        <f>IFERROR(VLOOKUP(EJ$4,'Instrumentos de Evaluación'!$AL$8:$AU$96,9,FALSE),"")</f>
        <v/>
      </c>
      <c r="EK5" s="41" t="str">
        <f>IFERROR(VLOOKUP(EK$4,'Instrumentos de Evaluación'!$AM$8:$AU$96,8,FALSE),"")</f>
        <v>IN300</v>
      </c>
      <c r="EL5" s="41" t="str">
        <f>IFERROR(VLOOKUP(EL$4,'Instrumentos de Evaluación'!$AM$8:$AU$96,8,FALSE),"")</f>
        <v/>
      </c>
      <c r="EM5" s="41" t="str">
        <f>IFERROR(VLOOKUP(EM$4,'Instrumentos de Evaluación'!$AM$8:$AU$96,8,FALSE),"")</f>
        <v/>
      </c>
      <c r="EN5" s="41" t="str">
        <f>IFERROR(VLOOKUP(EN$4,'Instrumentos de Evaluación'!$AM$8:$AU$96,8,FALSE),"")</f>
        <v/>
      </c>
      <c r="EO5" s="41" t="str">
        <f>IFERROR(VLOOKUP(EO$4,'Instrumentos de Evaluación'!$AN$8:$AU$96,7,FALSE),"")</f>
        <v>IN300</v>
      </c>
      <c r="EP5" s="41" t="str">
        <f>IFERROR(VLOOKUP(EP$4,'Instrumentos de Evaluación'!$AN$8:$AU$96,7,FALSE),"")</f>
        <v/>
      </c>
      <c r="EQ5" s="41" t="str">
        <f>IFERROR(VLOOKUP(EQ$4,'Instrumentos de Evaluación'!$AN$8:$AU$96,7,FALSE),"")</f>
        <v/>
      </c>
      <c r="ER5" s="41" t="str">
        <f>IFERROR(VLOOKUP(ER$4,'Instrumentos de Evaluación'!$AN$8:$AU$96,7,FALSE),"")</f>
        <v/>
      </c>
      <c r="ES5" s="41" t="str">
        <f>IFERROR(VLOOKUP(ES$4,'Instrumentos de Evaluación'!$AO$8:$AU$96,6,FALSE),"")</f>
        <v/>
      </c>
      <c r="ET5" s="41" t="str">
        <f>IFERROR(VLOOKUP(ET$4,'Instrumentos de Evaluación'!$AO$8:$AU$96,6,FALSE),"")</f>
        <v/>
      </c>
      <c r="EU5" s="41" t="str">
        <f>IFERROR(VLOOKUP(EU$4,'Instrumentos de Evaluación'!$AO$8:$AU$96,6,FALSE),"")</f>
        <v/>
      </c>
      <c r="EV5" s="41" t="str">
        <f>IFERROR(VLOOKUP(EV$4,'Instrumentos de Evaluación'!$AO$8:$AU$96,6,FALSE),"")</f>
        <v/>
      </c>
      <c r="EW5" s="41" t="str">
        <f>IFERROR(VLOOKUP(EW$4,'Instrumentos de Evaluación'!$AP$8:$AU$96,5,FALSE),"")</f>
        <v/>
      </c>
      <c r="EX5" s="41" t="str">
        <f>IFERROR(VLOOKUP(EX$4,'Instrumentos de Evaluación'!$AP$8:$AU$96,5,FALSE),"")</f>
        <v/>
      </c>
      <c r="EY5" s="41" t="str">
        <f>IFERROR(VLOOKUP(EY$4,'Instrumentos de Evaluación'!$AP$8:$AU$96,5,FALSE),"")</f>
        <v/>
      </c>
      <c r="EZ5" s="41" t="str">
        <f>IFERROR(VLOOKUP(EZ$4,'Instrumentos de Evaluación'!$AP$8:$AU$96,5,FALSE),"")</f>
        <v/>
      </c>
      <c r="FA5" s="41" t="str">
        <f>IFERROR(VLOOKUP(FA$4,'Instrumentos de Evaluación'!$AQ$8:$AU$96,4,FALSE),"")</f>
        <v>EP00</v>
      </c>
      <c r="FB5" s="41" t="str">
        <f>IFERROR(VLOOKUP(FB$4,'Instrumentos de Evaluación'!$AQ$8:$AU$96,4,FALSE),"")</f>
        <v>EP01</v>
      </c>
      <c r="FC5" s="41" t="str">
        <f>IFERROR(VLOOKUP(FC$4,'Instrumentos de Evaluación'!$AQ$8:$AU$96,4,FALSE),"")</f>
        <v>EP02</v>
      </c>
      <c r="FD5" s="41" t="str">
        <f>IFERROR(VLOOKUP(FD$4,'Instrumentos de Evaluación'!$AQ$8:$AU$96,4,FALSE),"")</f>
        <v>EP03</v>
      </c>
      <c r="FE5" s="41" t="str">
        <f>IFERROR(VLOOKUP(FE$4,'Instrumentos de Evaluación'!$AR$8:$AU$96,3,FALSE),"")</f>
        <v/>
      </c>
      <c r="FF5" s="41" t="str">
        <f>IFERROR(VLOOKUP(FF$4,'Instrumentos de Evaluación'!$AR$8:$AU$96,3,FALSE),"")</f>
        <v/>
      </c>
      <c r="FG5" s="41" t="str">
        <f>IFERROR(VLOOKUP(FG$4,'Instrumentos de Evaluación'!$AR$8:$AU$96,3,FALSE),"")</f>
        <v/>
      </c>
      <c r="FH5" s="41" t="str">
        <f>IFERROR(VLOOKUP(FH$4,'Instrumentos de Evaluación'!$AR$8:$AU$96,3,FALSE),"")</f>
        <v/>
      </c>
      <c r="FI5" s="41" t="str">
        <f>IFERROR(VLOOKUP(FI$4,'Instrumentos de Evaluación'!$AS$8:$AU$96,2,FALSE),"")</f>
        <v/>
      </c>
      <c r="FJ5" s="41" t="str">
        <f>IFERROR(VLOOKUP(FJ$4,'Instrumentos de Evaluación'!$AS$8:$AU$96,2,FALSE),"")</f>
        <v/>
      </c>
      <c r="FK5" s="41" t="str">
        <f>IFERROR(VLOOKUP(FK$4,'Instrumentos de Evaluación'!$AS$8:$AU$96,2,FALSE),"")</f>
        <v/>
      </c>
      <c r="FL5" s="41" t="str">
        <f>IFERROR(VLOOKUP(FL$4,'Instrumentos de Evaluación'!$AS$8:$AU$96,2,FALSE),"")</f>
        <v/>
      </c>
    </row>
    <row r="6" spans="2:168" ht="18" customHeight="1" x14ac:dyDescent="0.25">
      <c r="B6" s="273"/>
      <c r="C6" s="193"/>
      <c r="D6" s="39" t="s">
        <v>35</v>
      </c>
      <c r="E6" s="38">
        <f>IFERROR(VLOOKUP(E$4,'Instrumentos de Evaluación'!$E$8:$AU$96,43,FALSE),"")</f>
        <v>5</v>
      </c>
      <c r="F6" s="38">
        <f>IFERROR(VLOOKUP(F$4,'Instrumentos de Evaluación'!$E$8:$AU$96,43,FALSE),"")</f>
        <v>5</v>
      </c>
      <c r="G6" s="38">
        <f>IFERROR(VLOOKUP(G$4,'Instrumentos de Evaluación'!$E$8:$AU$96,43,FALSE),"")</f>
        <v>4</v>
      </c>
      <c r="H6" s="38" t="str">
        <f>IFERROR(VLOOKUP(H$4,'Instrumentos de Evaluación'!$E$8:$AU$96,43,FALSE),"")</f>
        <v/>
      </c>
      <c r="I6" s="41">
        <f>IFERROR(VLOOKUP(I$4,'Instrumentos de Evaluación'!$F$8:$AU$96,42,FALSE),"")</f>
        <v>20</v>
      </c>
      <c r="J6" s="41">
        <f>IFERROR(VLOOKUP(J$4,'Instrumentos de Evaluación'!$F$8:$AU$96,42,FALSE),"")</f>
        <v>5</v>
      </c>
      <c r="K6" s="41">
        <f>IFERROR(VLOOKUP(K$4,'Instrumentos de Evaluación'!$F$8:$AU$96,42,FALSE),"")</f>
        <v>5</v>
      </c>
      <c r="L6" s="41">
        <f>IFERROR(VLOOKUP(L$4,'Instrumentos de Evaluación'!$F$8:$AU$96,42,FALSE),"")</f>
        <v>5</v>
      </c>
      <c r="M6" s="41" t="str">
        <f>IFERROR(VLOOKUP(M$4,'Instrumentos de Evaluación'!$G$8:$AU$96,41,FALSE),"")</f>
        <v/>
      </c>
      <c r="N6" s="41" t="str">
        <f>IFERROR(VLOOKUP(N$4,'Instrumentos de Evaluación'!$G$8:$AU$96,41,FALSE),"")</f>
        <v/>
      </c>
      <c r="O6" s="41" t="str">
        <f>IFERROR(VLOOKUP(O$4,'Instrumentos de Evaluación'!$G$8:$AU$96,41,FALSE),"")</f>
        <v/>
      </c>
      <c r="P6" s="41" t="str">
        <f>IFERROR(VLOOKUP(P$4,'Instrumentos de Evaluación'!$G$8:$AU$96,41,FALSE),"")</f>
        <v/>
      </c>
      <c r="Q6" s="41" t="str">
        <f>IFERROR(VLOOKUP(Q$4,'Instrumentos de Evaluación'!$H$8:$AU$96,40,FALSE),"")</f>
        <v/>
      </c>
      <c r="R6" s="41" t="str">
        <f>IFERROR(VLOOKUP(R$4,'Instrumentos de Evaluación'!$H$8:$AU$96,40,FALSE),"")</f>
        <v/>
      </c>
      <c r="S6" s="41" t="str">
        <f>IFERROR(VLOOKUP(S$4,'Instrumentos de Evaluación'!$H$8:$AU$96,40,FALSE),"")</f>
        <v/>
      </c>
      <c r="T6" s="41" t="str">
        <f>IFERROR(VLOOKUP(T$4,'Instrumentos de Evaluación'!$H$8:$AU$96,40,FALSE),"")</f>
        <v/>
      </c>
      <c r="U6" s="41">
        <f>IFERROR(VLOOKUP(U$4,'Instrumentos de Evaluación'!$I$8:$AU$96,39,FALSE),"")</f>
        <v>4</v>
      </c>
      <c r="V6" s="41">
        <f>IFERROR(VLOOKUP(V$4,'Instrumentos de Evaluación'!$I$8:$AU$96,39,FALSE),"")</f>
        <v>5</v>
      </c>
      <c r="W6" s="41">
        <f>IFERROR(VLOOKUP(W$4,'Instrumentos de Evaluación'!$I$8:$AU$96,39,FALSE),"")</f>
        <v>20</v>
      </c>
      <c r="X6" s="41" t="str">
        <f>IFERROR(VLOOKUP(X$4,'Instrumentos de Evaluación'!$I$8:$AU$96,39,FALSE),"")</f>
        <v/>
      </c>
      <c r="Y6" s="41">
        <f>IFERROR(VLOOKUP(Y$4,'Instrumentos de Evaluación'!$J$8:$AU$96,38,FALSE),"")</f>
        <v>20</v>
      </c>
      <c r="Z6" s="41">
        <f>IFERROR(VLOOKUP(Z$4,'Instrumentos de Evaluación'!$J$8:$AU$96,38,FALSE),"")</f>
        <v>20</v>
      </c>
      <c r="AA6" s="41">
        <f>IFERROR(VLOOKUP(AA$4,'Instrumentos de Evaluación'!$J$8:$AU$96,38,FALSE),"")</f>
        <v>20</v>
      </c>
      <c r="AB6" s="41">
        <f>IFERROR(VLOOKUP(AB$4,'Instrumentos de Evaluación'!$J$8:$AU$96,38,FALSE),"")</f>
        <v>20</v>
      </c>
      <c r="AC6" s="41">
        <f>IFERROR(VLOOKUP(AC$4,'Instrumentos de Evaluación'!$K$8:$AU$96,37,FALSE),"")</f>
        <v>20</v>
      </c>
      <c r="AD6" s="41" t="str">
        <f>IFERROR(VLOOKUP(AD$4,'Instrumentos de Evaluación'!$K$8:$AU$96,37,FALSE),"")</f>
        <v/>
      </c>
      <c r="AE6" s="41" t="str">
        <f>IFERROR(VLOOKUP(AE$4,'Instrumentos de Evaluación'!$K$8:$AU$96,37,FALSE),"")</f>
        <v/>
      </c>
      <c r="AF6" s="41" t="str">
        <f>IFERROR(VLOOKUP(AF$4,'Instrumentos de Evaluación'!$K$8:$AU$96,37,FALSE),"")</f>
        <v/>
      </c>
      <c r="AG6" s="41" t="str">
        <f>IFERROR(VLOOKUP(AG$4,'Instrumentos de Evaluación'!$L$8:$AU$96,36,FALSE),"")</f>
        <v/>
      </c>
      <c r="AH6" s="41" t="str">
        <f>IFERROR(VLOOKUP(AH$4,'Instrumentos de Evaluación'!$L$8:$AU$96,36,FALSE),"")</f>
        <v/>
      </c>
      <c r="AI6" s="41" t="str">
        <f>IFERROR(VLOOKUP(AI$4,'Instrumentos de Evaluación'!$L$8:$AU$96,36,FALSE),"")</f>
        <v/>
      </c>
      <c r="AJ6" s="41" t="str">
        <f>IFERROR(VLOOKUP(AJ$4,'Instrumentos de Evaluación'!$L$8:$AU$96,36,FALSE),"")</f>
        <v/>
      </c>
      <c r="AK6" s="41" t="str">
        <f>IFERROR(VLOOKUP(AK$4,'Instrumentos de Evaluación'!$M$8:$AU$96,35,FALSE),"")</f>
        <v/>
      </c>
      <c r="AL6" s="41" t="str">
        <f>IFERROR(VLOOKUP(AL$4,'Instrumentos de Evaluación'!$M$8:$AU$96,35,FALSE),"")</f>
        <v/>
      </c>
      <c r="AM6" s="41" t="str">
        <f>IFERROR(VLOOKUP(AM$4,'Instrumentos de Evaluación'!$M$8:$AU$96,35,FALSE),"")</f>
        <v/>
      </c>
      <c r="AN6" s="41" t="str">
        <f>IFERROR(VLOOKUP(AN$4,'Instrumentos de Evaluación'!$M$8:$AU$96,35,FALSE),"")</f>
        <v/>
      </c>
      <c r="AO6" s="41" t="str">
        <f>IFERROR(VLOOKUP(AO$4,'Instrumentos de Evaluación'!$N$8:$AU$96,34,FALSE),"")</f>
        <v/>
      </c>
      <c r="AP6" s="41" t="str">
        <f>IFERROR(VLOOKUP(AP$4,'Instrumentos de Evaluación'!$N$8:$AU$96,34,FALSE),"")</f>
        <v/>
      </c>
      <c r="AQ6" s="41" t="str">
        <f>IFERROR(VLOOKUP(AQ$4,'Instrumentos de Evaluación'!$N$8:$AU$96,34,FALSE),"")</f>
        <v/>
      </c>
      <c r="AR6" s="41" t="str">
        <f>IFERROR(VLOOKUP(AR$4,'Instrumentos de Evaluación'!$N$8:$AU$96,34,FALSE),"")</f>
        <v/>
      </c>
      <c r="AS6" s="41">
        <f>IFERROR(VLOOKUP(AS$4,'Instrumentos de Evaluación'!$O$8:$AU$96,33,FALSE),"")</f>
        <v>20</v>
      </c>
      <c r="AT6" s="41" t="str">
        <f>IFERROR(VLOOKUP(AT$4,'Instrumentos de Evaluación'!$O$8:$AU$96,33,FALSE),"")</f>
        <v/>
      </c>
      <c r="AU6" s="41" t="str">
        <f>IFERROR(VLOOKUP(AU$4,'Instrumentos de Evaluación'!$O$8:$AU$96,33,FALSE),"")</f>
        <v/>
      </c>
      <c r="AV6" s="41" t="str">
        <f>IFERROR(VLOOKUP(AV$4,'Instrumentos de Evaluación'!$O$8:$AU$96,33,FALSE),"")</f>
        <v/>
      </c>
      <c r="AW6" s="41">
        <f>IFERROR(VLOOKUP(AW$4,'Instrumentos de Evaluación'!$P$8:$AU$96,32,FALSE),"")</f>
        <v>10</v>
      </c>
      <c r="AX6" s="41">
        <f>IFERROR(VLOOKUP(AX$4,'Instrumentos de Evaluación'!$P$8:$AU$96,32,FALSE),"")</f>
        <v>20</v>
      </c>
      <c r="AY6" s="41" t="str">
        <f>IFERROR(VLOOKUP(AY$4,'Instrumentos de Evaluación'!$P$8:$AU$96,32,FALSE),"")</f>
        <v/>
      </c>
      <c r="AZ6" s="41" t="str">
        <f>IFERROR(VLOOKUP(AZ$4,'Instrumentos de Evaluación'!$P$8:$AU$96,32,FALSE),"")</f>
        <v/>
      </c>
      <c r="BA6" s="41" t="str">
        <f>IFERROR(VLOOKUP(BA$4,'Instrumentos de Evaluación'!$Q$8:$AU$96,31,FALSE),"")</f>
        <v/>
      </c>
      <c r="BB6" s="41" t="str">
        <f>IFERROR(VLOOKUP(BB$4,'Instrumentos de Evaluación'!$Q$8:$AU$96,31,FALSE),"")</f>
        <v/>
      </c>
      <c r="BC6" s="41" t="str">
        <f>IFERROR(VLOOKUP(BC$4,'Instrumentos de Evaluación'!$Q$8:$AU$96,31,FALSE),"")</f>
        <v/>
      </c>
      <c r="BD6" s="41" t="str">
        <f>IFERROR(VLOOKUP(BD$4,'Instrumentos de Evaluación'!$Q$8:$AU$96,31,FALSE),"")</f>
        <v/>
      </c>
      <c r="BE6" s="41" t="str">
        <f>IFERROR(VLOOKUP(BE$4,'Instrumentos de Evaluación'!$R$8:$AU$96,30,FALSE),"")</f>
        <v/>
      </c>
      <c r="BF6" s="41" t="str">
        <f>IFERROR(VLOOKUP(BF$4,'Instrumentos de Evaluación'!$R$8:$AU$96,30,FALSE),"")</f>
        <v/>
      </c>
      <c r="BG6" s="41" t="str">
        <f>IFERROR(VLOOKUP(BG$4,'Instrumentos de Evaluación'!$R$8:$AU$96,30,FALSE),"")</f>
        <v/>
      </c>
      <c r="BH6" s="41" t="str">
        <f>IFERROR(VLOOKUP(BH$4,'Instrumentos de Evaluación'!$R$8:$AU$96,30,FALSE),"")</f>
        <v/>
      </c>
      <c r="BI6" s="41">
        <f>IFERROR(VLOOKUP(BI$4,'Instrumentos de Evaluación'!$S$8:$AU$96,29,FALSE),"")</f>
        <v>10</v>
      </c>
      <c r="BJ6" s="41" t="str">
        <f>IFERROR(VLOOKUP(BJ$4,'Instrumentos de Evaluación'!$S$8:$AU$96,29,FALSE),"")</f>
        <v/>
      </c>
      <c r="BK6" s="41" t="str">
        <f>IFERROR(VLOOKUP(BK$4,'Instrumentos de Evaluación'!$S$8:$AU$96,29,FALSE),"")</f>
        <v/>
      </c>
      <c r="BL6" s="41" t="str">
        <f>IFERROR(VLOOKUP(BL$4,'Instrumentos de Evaluación'!$S$8:$AU$96,29,FALSE),"")</f>
        <v/>
      </c>
      <c r="BM6" s="41">
        <f>IFERROR(VLOOKUP(BM$4,'Instrumentos de Evaluación'!$T$8:$AU$96,28,FALSE),"")</f>
        <v>20</v>
      </c>
      <c r="BN6" s="41" t="str">
        <f>IFERROR(VLOOKUP(BN$4,'Instrumentos de Evaluación'!$T$8:$AU$96,28,FALSE),"")</f>
        <v/>
      </c>
      <c r="BO6" s="41" t="str">
        <f>IFERROR(VLOOKUP(BO$4,'Instrumentos de Evaluación'!$T$8:$AU$96,28,FALSE),"")</f>
        <v/>
      </c>
      <c r="BP6" s="41" t="str">
        <f>IFERROR(VLOOKUP(BP$4,'Instrumentos de Evaluación'!$T$8:$AU$96,28,FALSE),"")</f>
        <v/>
      </c>
      <c r="BQ6" s="41" t="str">
        <f>IFERROR(VLOOKUP(BQ$4,'Instrumentos de Evaluación'!$U$8:$AU$96,27,FALSE),"")</f>
        <v/>
      </c>
      <c r="BR6" s="41" t="str">
        <f>IFERROR(VLOOKUP(BR$4,'Instrumentos de Evaluación'!$U$8:$AU$96,27,FALSE),"")</f>
        <v/>
      </c>
      <c r="BS6" s="41" t="str">
        <f>IFERROR(VLOOKUP(BS$4,'Instrumentos de Evaluación'!$U$8:$AU$96,27,FALSE),"")</f>
        <v/>
      </c>
      <c r="BT6" s="41" t="str">
        <f>IFERROR(VLOOKUP(BT$4,'Instrumentos de Evaluación'!$U$8:$AU$96,27,FALSE),"")</f>
        <v/>
      </c>
      <c r="BU6" s="41" t="str">
        <f>IFERROR(VLOOKUP(BU$4,'Instrumentos de Evaluación'!$V$8:$AU$96,26,FALSE),"")</f>
        <v/>
      </c>
      <c r="BV6" s="41" t="str">
        <f>IFERROR(VLOOKUP(BV$4,'Instrumentos de Evaluación'!$V$8:$AU$96,26,FALSE),"")</f>
        <v/>
      </c>
      <c r="BW6" s="41" t="str">
        <f>IFERROR(VLOOKUP(BW$4,'Instrumentos de Evaluación'!$V$8:$AU$96,26,FALSE),"")</f>
        <v/>
      </c>
      <c r="BX6" s="41" t="str">
        <f>IFERROR(VLOOKUP(BX$4,'Instrumentos de Evaluación'!$V$8:$AU$96,26,FALSE),"")</f>
        <v/>
      </c>
      <c r="BY6" s="41">
        <f>IFERROR(VLOOKUP(BY$4,'Instrumentos de Evaluación'!$W$8:$AU$96,25,FALSE),"")</f>
        <v>5</v>
      </c>
      <c r="BZ6" s="41">
        <f>IFERROR(VLOOKUP(BZ$4,'Instrumentos de Evaluación'!$W$8:$AU$96,25,FALSE),"")</f>
        <v>4</v>
      </c>
      <c r="CA6" s="41" t="str">
        <f>IFERROR(VLOOKUP(CA$4,'Instrumentos de Evaluación'!$W$8:$AU$96,25,FALSE),"")</f>
        <v/>
      </c>
      <c r="CB6" s="41" t="str">
        <f>IFERROR(VLOOKUP(CB$4,'Instrumentos de Evaluación'!$W$8:$AU$96,25,FALSE),"")</f>
        <v/>
      </c>
      <c r="CC6" s="41" t="str">
        <f>IFERROR(VLOOKUP(CC$4,'Instrumentos de Evaluación'!$X$8:$AU$96,24,FALSE),"")</f>
        <v/>
      </c>
      <c r="CD6" s="41" t="str">
        <f>IFERROR(VLOOKUP(CD$4,'Instrumentos de Evaluación'!$X$8:$AU$96,24,FALSE),"")</f>
        <v/>
      </c>
      <c r="CE6" s="41" t="str">
        <f>IFERROR(VLOOKUP(CE$4,'Instrumentos de Evaluación'!$X$8:$AU$96,24,FALSE),"")</f>
        <v/>
      </c>
      <c r="CF6" s="41" t="str">
        <f>IFERROR(VLOOKUP(CF$4,'Instrumentos de Evaluación'!$X$8:$AU$96,24,FALSE),"")</f>
        <v/>
      </c>
      <c r="CG6" s="41" t="str">
        <f>IFERROR(VLOOKUP(CG$4,'Instrumentos de Evaluación'!$Y$8:$AU$96,23,FALSE),"")</f>
        <v/>
      </c>
      <c r="CH6" s="41" t="str">
        <f>IFERROR(VLOOKUP(CH$4,'Instrumentos de Evaluación'!$Y$8:$AU$96,23,FALSE),"")</f>
        <v/>
      </c>
      <c r="CI6" s="41" t="str">
        <f>IFERROR(VLOOKUP(CI$4,'Instrumentos de Evaluación'!$Y$8:$AU$96,23,FALSE),"")</f>
        <v/>
      </c>
      <c r="CJ6" s="41" t="str">
        <f>IFERROR(VLOOKUP(CJ$4,'Instrumentos de Evaluación'!$Y$8:$AU$96,23,FALSE),"")</f>
        <v/>
      </c>
      <c r="CK6" s="41">
        <f>IFERROR(VLOOKUP(CK$4,'Instrumentos de Evaluación'!$Z$8:$AU$96,22,FALSE),"")</f>
        <v>20</v>
      </c>
      <c r="CL6" s="41" t="str">
        <f>IFERROR(VLOOKUP(CL$4,'Instrumentos de Evaluación'!$Z$8:$AU$96,22,FALSE),"")</f>
        <v/>
      </c>
      <c r="CM6" s="41" t="str">
        <f>IFERROR(VLOOKUP(CM$4,'Instrumentos de Evaluación'!$Z$8:$AU$96,22,FALSE),"")</f>
        <v/>
      </c>
      <c r="CN6" s="41" t="str">
        <f>IFERROR(VLOOKUP(CN$4,'Instrumentos de Evaluación'!$Z$8:$AU$96,22,FALSE),"")</f>
        <v/>
      </c>
      <c r="CO6" s="41">
        <f>IFERROR(VLOOKUP(CO$4,'Instrumentos de Evaluación'!$AA$8:$AU$96,21,FALSE),"")</f>
        <v>20</v>
      </c>
      <c r="CP6" s="41" t="str">
        <f>IFERROR(VLOOKUP(CP$4,'Instrumentos de Evaluación'!$AA$8:$AU$96,21,FALSE),"")</f>
        <v/>
      </c>
      <c r="CQ6" s="41" t="str">
        <f>IFERROR(VLOOKUP(CQ$4,'Instrumentos de Evaluación'!$AA$8:$AU$96,21,FALSE),"")</f>
        <v/>
      </c>
      <c r="CR6" s="41" t="str">
        <f>IFERROR(VLOOKUP(CR$4,'Instrumentos de Evaluación'!$AA$8:$AU$96,21,FALSE),"")</f>
        <v/>
      </c>
      <c r="CS6" s="41" t="str">
        <f>IFERROR(VLOOKUP(CS$4,'Instrumentos de Evaluación'!$AB$8:$AU$96,20,FALSE),"")</f>
        <v/>
      </c>
      <c r="CT6" s="41" t="str">
        <f>IFERROR(VLOOKUP(CT$4,'Instrumentos de Evaluación'!$AB$8:$AU$96,20,FALSE),"")</f>
        <v/>
      </c>
      <c r="CU6" s="41" t="str">
        <f>IFERROR(VLOOKUP(CU$4,'Instrumentos de Evaluación'!$AB$8:$AU$96,20,FALSE),"")</f>
        <v/>
      </c>
      <c r="CV6" s="41" t="str">
        <f>IFERROR(VLOOKUP(CV$4,'Instrumentos de Evaluación'!$AB$8:$AU$96,20,FALSE),"")</f>
        <v/>
      </c>
      <c r="CW6" s="41" t="str">
        <f>IFERROR(VLOOKUP(CW$4,'Instrumentos de Evaluación'!$AC$8:$AU$96,19,FALSE),"")</f>
        <v/>
      </c>
      <c r="CX6" s="41" t="str">
        <f>IFERROR(VLOOKUP(CX$4,'Instrumentos de Evaluación'!$AC$8:$AU$96,19,FALSE),"")</f>
        <v/>
      </c>
      <c r="CY6" s="41" t="str">
        <f>IFERROR(VLOOKUP(CY$4,'Instrumentos de Evaluación'!$AC$8:$AU$96,19,FALSE),"")</f>
        <v/>
      </c>
      <c r="CZ6" s="41" t="str">
        <f>IFERROR(VLOOKUP(CZ$4,'Instrumentos de Evaluación'!$AC$8:$AU$96,19,FALSE),"")</f>
        <v/>
      </c>
      <c r="DA6" s="41">
        <f>IFERROR(VLOOKUP(DA$4,'Instrumentos de Evaluación'!$AD$8:$AU$96,18,FALSE),"")</f>
        <v>20</v>
      </c>
      <c r="DB6" s="41">
        <f>IFERROR(VLOOKUP(DB$4,'Instrumentos de Evaluación'!$AD$8:$AU$96,18,FALSE),"")</f>
        <v>10</v>
      </c>
      <c r="DC6" s="41">
        <f>IFERROR(VLOOKUP(DC$4,'Instrumentos de Evaluación'!$AD$8:$AU$96,18,FALSE),"")</f>
        <v>20</v>
      </c>
      <c r="DD6" s="41">
        <f>IFERROR(VLOOKUP(DD$4,'Instrumentos de Evaluación'!$AD$8:$AU$96,18,FALSE),"")</f>
        <v>10</v>
      </c>
      <c r="DE6" s="41">
        <f>IFERROR(VLOOKUP(DE$4,'Instrumentos de Evaluación'!$AE$8:$AU$96,17,FALSE),"")</f>
        <v>20</v>
      </c>
      <c r="DF6" s="41" t="str">
        <f>IFERROR(VLOOKUP(DF$4,'Instrumentos de Evaluación'!$AE$8:$AU$96,17,FALSE),"")</f>
        <v/>
      </c>
      <c r="DG6" s="41" t="str">
        <f>IFERROR(VLOOKUP(DG$4,'Instrumentos de Evaluación'!$AE$8:$AU$96,17,FALSE),"")</f>
        <v/>
      </c>
      <c r="DH6" s="41" t="str">
        <f>IFERROR(VLOOKUP(DH$4,'Instrumentos de Evaluación'!$AE$8:$AU$96,17,FALSE),"")</f>
        <v/>
      </c>
      <c r="DI6" s="41" t="str">
        <f>IFERROR(VLOOKUP(DI$4,'Instrumentos de Evaluación'!$AF$8:$AU$96,16,FALSE),"")</f>
        <v/>
      </c>
      <c r="DJ6" s="41" t="str">
        <f>IFERROR(VLOOKUP(DJ$4,'Instrumentos de Evaluación'!$AF$8:$AU$96,16,FALSE),"")</f>
        <v/>
      </c>
      <c r="DK6" s="41" t="str">
        <f>IFERROR(VLOOKUP(DK$4,'Instrumentos de Evaluación'!$AF$8:$AU$96,16,FALSE),"")</f>
        <v/>
      </c>
      <c r="DL6" s="41" t="str">
        <f>IFERROR(VLOOKUP(DL$4,'Instrumentos de Evaluación'!$AF$8:$AU$96,16,FALSE),"")</f>
        <v/>
      </c>
      <c r="DM6" s="41" t="str">
        <f>IFERROR(VLOOKUP(DM$4,'Instrumentos de Evaluación'!$AG$8:$AU$96,15,FALSE),"")</f>
        <v/>
      </c>
      <c r="DN6" s="41" t="str">
        <f>IFERROR(VLOOKUP(DN$4,'Instrumentos de Evaluación'!$AG$8:$AU$96,15,FALSE),"")</f>
        <v/>
      </c>
      <c r="DO6" s="41" t="str">
        <f>IFERROR(VLOOKUP(DO$4,'Instrumentos de Evaluación'!$AG$8:$AU$96,15,FALSE),"")</f>
        <v/>
      </c>
      <c r="DP6" s="41" t="str">
        <f>IFERROR(VLOOKUP(DP$4,'Instrumentos de Evaluación'!$AG$8:$AU$96,15,FALSE),"")</f>
        <v/>
      </c>
      <c r="DQ6" s="41">
        <f>IFERROR(VLOOKUP(DQ$4,'Instrumentos de Evaluación'!$AH$8:$AU$96,14,FALSE),"")</f>
        <v>20</v>
      </c>
      <c r="DR6" s="41" t="str">
        <f>IFERROR(VLOOKUP(DR$4,'Instrumentos de Evaluación'!$AH$8:$AU$96,14,FALSE),"")</f>
        <v/>
      </c>
      <c r="DS6" s="41" t="str">
        <f>IFERROR(VLOOKUP(DS$4,'Instrumentos de Evaluación'!$AH$8:$AU$96,14,FALSE),"")</f>
        <v/>
      </c>
      <c r="DT6" s="41" t="str">
        <f>IFERROR(VLOOKUP(DT$4,'Instrumentos de Evaluación'!$AH$8:$AU$96,14,FALSE),"")</f>
        <v/>
      </c>
      <c r="DU6" s="41">
        <f>IFERROR(VLOOKUP(DU$4,'Instrumentos de Evaluación'!$AI$8:$AU$96,13,FALSE),"")</f>
        <v>20</v>
      </c>
      <c r="DV6" s="41" t="str">
        <f>IFERROR(VLOOKUP(DV$4,'Instrumentos de Evaluación'!$AI$8:$AU$96,13,FALSE),"")</f>
        <v/>
      </c>
      <c r="DW6" s="41" t="str">
        <f>IFERROR(VLOOKUP(DW$4,'Instrumentos de Evaluación'!$AI$8:$AU$96,13,FALSE),"")</f>
        <v/>
      </c>
      <c r="DX6" s="41" t="str">
        <f>IFERROR(VLOOKUP(DX$4,'Instrumentos de Evaluación'!$AI$8:$AU$96,13,FALSE),"")</f>
        <v/>
      </c>
      <c r="DY6" s="41" t="str">
        <f>IFERROR(VLOOKUP(DY$4,'Instrumentos de Evaluación'!$AJ$8:$AU$96,12,FALSE),"")</f>
        <v/>
      </c>
      <c r="DZ6" s="41" t="str">
        <f>IFERROR(VLOOKUP(DZ$4,'Instrumentos de Evaluación'!$AJ$8:$AU$96,12,FALSE),"")</f>
        <v/>
      </c>
      <c r="EA6" s="41" t="str">
        <f>IFERROR(VLOOKUP(EA$4,'Instrumentos de Evaluación'!$AJ$8:$AU$96,12,FALSE),"")</f>
        <v/>
      </c>
      <c r="EB6" s="41" t="str">
        <f>IFERROR(VLOOKUP(EB$4,'Instrumentos de Evaluación'!$AJ$8:$AU$96,12,FALSE),"")</f>
        <v/>
      </c>
      <c r="EC6" s="41" t="str">
        <f>IFERROR(VLOOKUP(EC$4,'Instrumentos de Evaluación'!$AK$8:$AU$96,11,FALSE),"")</f>
        <v/>
      </c>
      <c r="ED6" s="41" t="str">
        <f>IFERROR(VLOOKUP(ED$4,'Instrumentos de Evaluación'!$AK$8:$AU$96,11,FALSE),"")</f>
        <v/>
      </c>
      <c r="EE6" s="41" t="str">
        <f>IFERROR(VLOOKUP(EE$4,'Instrumentos de Evaluación'!$AK$8:$AU$96,11,FALSE),"")</f>
        <v/>
      </c>
      <c r="EF6" s="41" t="str">
        <f>IFERROR(VLOOKUP(EF$4,'Instrumentos de Evaluación'!$AK$8:$AU$96,11,FALSE),"")</f>
        <v/>
      </c>
      <c r="EG6" s="41" t="str">
        <f>IFERROR(VLOOKUP(EG$4,'Instrumentos de Evaluación'!$AL$8:$AU$96,10,FALSE),"")</f>
        <v/>
      </c>
      <c r="EH6" s="41" t="str">
        <f>IFERROR(VLOOKUP(EH$4,'Instrumentos de Evaluación'!$AL$8:$AU$96,10,FALSE),"")</f>
        <v/>
      </c>
      <c r="EI6" s="41" t="str">
        <f>IFERROR(VLOOKUP(EI$4,'Instrumentos de Evaluación'!$AL$8:$AU$96,10,FALSE),"")</f>
        <v/>
      </c>
      <c r="EJ6" s="41" t="str">
        <f>IFERROR(VLOOKUP(EJ$4,'Instrumentos de Evaluación'!$AL$8:$AU$96,10,FALSE),"")</f>
        <v/>
      </c>
      <c r="EK6" s="41">
        <f>IFERROR(VLOOKUP(EK$4,'Instrumentos de Evaluación'!$AM$8:$AU$96,9,FALSE),"")</f>
        <v>20</v>
      </c>
      <c r="EL6" s="41" t="str">
        <f>IFERROR(VLOOKUP(EL$4,'Instrumentos de Evaluación'!$AM$8:$AU$96,9,FALSE),"")</f>
        <v/>
      </c>
      <c r="EM6" s="41" t="str">
        <f>IFERROR(VLOOKUP(EM$4,'Instrumentos de Evaluación'!$AM$8:$AU$96,9,FALSE),"")</f>
        <v/>
      </c>
      <c r="EN6" s="41" t="str">
        <f>IFERROR(VLOOKUP(EN$4,'Instrumentos de Evaluación'!$AM$8:$AU$96,9,FALSE),"")</f>
        <v/>
      </c>
      <c r="EO6" s="41">
        <f>IFERROR(VLOOKUP(EO$4,'Instrumentos de Evaluación'!$AN$8:$AU$96,8,FALSE),"")</f>
        <v>20</v>
      </c>
      <c r="EP6" s="41" t="str">
        <f>IFERROR(VLOOKUP(EP$4,'Instrumentos de Evaluación'!$AN$8:$AU$96,8,FALSE),"")</f>
        <v/>
      </c>
      <c r="EQ6" s="41" t="str">
        <f>IFERROR(VLOOKUP(EQ$4,'Instrumentos de Evaluación'!$AN$8:$AU$96,8,FALSE),"")</f>
        <v/>
      </c>
      <c r="ER6" s="41" t="str">
        <f>IFERROR(VLOOKUP(ER$4,'Instrumentos de Evaluación'!$AN$8:$AU$96,8,FALSE),"")</f>
        <v/>
      </c>
      <c r="ES6" s="41" t="str">
        <f>IFERROR(VLOOKUP(ES$4,'Instrumentos de Evaluación'!$AO$8:$AU$96,7,FALSE),"")</f>
        <v/>
      </c>
      <c r="ET6" s="41" t="str">
        <f>IFERROR(VLOOKUP(ET$4,'Instrumentos de Evaluación'!$AO$8:$AU$96,7,FALSE),"")</f>
        <v/>
      </c>
      <c r="EU6" s="41" t="str">
        <f>IFERROR(VLOOKUP(EU$4,'Instrumentos de Evaluación'!$AO$8:$AU$96,7,FALSE),"")</f>
        <v/>
      </c>
      <c r="EV6" s="41" t="str">
        <f>IFERROR(VLOOKUP(EV$4,'Instrumentos de Evaluación'!$AO$8:$AU$96,7,FALSE),"")</f>
        <v/>
      </c>
      <c r="EW6" s="41" t="str">
        <f>IFERROR(VLOOKUP(EW$4,'Instrumentos de Evaluación'!$AP$8:$AU$96,6,FALSE),"")</f>
        <v/>
      </c>
      <c r="EX6" s="41" t="str">
        <f>IFERROR(VLOOKUP(EX$4,'Instrumentos de Evaluación'!$AP$8:$AU$96,6,FALSE),"")</f>
        <v/>
      </c>
      <c r="EY6" s="41" t="str">
        <f>IFERROR(VLOOKUP(EY$4,'Instrumentos de Evaluación'!$AP$8:$AU$96,6,FALSE),"")</f>
        <v/>
      </c>
      <c r="EZ6" s="41" t="str">
        <f>IFERROR(VLOOKUP(EZ$4,'Instrumentos de Evaluación'!$AP$8:$AU$96,6,FALSE),"")</f>
        <v/>
      </c>
      <c r="FA6" s="41">
        <f>IFERROR(VLOOKUP(FA$4,'Instrumentos de Evaluación'!$AQ$8:$AU$96,5,FALSE),"")</f>
        <v>20</v>
      </c>
      <c r="FB6" s="41">
        <f>IFERROR(VLOOKUP(FB$4,'Instrumentos de Evaluación'!$AQ$8:$AU$96,5,FALSE),"")</f>
        <v>5</v>
      </c>
      <c r="FC6" s="41">
        <f>IFERROR(VLOOKUP(FC$4,'Instrumentos de Evaluación'!$AQ$8:$AU$96,5,FALSE),"")</f>
        <v>4</v>
      </c>
      <c r="FD6" s="41">
        <f>IFERROR(VLOOKUP(FD$4,'Instrumentos de Evaluación'!$AQ$8:$AU$96,5,FALSE),"")</f>
        <v>5</v>
      </c>
      <c r="FE6" s="41" t="str">
        <f>IFERROR(VLOOKUP(FE$4,'Instrumentos de Evaluación'!$AR$8:$AU$96,4,FALSE),"")</f>
        <v/>
      </c>
      <c r="FF6" s="41" t="str">
        <f>IFERROR(VLOOKUP(FF$4,'Instrumentos de Evaluación'!$AR$8:$AU$96,4,FALSE),"")</f>
        <v/>
      </c>
      <c r="FG6" s="41" t="str">
        <f>IFERROR(VLOOKUP(FG$4,'Instrumentos de Evaluación'!$AR$8:$AU$96,4,FALSE),"")</f>
        <v/>
      </c>
      <c r="FH6" s="41" t="str">
        <f>IFERROR(VLOOKUP(FH$4,'Instrumentos de Evaluación'!$AR$8:$AU$96,4,FALSE),"")</f>
        <v/>
      </c>
      <c r="FI6" s="41" t="str">
        <f>IFERROR(VLOOKUP(FI$4,'Instrumentos de Evaluación'!$AS$8:$AU$96,3,FALSE),"")</f>
        <v/>
      </c>
      <c r="FJ6" s="41" t="str">
        <f>IFERROR(VLOOKUP(FJ$4,'Instrumentos de Evaluación'!$AS$8:$AU$96,3,FALSE),"")</f>
        <v/>
      </c>
      <c r="FK6" s="41" t="str">
        <f>IFERROR(VLOOKUP(FK$4,'Instrumentos de Evaluación'!$AS$8:$AU$96,3,FALSE),"")</f>
        <v/>
      </c>
      <c r="FL6" s="41" t="str">
        <f>IFERROR(VLOOKUP(FL$4,'Instrumentos de Evaluación'!$AS$8:$AU$96,3,FALSE),"")</f>
        <v/>
      </c>
    </row>
    <row r="7" spans="2:168" x14ac:dyDescent="0.25">
      <c r="B7" s="42" t="str">
        <f>IF(ISBLANK('Nota de Estudiantes'!B7),"",'Nota de Estudiantes'!B7)</f>
        <v>1</v>
      </c>
      <c r="C7" s="42" t="str">
        <f>IF(ISBLANK('Nota de Estudiantes'!C7),"",'Nota de Estudiantes'!C7)</f>
        <v>APARICIO PALOMINO, HARLEY DAVINSON</v>
      </c>
      <c r="D7" s="38" t="str">
        <f>IF(ISBLANK('Nota de Estudiantes'!D7),"",'Nota de Estudiantes'!D7)</f>
        <v>01</v>
      </c>
      <c r="E7" s="43">
        <f>IF(ISBLANK('Nota de Estudiantes'!E7),"",IF(E$6="","Falta",20*'Nota de Estudiantes'!E7/E$6))</f>
        <v>12</v>
      </c>
      <c r="F7" s="43">
        <f>IF(ISBLANK('Nota de Estudiantes'!F7),"",IF(F$6="","Falta",20*'Nota de Estudiantes'!F7/F$6))</f>
        <v>20</v>
      </c>
      <c r="G7" s="43">
        <f>IF(ISBLANK('Nota de Estudiantes'!G7),"",IF(G$6="","Falta",20*'Nota de Estudiantes'!G7/G$6))</f>
        <v>10</v>
      </c>
      <c r="H7" s="43" t="str">
        <f>IF(ISBLANK('Nota de Estudiantes'!H7),"",IF(H$6="","Falta",20*'Nota de Estudiantes'!H7/H$6))</f>
        <v/>
      </c>
      <c r="I7" s="43">
        <f>IF(ISBLANK('Nota de Estudiantes'!I7),"",IF(I$6="","Falta",20*'Nota de Estudiantes'!I7/I$6))</f>
        <v>19</v>
      </c>
      <c r="J7" s="43">
        <f>IF(ISBLANK('Nota de Estudiantes'!J7),"",IF(J$6="","Falta",20*'Nota de Estudiantes'!J7/J$6))</f>
        <v>12</v>
      </c>
      <c r="K7" s="43">
        <f>IF(ISBLANK('Nota de Estudiantes'!K7),"",IF(K$6="","Falta",20*'Nota de Estudiantes'!K7/K$6))</f>
        <v>12</v>
      </c>
      <c r="L7" s="43">
        <f>IF(ISBLANK('Nota de Estudiantes'!L7),"",IF(L$6="","Falta",20*'Nota de Estudiantes'!L7/L$6))</f>
        <v>16</v>
      </c>
      <c r="M7" s="43" t="str">
        <f>IF(ISBLANK('Nota de Estudiantes'!M7),"",IF(M$6="","Falta",20*'Nota de Estudiantes'!M7/M$6))</f>
        <v/>
      </c>
      <c r="N7" s="43" t="str">
        <f>IF(ISBLANK('Nota de Estudiantes'!N7),"",IF(N$6="","Falta",20*'Nota de Estudiantes'!N7/N$6))</f>
        <v/>
      </c>
      <c r="O7" s="43" t="str">
        <f>IF(ISBLANK('Nota de Estudiantes'!O7),"",IF(O$6="","Falta",20*'Nota de Estudiantes'!O7/O$6))</f>
        <v/>
      </c>
      <c r="P7" s="43" t="str">
        <f>IF(ISBLANK('Nota de Estudiantes'!P7),"",IF(P$6="","Falta",20*'Nota de Estudiantes'!P7/P$6))</f>
        <v/>
      </c>
      <c r="Q7" s="43" t="str">
        <f>IF(ISBLANK('Nota de Estudiantes'!Q7),"",IF(Q$6="","Falta",20*'Nota de Estudiantes'!Q7/Q$6))</f>
        <v/>
      </c>
      <c r="R7" s="43" t="str">
        <f>IF(ISBLANK('Nota de Estudiantes'!R7),"",IF(R$6="","Falta",20*'Nota de Estudiantes'!R7/R$6))</f>
        <v/>
      </c>
      <c r="S7" s="43" t="str">
        <f>IF(ISBLANK('Nota de Estudiantes'!S7),"",IF(S$6="","Falta",20*'Nota de Estudiantes'!S7/S$6))</f>
        <v/>
      </c>
      <c r="T7" s="43" t="str">
        <f>IF(ISBLANK('Nota de Estudiantes'!T7),"",IF(T$6="","Falta",20*'Nota de Estudiantes'!T7/T$6))</f>
        <v/>
      </c>
      <c r="U7" s="43">
        <f>IF(ISBLANK('Nota de Estudiantes'!U7),"",IF(U$6="","Falta",20*'Nota de Estudiantes'!U7/U$6))</f>
        <v>20</v>
      </c>
      <c r="V7" s="43">
        <f>IF(ISBLANK('Nota de Estudiantes'!V7),"",IF(V$6="","Falta",20*'Nota de Estudiantes'!V7/V$6))</f>
        <v>12</v>
      </c>
      <c r="W7" s="43">
        <f>IF(ISBLANK('Nota de Estudiantes'!W7),"",IF(W$6="","Falta",20*'Nota de Estudiantes'!W7/W$6))</f>
        <v>16</v>
      </c>
      <c r="X7" s="43" t="str">
        <f>IF(ISBLANK('Nota de Estudiantes'!X7),"",IF(X$6="","Falta",20*'Nota de Estudiantes'!X7/X$6))</f>
        <v/>
      </c>
      <c r="Y7" s="43">
        <f>IF(ISBLANK('Nota de Estudiantes'!Y7),"",IF(Y$6="","Falta",20*'Nota de Estudiantes'!Y7/Y$6))</f>
        <v>20</v>
      </c>
      <c r="Z7" s="43">
        <f>IF(ISBLANK('Nota de Estudiantes'!Z7),"",IF(Z$6="","Falta",20*'Nota de Estudiantes'!Z7/Z$6))</f>
        <v>17</v>
      </c>
      <c r="AA7" s="43">
        <f>IF(ISBLANK('Nota de Estudiantes'!AA7),"",IF(AA$6="","Falta",20*'Nota de Estudiantes'!AA7/AA$6))</f>
        <v>14</v>
      </c>
      <c r="AB7" s="43">
        <f>IF(ISBLANK('Nota de Estudiantes'!AB7),"",IF(AB$6="","Falta",20*'Nota de Estudiantes'!AB7/AB$6))</f>
        <v>9</v>
      </c>
      <c r="AC7" s="43">
        <f>IF(ISBLANK('Nota de Estudiantes'!AC7),"",IF(AC$6="","Falta",20*'Nota de Estudiantes'!AC7/AC$6))</f>
        <v>10</v>
      </c>
      <c r="AD7" s="43" t="str">
        <f>IF(ISBLANK('Nota de Estudiantes'!AD7),"",IF(AD$6="","Falta",20*'Nota de Estudiantes'!AD7/AD$6))</f>
        <v/>
      </c>
      <c r="AE7" s="43" t="str">
        <f>IF(ISBLANK('Nota de Estudiantes'!AE7),"",IF(AE$6="","Falta",20*'Nota de Estudiantes'!AE7/AE$6))</f>
        <v/>
      </c>
      <c r="AF7" s="43" t="str">
        <f>IF(ISBLANK('Nota de Estudiantes'!AF7),"",IF(AF$6="","Falta",20*'Nota de Estudiantes'!AF7/AF$6))</f>
        <v/>
      </c>
      <c r="AG7" s="43" t="str">
        <f>IF(ISBLANK('Nota de Estudiantes'!AG7),"",IF(AG$6="","Falta",20*'Nota de Estudiantes'!AG7/AG$6))</f>
        <v/>
      </c>
      <c r="AH7" s="43" t="str">
        <f>IF(ISBLANK('Nota de Estudiantes'!AH7),"",IF(AH$6="","Falta",20*'Nota de Estudiantes'!AH7/AH$6))</f>
        <v/>
      </c>
      <c r="AI7" s="43" t="str">
        <f>IF(ISBLANK('Nota de Estudiantes'!AI7),"",IF(AI$6="","Falta",20*'Nota de Estudiantes'!AI7/AI$6))</f>
        <v/>
      </c>
      <c r="AJ7" s="43" t="str">
        <f>IF(ISBLANK('Nota de Estudiantes'!AJ7),"",IF(AJ$6="","Falta",20*'Nota de Estudiantes'!AJ7/AJ$6))</f>
        <v/>
      </c>
      <c r="AK7" s="43" t="str">
        <f>IF(ISBLANK('Nota de Estudiantes'!AK7),"",IF(AK$6="","Falta",20*'Nota de Estudiantes'!AK7/AK$6))</f>
        <v/>
      </c>
      <c r="AL7" s="43" t="str">
        <f>IF(ISBLANK('Nota de Estudiantes'!AL7),"",IF(AL$6="","Falta",20*'Nota de Estudiantes'!AL7/AL$6))</f>
        <v/>
      </c>
      <c r="AM7" s="43" t="str">
        <f>IF(ISBLANK('Nota de Estudiantes'!AM7),"",IF(AM$6="","Falta",20*'Nota de Estudiantes'!AM7/AM$6))</f>
        <v/>
      </c>
      <c r="AN7" s="43" t="str">
        <f>IF(ISBLANK('Nota de Estudiantes'!AN7),"",IF(AN$6="","Falta",20*'Nota de Estudiantes'!AN7/AN$6))</f>
        <v/>
      </c>
      <c r="AO7" s="43" t="str">
        <f>IF(ISBLANK('Nota de Estudiantes'!AO7),"",IF(AO$6="","Falta",20*'Nota de Estudiantes'!AO7/AO$6))</f>
        <v/>
      </c>
      <c r="AP7" s="43" t="str">
        <f>IF(ISBLANK('Nota de Estudiantes'!AP7),"",IF(AP$6="","Falta",20*'Nota de Estudiantes'!AP7/AP$6))</f>
        <v/>
      </c>
      <c r="AQ7" s="43" t="str">
        <f>IF(ISBLANK('Nota de Estudiantes'!AQ7),"",IF(AQ$6="","Falta",20*'Nota de Estudiantes'!AQ7/AQ$6))</f>
        <v/>
      </c>
      <c r="AR7" s="43" t="str">
        <f>IF(ISBLANK('Nota de Estudiantes'!AR7),"",IF(AR$6="","Falta",20*'Nota de Estudiantes'!AR7/AR$6))</f>
        <v/>
      </c>
      <c r="AS7" s="43">
        <f>IF(ISBLANK('Nota de Estudiantes'!AS7),"",IF(AS$6="","Falta",20*'Nota de Estudiantes'!AS7/AS$6))</f>
        <v>18</v>
      </c>
      <c r="AT7" s="43" t="str">
        <f>IF(ISBLANK('Nota de Estudiantes'!AT7),"",IF(AT$6="","Falta",20*'Nota de Estudiantes'!AT7/AT$6))</f>
        <v/>
      </c>
      <c r="AU7" s="43" t="str">
        <f>IF(ISBLANK('Nota de Estudiantes'!AU7),"",IF(AU$6="","Falta",20*'Nota de Estudiantes'!AU7/AU$6))</f>
        <v/>
      </c>
      <c r="AV7" s="43" t="str">
        <f>IF(ISBLANK('Nota de Estudiantes'!AV7),"",IF(AV$6="","Falta",20*'Nota de Estudiantes'!AV7/AV$6))</f>
        <v/>
      </c>
      <c r="AW7" s="43">
        <f>IF(ISBLANK('Nota de Estudiantes'!AW7),"",IF(AW$6="","Falta",20*'Nota de Estudiantes'!AW7/AW$6))</f>
        <v>14</v>
      </c>
      <c r="AX7" s="43">
        <f>IF(ISBLANK('Nota de Estudiantes'!AX7),"",IF(AX$6="","Falta",20*'Nota de Estudiantes'!AX7/AX$6))</f>
        <v>12</v>
      </c>
      <c r="AY7" s="43" t="str">
        <f>IF(ISBLANK('Nota de Estudiantes'!AY7),"",IF(AY$6="","Falta",20*'Nota de Estudiantes'!AY7/AY$6))</f>
        <v/>
      </c>
      <c r="AZ7" s="43" t="str">
        <f>IF(ISBLANK('Nota de Estudiantes'!AZ7),"",IF(AZ$6="","Falta",20*'Nota de Estudiantes'!AZ7/AZ$6))</f>
        <v/>
      </c>
      <c r="BA7" s="43" t="str">
        <f>IF(ISBLANK('Nota de Estudiantes'!BA7),"",IF(BA$6="","Falta",20*'Nota de Estudiantes'!BA7/BA$6))</f>
        <v/>
      </c>
      <c r="BB7" s="43" t="str">
        <f>IF(ISBLANK('Nota de Estudiantes'!BB7),"",IF(BB$6="","Falta",20*'Nota de Estudiantes'!BB7/BB$6))</f>
        <v/>
      </c>
      <c r="BC7" s="43" t="str">
        <f>IF(ISBLANK('Nota de Estudiantes'!BC7),"",IF(BC$6="","Falta",20*'Nota de Estudiantes'!BC7/BC$6))</f>
        <v/>
      </c>
      <c r="BD7" s="43" t="str">
        <f>IF(ISBLANK('Nota de Estudiantes'!BD7),"",IF(BD$6="","Falta",20*'Nota de Estudiantes'!BD7/BD$6))</f>
        <v/>
      </c>
      <c r="BE7" s="43" t="str">
        <f>IF(ISBLANK('Nota de Estudiantes'!BE7),"",IF(BE$6="","Falta",20*'Nota de Estudiantes'!BE7/BE$6))</f>
        <v/>
      </c>
      <c r="BF7" s="43" t="str">
        <f>IF(ISBLANK('Nota de Estudiantes'!BF7),"",IF(BF$6="","Falta",20*'Nota de Estudiantes'!BF7/BF$6))</f>
        <v/>
      </c>
      <c r="BG7" s="43" t="str">
        <f>IF(ISBLANK('Nota de Estudiantes'!BG7),"",IF(BG$6="","Falta",20*'Nota de Estudiantes'!BG7/BG$6))</f>
        <v/>
      </c>
      <c r="BH7" s="43" t="str">
        <f>IF(ISBLANK('Nota de Estudiantes'!BH7),"",IF(BH$6="","Falta",20*'Nota de Estudiantes'!BH7/BH$6))</f>
        <v/>
      </c>
      <c r="BI7" s="43">
        <f>IF(ISBLANK('Nota de Estudiantes'!BI7),"",IF(BI$6="","Falta",20*'Nota de Estudiantes'!BI7/BI$6))</f>
        <v>12</v>
      </c>
      <c r="BJ7" s="43" t="str">
        <f>IF(ISBLANK('Nota de Estudiantes'!BJ7),"",IF(BJ$6="","Falta",20*'Nota de Estudiantes'!BJ7/BJ$6))</f>
        <v/>
      </c>
      <c r="BK7" s="43" t="str">
        <f>IF(ISBLANK('Nota de Estudiantes'!BK7),"",IF(BK$6="","Falta",20*'Nota de Estudiantes'!BK7/BK$6))</f>
        <v/>
      </c>
      <c r="BL7" s="43" t="str">
        <f>IF(ISBLANK('Nota de Estudiantes'!BL7),"",IF(BL$6="","Falta",20*'Nota de Estudiantes'!BL7/BL$6))</f>
        <v/>
      </c>
      <c r="BM7" s="43">
        <f>IF(ISBLANK('Nota de Estudiantes'!BM7),"",IF(BM$6="","Falta",20*'Nota de Estudiantes'!BM7/BM$6))</f>
        <v>12</v>
      </c>
      <c r="BN7" s="43" t="str">
        <f>IF(ISBLANK('Nota de Estudiantes'!BN7),"",IF(BN$6="","Falta",20*'Nota de Estudiantes'!BN7/BN$6))</f>
        <v/>
      </c>
      <c r="BO7" s="43" t="str">
        <f>IF(ISBLANK('Nota de Estudiantes'!BO7),"",IF(BO$6="","Falta",20*'Nota de Estudiantes'!BO7/BO$6))</f>
        <v/>
      </c>
      <c r="BP7" s="43" t="str">
        <f>IF(ISBLANK('Nota de Estudiantes'!BP7),"",IF(BP$6="","Falta",20*'Nota de Estudiantes'!BP7/BP$6))</f>
        <v/>
      </c>
      <c r="BQ7" s="43" t="str">
        <f>IF(ISBLANK('Nota de Estudiantes'!BQ7),"",IF(BQ$6="","Falta",20*'Nota de Estudiantes'!BQ7/BQ$6))</f>
        <v/>
      </c>
      <c r="BR7" s="43" t="str">
        <f>IF(ISBLANK('Nota de Estudiantes'!BR7),"",IF(BR$6="","Falta",20*'Nota de Estudiantes'!BR7/BR$6))</f>
        <v/>
      </c>
      <c r="BS7" s="43" t="str">
        <f>IF(ISBLANK('Nota de Estudiantes'!BS7),"",IF(BS$6="","Falta",20*'Nota de Estudiantes'!BS7/BS$6))</f>
        <v/>
      </c>
      <c r="BT7" s="43" t="str">
        <f>IF(ISBLANK('Nota de Estudiantes'!BT7),"",IF(BT$6="","Falta",20*'Nota de Estudiantes'!BT7/BT$6))</f>
        <v/>
      </c>
      <c r="BU7" s="43" t="str">
        <f>IF(ISBLANK('Nota de Estudiantes'!BU7),"",IF(BU$6="","Falta",20*'Nota de Estudiantes'!BU7/BU$6))</f>
        <v/>
      </c>
      <c r="BV7" s="43" t="str">
        <f>IF(ISBLANK('Nota de Estudiantes'!BV7),"",IF(BV$6="","Falta",20*'Nota de Estudiantes'!BV7/BV$6))</f>
        <v/>
      </c>
      <c r="BW7" s="43" t="str">
        <f>IF(ISBLANK('Nota de Estudiantes'!BW7),"",IF(BW$6="","Falta",20*'Nota de Estudiantes'!BW7/BW$6))</f>
        <v/>
      </c>
      <c r="BX7" s="43" t="str">
        <f>IF(ISBLANK('Nota de Estudiantes'!BX7),"",IF(BX$6="","Falta",20*'Nota de Estudiantes'!BX7/BX$6))</f>
        <v/>
      </c>
      <c r="BY7" s="43">
        <f>IF(ISBLANK('Nota de Estudiantes'!BY7),"",IF(BY$6="","Falta",20*'Nota de Estudiantes'!BY7/BY$6))</f>
        <v>16</v>
      </c>
      <c r="BZ7" s="43">
        <f>IF(ISBLANK('Nota de Estudiantes'!BZ7),"",IF(BZ$6="","Falta",20*'Nota de Estudiantes'!BZ7/BZ$6))</f>
        <v>15</v>
      </c>
      <c r="CA7" s="43" t="str">
        <f>IF(ISBLANK('Nota de Estudiantes'!CA7),"",IF(CA$6="","Falta",20*'Nota de Estudiantes'!CA7/CA$6))</f>
        <v/>
      </c>
      <c r="CB7" s="43" t="str">
        <f>IF(ISBLANK('Nota de Estudiantes'!CB7),"",IF(CB$6="","Falta",20*'Nota de Estudiantes'!CB7/CB$6))</f>
        <v/>
      </c>
      <c r="CC7" s="43" t="str">
        <f>IF(ISBLANK('Nota de Estudiantes'!CC7),"",IF(CC$6="","Falta",20*'Nota de Estudiantes'!CC7/CC$6))</f>
        <v/>
      </c>
      <c r="CD7" s="43" t="str">
        <f>IF(ISBLANK('Nota de Estudiantes'!CD7),"",IF(CD$6="","Falta",20*'Nota de Estudiantes'!CD7/CD$6))</f>
        <v/>
      </c>
      <c r="CE7" s="43" t="str">
        <f>IF(ISBLANK('Nota de Estudiantes'!CE7),"",IF(CE$6="","Falta",20*'Nota de Estudiantes'!CE7/CE$6))</f>
        <v/>
      </c>
      <c r="CF7" s="43" t="str">
        <f>IF(ISBLANK('Nota de Estudiantes'!CF7),"",IF(CF$6="","Falta",20*'Nota de Estudiantes'!CF7/CF$6))</f>
        <v/>
      </c>
      <c r="CG7" s="43" t="str">
        <f>IF(ISBLANK('Nota de Estudiantes'!CG7),"",IF(CG$6="","Falta",20*'Nota de Estudiantes'!CG7/CG$6))</f>
        <v/>
      </c>
      <c r="CH7" s="43" t="str">
        <f>IF(ISBLANK('Nota de Estudiantes'!CH7),"",IF(CH$6="","Falta",20*'Nota de Estudiantes'!CH7/CH$6))</f>
        <v/>
      </c>
      <c r="CI7" s="43" t="str">
        <f>IF(ISBLANK('Nota de Estudiantes'!CI7),"",IF(CI$6="","Falta",20*'Nota de Estudiantes'!CI7/CI$6))</f>
        <v/>
      </c>
      <c r="CJ7" s="43" t="str">
        <f>IF(ISBLANK('Nota de Estudiantes'!CJ7),"",IF(CJ$6="","Falta",20*'Nota de Estudiantes'!CJ7/CJ$6))</f>
        <v/>
      </c>
      <c r="CK7" s="43">
        <f>IF(ISBLANK('Nota de Estudiantes'!CK7),"",IF(CK$6="","Falta",20*'Nota de Estudiantes'!CK7/CK$6))</f>
        <v>19</v>
      </c>
      <c r="CL7" s="43" t="str">
        <f>IF(ISBLANK('Nota de Estudiantes'!CL7),"",IF(CL$6="","Falta",20*'Nota de Estudiantes'!CL7/CL$6))</f>
        <v/>
      </c>
      <c r="CM7" s="43" t="str">
        <f>IF(ISBLANK('Nota de Estudiantes'!CM7),"",IF(CM$6="","Falta",20*'Nota de Estudiantes'!CM7/CM$6))</f>
        <v/>
      </c>
      <c r="CN7" s="43" t="str">
        <f>IF(ISBLANK('Nota de Estudiantes'!CN7),"",IF(CN$6="","Falta",20*'Nota de Estudiantes'!CN7/CN$6))</f>
        <v/>
      </c>
      <c r="CO7" s="43">
        <f>IF(ISBLANK('Nota de Estudiantes'!CO7),"",IF(CO$6="","Falta",20*'Nota de Estudiantes'!CO7/CO$6))</f>
        <v>12</v>
      </c>
      <c r="CP7" s="43" t="str">
        <f>IF(ISBLANK('Nota de Estudiantes'!CP7),"",IF(CP$6="","Falta",20*'Nota de Estudiantes'!CP7/CP$6))</f>
        <v/>
      </c>
      <c r="CQ7" s="43" t="str">
        <f>IF(ISBLANK('Nota de Estudiantes'!CQ7),"",IF(CQ$6="","Falta",20*'Nota de Estudiantes'!CQ7/CQ$6))</f>
        <v/>
      </c>
      <c r="CR7" s="43" t="str">
        <f>IF(ISBLANK('Nota de Estudiantes'!CR7),"",IF(CR$6="","Falta",20*'Nota de Estudiantes'!CR7/CR$6))</f>
        <v/>
      </c>
      <c r="CS7" s="43" t="str">
        <f>IF(ISBLANK('Nota de Estudiantes'!CS7),"",IF(CS$6="","Falta",20*'Nota de Estudiantes'!CS7/CS$6))</f>
        <v/>
      </c>
      <c r="CT7" s="43" t="str">
        <f>IF(ISBLANK('Nota de Estudiantes'!CT7),"",IF(CT$6="","Falta",20*'Nota de Estudiantes'!CT7/CT$6))</f>
        <v/>
      </c>
      <c r="CU7" s="43" t="str">
        <f>IF(ISBLANK('Nota de Estudiantes'!CU7),"",IF(CU$6="","Falta",20*'Nota de Estudiantes'!CU7/CU$6))</f>
        <v/>
      </c>
      <c r="CV7" s="43" t="str">
        <f>IF(ISBLANK('Nota de Estudiantes'!CV7),"",IF(CV$6="","Falta",20*'Nota de Estudiantes'!CV7/CV$6))</f>
        <v/>
      </c>
      <c r="CW7" s="43" t="str">
        <f>IF(ISBLANK('Nota de Estudiantes'!CW7),"",IF(CW$6="","Falta",20*'Nota de Estudiantes'!CW7/CW$6))</f>
        <v/>
      </c>
      <c r="CX7" s="43" t="str">
        <f>IF(ISBLANK('Nota de Estudiantes'!CX7),"",IF(CX$6="","Falta",20*'Nota de Estudiantes'!CX7/CX$6))</f>
        <v/>
      </c>
      <c r="CY7" s="43" t="str">
        <f>IF(ISBLANK('Nota de Estudiantes'!CY7),"",IF(CY$6="","Falta",20*'Nota de Estudiantes'!CY7/CY$6))</f>
        <v/>
      </c>
      <c r="CZ7" s="43" t="str">
        <f>IF(ISBLANK('Nota de Estudiantes'!CZ7),"",IF(CZ$6="","Falta",20*'Nota de Estudiantes'!CZ7/CZ$6))</f>
        <v/>
      </c>
      <c r="DA7" s="43">
        <f>IF(ISBLANK('Nota de Estudiantes'!DA7),"",IF(DA$6="","Falta",20*'Nota de Estudiantes'!DA7/DA$6))</f>
        <v>11</v>
      </c>
      <c r="DB7" s="43">
        <f>IF(ISBLANK('Nota de Estudiantes'!DB7),"",IF(DB$6="","Falta",20*'Nota de Estudiantes'!DB7/DB$6))</f>
        <v>8</v>
      </c>
      <c r="DC7" s="43">
        <f>IF(ISBLANK('Nota de Estudiantes'!DC7),"",IF(DC$6="","Falta",20*'Nota de Estudiantes'!DC7/DC$6))</f>
        <v>19</v>
      </c>
      <c r="DD7" s="43">
        <f>IF(ISBLANK('Nota de Estudiantes'!DD7),"",IF(DD$6="","Falta",20*'Nota de Estudiantes'!DD7/DD$6))</f>
        <v>14</v>
      </c>
      <c r="DE7" s="43">
        <f>IF(ISBLANK('Nota de Estudiantes'!DE7),"",IF(DE$6="","Falta",20*'Nota de Estudiantes'!DE7/DE$6))</f>
        <v>12</v>
      </c>
      <c r="DF7" s="43" t="str">
        <f>IF(ISBLANK('Nota de Estudiantes'!DF7),"",IF(DF$6="","Falta",20*'Nota de Estudiantes'!DF7/DF$6))</f>
        <v/>
      </c>
      <c r="DG7" s="43" t="str">
        <f>IF(ISBLANK('Nota de Estudiantes'!DG7),"",IF(DG$6="","Falta",20*'Nota de Estudiantes'!DG7/DG$6))</f>
        <v/>
      </c>
      <c r="DH7" s="43" t="str">
        <f>IF(ISBLANK('Nota de Estudiantes'!DH7),"",IF(DH$6="","Falta",20*'Nota de Estudiantes'!DH7/DH$6))</f>
        <v/>
      </c>
      <c r="DI7" s="43" t="str">
        <f>IF(ISBLANK('Nota de Estudiantes'!DI7),"",IF(DI$6="","Falta",20*'Nota de Estudiantes'!DI7/DI$6))</f>
        <v/>
      </c>
      <c r="DJ7" s="43" t="str">
        <f>IF(ISBLANK('Nota de Estudiantes'!DJ7),"",IF(DJ$6="","Falta",20*'Nota de Estudiantes'!DJ7/DJ$6))</f>
        <v/>
      </c>
      <c r="DK7" s="43" t="str">
        <f>IF(ISBLANK('Nota de Estudiantes'!DK7),"",IF(DK$6="","Falta",20*'Nota de Estudiantes'!DK7/DK$6))</f>
        <v/>
      </c>
      <c r="DL7" s="43" t="str">
        <f>IF(ISBLANK('Nota de Estudiantes'!DL7),"",IF(DL$6="","Falta",20*'Nota de Estudiantes'!DL7/DL$6))</f>
        <v/>
      </c>
      <c r="DM7" s="43" t="str">
        <f>IF(ISBLANK('Nota de Estudiantes'!DM7),"",IF(DM$6="","Falta",20*'Nota de Estudiantes'!DM7/DM$6))</f>
        <v/>
      </c>
      <c r="DN7" s="43" t="str">
        <f>IF(ISBLANK('Nota de Estudiantes'!DN7),"",IF(DN$6="","Falta",20*'Nota de Estudiantes'!DN7/DN$6))</f>
        <v/>
      </c>
      <c r="DO7" s="43" t="str">
        <f>IF(ISBLANK('Nota de Estudiantes'!DO7),"",IF(DO$6="","Falta",20*'Nota de Estudiantes'!DO7/DO$6))</f>
        <v/>
      </c>
      <c r="DP7" s="43" t="str">
        <f>IF(ISBLANK('Nota de Estudiantes'!DP7),"",IF(DP$6="","Falta",20*'Nota de Estudiantes'!DP7/DP$6))</f>
        <v/>
      </c>
      <c r="DQ7" s="43">
        <f>IF(ISBLANK('Nota de Estudiantes'!DQ7),"",IF(DQ$6="","Falta",20*'Nota de Estudiantes'!DQ7/DQ$6))</f>
        <v>15</v>
      </c>
      <c r="DR7" s="43" t="str">
        <f>IF(ISBLANK('Nota de Estudiantes'!DR7),"",IF(DR$6="","Falta",20*'Nota de Estudiantes'!DR7/DR$6))</f>
        <v/>
      </c>
      <c r="DS7" s="43" t="str">
        <f>IF(ISBLANK('Nota de Estudiantes'!DS7),"",IF(DS$6="","Falta",20*'Nota de Estudiantes'!DS7/DS$6))</f>
        <v/>
      </c>
      <c r="DT7" s="43" t="str">
        <f>IF(ISBLANK('Nota de Estudiantes'!DT7),"",IF(DT$6="","Falta",20*'Nota de Estudiantes'!DT7/DT$6))</f>
        <v/>
      </c>
      <c r="DU7" s="43">
        <f>IF(ISBLANK('Nota de Estudiantes'!DU7),"",IF(DU$6="","Falta",20*'Nota de Estudiantes'!DU7/DU$6))</f>
        <v>11</v>
      </c>
      <c r="DV7" s="43" t="str">
        <f>IF(ISBLANK('Nota de Estudiantes'!DV7),"",IF(DV$6="","Falta",20*'Nota de Estudiantes'!DV7/DV$6))</f>
        <v/>
      </c>
      <c r="DW7" s="43" t="str">
        <f>IF(ISBLANK('Nota de Estudiantes'!DW7),"",IF(DW$6="","Falta",20*'Nota de Estudiantes'!DW7/DW$6))</f>
        <v/>
      </c>
      <c r="DX7" s="43" t="str">
        <f>IF(ISBLANK('Nota de Estudiantes'!DX7),"",IF(DX$6="","Falta",20*'Nota de Estudiantes'!DX7/DX$6))</f>
        <v/>
      </c>
      <c r="DY7" s="43" t="str">
        <f>IF(ISBLANK('Nota de Estudiantes'!DY7),"",IF(DY$6="","Falta",20*'Nota de Estudiantes'!DY7/DY$6))</f>
        <v/>
      </c>
      <c r="DZ7" s="43" t="str">
        <f>IF(ISBLANK('Nota de Estudiantes'!DZ7),"",IF(DZ$6="","Falta",20*'Nota de Estudiantes'!DZ7/DZ$6))</f>
        <v/>
      </c>
      <c r="EA7" s="43" t="str">
        <f>IF(ISBLANK('Nota de Estudiantes'!EA7),"",IF(EA$6="","Falta",20*'Nota de Estudiantes'!EA7/EA$6))</f>
        <v/>
      </c>
      <c r="EB7" s="43" t="str">
        <f>IF(ISBLANK('Nota de Estudiantes'!EB7),"",IF(EB$6="","Falta",20*'Nota de Estudiantes'!EB7/EB$6))</f>
        <v/>
      </c>
      <c r="EC7" s="43" t="str">
        <f>IF(ISBLANK('Nota de Estudiantes'!EC7),"",IF(EC$6="","Falta",20*'Nota de Estudiantes'!EC7/EC$6))</f>
        <v/>
      </c>
      <c r="ED7" s="43" t="str">
        <f>IF(ISBLANK('Nota de Estudiantes'!ED7),"",IF(ED$6="","Falta",20*'Nota de Estudiantes'!ED7/ED$6))</f>
        <v/>
      </c>
      <c r="EE7" s="43" t="str">
        <f>IF(ISBLANK('Nota de Estudiantes'!EE7),"",IF(EE$6="","Falta",20*'Nota de Estudiantes'!EE7/EE$6))</f>
        <v/>
      </c>
      <c r="EF7" s="43" t="str">
        <f>IF(ISBLANK('Nota de Estudiantes'!EF7),"",IF(EF$6="","Falta",20*'Nota de Estudiantes'!EF7/EF$6))</f>
        <v/>
      </c>
      <c r="EG7" s="43" t="str">
        <f>IF(ISBLANK('Nota de Estudiantes'!EG7),"",IF(EG$6="","Falta",20*'Nota de Estudiantes'!EG7/EG$6))</f>
        <v/>
      </c>
      <c r="EH7" s="43" t="str">
        <f>IF(ISBLANK('Nota de Estudiantes'!EH7),"",IF(EH$6="","Falta",20*'Nota de Estudiantes'!EH7/EH$6))</f>
        <v/>
      </c>
      <c r="EI7" s="43" t="str">
        <f>IF(ISBLANK('Nota de Estudiantes'!EI7),"",IF(EI$6="","Falta",20*'Nota de Estudiantes'!EI7/EI$6))</f>
        <v/>
      </c>
      <c r="EJ7" s="43" t="str">
        <f>IF(ISBLANK('Nota de Estudiantes'!EJ7),"",IF(EJ$6="","Falta",20*'Nota de Estudiantes'!EJ7/EJ$6))</f>
        <v/>
      </c>
      <c r="EK7" s="43">
        <f>IF(ISBLANK('Nota de Estudiantes'!EK7),"",IF(EK$6="","Falta",20*'Nota de Estudiantes'!EK7/EK$6))</f>
        <v>19</v>
      </c>
      <c r="EL7" s="43" t="str">
        <f>IF(ISBLANK('Nota de Estudiantes'!EL7),"",IF(EL$6="","Falta",20*'Nota de Estudiantes'!EL7/EL$6))</f>
        <v/>
      </c>
      <c r="EM7" s="43" t="str">
        <f>IF(ISBLANK('Nota de Estudiantes'!EM7),"",IF(EM$6="","Falta",20*'Nota de Estudiantes'!EM7/EM$6))</f>
        <v/>
      </c>
      <c r="EN7" s="43" t="str">
        <f>IF(ISBLANK('Nota de Estudiantes'!EN7),"",IF(EN$6="","Falta",20*'Nota de Estudiantes'!EN7/EN$6))</f>
        <v/>
      </c>
      <c r="EO7" s="43">
        <f>IF(ISBLANK('Nota de Estudiantes'!EO7),"",IF(EO$6="","Falta",20*'Nota de Estudiantes'!EO7/EO$6))</f>
        <v>19</v>
      </c>
      <c r="EP7" s="43" t="str">
        <f>IF(ISBLANK('Nota de Estudiantes'!EP7),"",IF(EP$6="","Falta",20*'Nota de Estudiantes'!EP7/EP$6))</f>
        <v/>
      </c>
      <c r="EQ7" s="43" t="str">
        <f>IF(ISBLANK('Nota de Estudiantes'!EQ7),"",IF(EQ$6="","Falta",20*'Nota de Estudiantes'!EQ7/EQ$6))</f>
        <v/>
      </c>
      <c r="ER7" s="43" t="str">
        <f>IF(ISBLANK('Nota de Estudiantes'!ER7),"",IF(ER$6="","Falta",20*'Nota de Estudiantes'!ER7/ER$6))</f>
        <v/>
      </c>
      <c r="ES7" s="43" t="str">
        <f>IF(ISBLANK('Nota de Estudiantes'!ES7),"",IF(ES$6="","Falta",20*'Nota de Estudiantes'!ES7/ES$6))</f>
        <v/>
      </c>
      <c r="ET7" s="43" t="str">
        <f>IF(ISBLANK('Nota de Estudiantes'!ET7),"",IF(ET$6="","Falta",20*'Nota de Estudiantes'!ET7/ET$6))</f>
        <v/>
      </c>
      <c r="EU7" s="43" t="str">
        <f>IF(ISBLANK('Nota de Estudiantes'!EU7),"",IF(EU$6="","Falta",20*'Nota de Estudiantes'!EU7/EU$6))</f>
        <v/>
      </c>
      <c r="EV7" s="43" t="str">
        <f>IF(ISBLANK('Nota de Estudiantes'!EV7),"",IF(EV$6="","Falta",20*'Nota de Estudiantes'!EV7/EV$6))</f>
        <v/>
      </c>
      <c r="EW7" s="43" t="str">
        <f>IF(ISBLANK('Nota de Estudiantes'!EW7),"",IF(EW$6="","Falta",20*'Nota de Estudiantes'!EW7/EW$6))</f>
        <v/>
      </c>
      <c r="EX7" s="43" t="str">
        <f>IF(ISBLANK('Nota de Estudiantes'!EX7),"",IF(EX$6="","Falta",20*'Nota de Estudiantes'!EX7/EX$6))</f>
        <v/>
      </c>
      <c r="EY7" s="43" t="str">
        <f>IF(ISBLANK('Nota de Estudiantes'!EY7),"",IF(EY$6="","Falta",20*'Nota de Estudiantes'!EY7/EY$6))</f>
        <v/>
      </c>
      <c r="EZ7" s="43" t="str">
        <f>IF(ISBLANK('Nota de Estudiantes'!EZ7),"",IF(EZ$6="","Falta",20*'Nota de Estudiantes'!EZ7/EZ$6))</f>
        <v/>
      </c>
      <c r="FA7" s="43">
        <f>IF(ISBLANK('Nota de Estudiantes'!FA7),"",IF(FA$6="","Falta",20*'Nota de Estudiantes'!FA7/FA$6))</f>
        <v>15</v>
      </c>
      <c r="FB7" s="43">
        <f>IF(ISBLANK('Nota de Estudiantes'!FB7),"",IF(FB$6="","Falta",20*'Nota de Estudiantes'!FB7/FB$6))</f>
        <v>12</v>
      </c>
      <c r="FC7" s="43">
        <f>IF(ISBLANK('Nota de Estudiantes'!FC7),"",IF(FC$6="","Falta",20*'Nota de Estudiantes'!FC7/FC$6))</f>
        <v>15</v>
      </c>
      <c r="FD7" s="43">
        <f>IF(ISBLANK('Nota de Estudiantes'!FD7),"",IF(FD$6="","Falta",20*'Nota de Estudiantes'!FD7/FD$6))</f>
        <v>16</v>
      </c>
      <c r="FE7" s="43" t="str">
        <f>IF(ISBLANK('Nota de Estudiantes'!FE7),"",IF(FE$6="","Falta",20*'Nota de Estudiantes'!FE7/FE$6))</f>
        <v/>
      </c>
      <c r="FF7" s="43" t="str">
        <f>IF(ISBLANK('Nota de Estudiantes'!FF7),"",IF(FF$6="","Falta",20*'Nota de Estudiantes'!FF7/FF$6))</f>
        <v/>
      </c>
      <c r="FG7" s="43" t="str">
        <f>IF(ISBLANK('Nota de Estudiantes'!FG7),"",IF(FG$6="","Falta",20*'Nota de Estudiantes'!FG7/FG$6))</f>
        <v/>
      </c>
      <c r="FH7" s="43" t="str">
        <f>IF(ISBLANK('Nota de Estudiantes'!FH7),"",IF(FH$6="","Falta",20*'Nota de Estudiantes'!FH7/FH$6))</f>
        <v/>
      </c>
      <c r="FI7" s="43" t="str">
        <f>IF(ISBLANK('Nota de Estudiantes'!FI7),"",IF(FI$6="","Falta",20*'Nota de Estudiantes'!FI7/FI$6))</f>
        <v/>
      </c>
      <c r="FJ7" s="43" t="str">
        <f>IF(ISBLANK('Nota de Estudiantes'!FJ7),"",IF(FJ$6="","Falta",20*'Nota de Estudiantes'!FJ7/FJ$6))</f>
        <v/>
      </c>
      <c r="FK7" s="43" t="str">
        <f>IF(ISBLANK('Nota de Estudiantes'!FK7),"",IF(FK$6="","Falta",20*'Nota de Estudiantes'!FK7/FK$6))</f>
        <v/>
      </c>
      <c r="FL7" s="43" t="str">
        <f>IF(ISBLANK('Nota de Estudiantes'!FL7),"",IF(FL$6="","Falta",20*'Nota de Estudiantes'!FL7/FL$6))</f>
        <v/>
      </c>
    </row>
    <row r="8" spans="2:168" x14ac:dyDescent="0.25">
      <c r="B8" s="42" t="str">
        <f>IF(ISBLANK('Nota de Estudiantes'!B8),"",'Nota de Estudiantes'!B8)</f>
        <v>2</v>
      </c>
      <c r="C8" s="42" t="str">
        <f>IF(ISBLANK('Nota de Estudiantes'!C8),"",'Nota de Estudiantes'!C8)</f>
        <v>CASTRO ORTECHO, MARCO ANTONIO</v>
      </c>
      <c r="D8" s="38" t="str">
        <f>IF(ISBLANK('Nota de Estudiantes'!D8),"",'Nota de Estudiantes'!D8)</f>
        <v>02</v>
      </c>
      <c r="E8" s="43">
        <f>IF(ISBLANK('Nota de Estudiantes'!E8),"",IF(E$6="","Falta",20*'Nota de Estudiantes'!E8/E$6))</f>
        <v>16</v>
      </c>
      <c r="F8" s="43">
        <f>IF(ISBLANK('Nota de Estudiantes'!F8),"",IF(F$6="","Falta",20*'Nota de Estudiantes'!F8/F$6))</f>
        <v>16</v>
      </c>
      <c r="G8" s="43">
        <f>IF(ISBLANK('Nota de Estudiantes'!G8),"",IF(G$6="","Falta",20*'Nota de Estudiantes'!G8/G$6))</f>
        <v>20</v>
      </c>
      <c r="H8" s="43" t="str">
        <f>IF(ISBLANK('Nota de Estudiantes'!H8),"",IF(H$6="","Falta",20*'Nota de Estudiantes'!H8/H$6))</f>
        <v/>
      </c>
      <c r="I8" s="43">
        <f>IF(ISBLANK('Nota de Estudiantes'!I8),"",IF(I$6="","Falta",20*'Nota de Estudiantes'!I8/I$6))</f>
        <v>9</v>
      </c>
      <c r="J8" s="43">
        <f>IF(ISBLANK('Nota de Estudiantes'!J8),"",IF(J$6="","Falta",20*'Nota de Estudiantes'!J8/J$6))</f>
        <v>20</v>
      </c>
      <c r="K8" s="43">
        <f>IF(ISBLANK('Nota de Estudiantes'!K8),"",IF(K$6="","Falta",20*'Nota de Estudiantes'!K8/K$6))</f>
        <v>20</v>
      </c>
      <c r="L8" s="43">
        <f>IF(ISBLANK('Nota de Estudiantes'!L8),"",IF(L$6="","Falta",20*'Nota de Estudiantes'!L8/L$6))</f>
        <v>16</v>
      </c>
      <c r="M8" s="43" t="str">
        <f>IF(ISBLANK('Nota de Estudiantes'!M8),"",IF(M$6="","Falta",20*'Nota de Estudiantes'!M8/M$6))</f>
        <v/>
      </c>
      <c r="N8" s="43" t="str">
        <f>IF(ISBLANK('Nota de Estudiantes'!N8),"",IF(N$6="","Falta",20*'Nota de Estudiantes'!N8/N$6))</f>
        <v/>
      </c>
      <c r="O8" s="43" t="str">
        <f>IF(ISBLANK('Nota de Estudiantes'!O8),"",IF(O$6="","Falta",20*'Nota de Estudiantes'!O8/O$6))</f>
        <v/>
      </c>
      <c r="P8" s="43" t="str">
        <f>IF(ISBLANK('Nota de Estudiantes'!P8),"",IF(P$6="","Falta",20*'Nota de Estudiantes'!P8/P$6))</f>
        <v/>
      </c>
      <c r="Q8" s="43" t="str">
        <f>IF(ISBLANK('Nota de Estudiantes'!Q8),"",IF(Q$6="","Falta",20*'Nota de Estudiantes'!Q8/Q$6))</f>
        <v/>
      </c>
      <c r="R8" s="43" t="str">
        <f>IF(ISBLANK('Nota de Estudiantes'!R8),"",IF(R$6="","Falta",20*'Nota de Estudiantes'!R8/R$6))</f>
        <v/>
      </c>
      <c r="S8" s="43" t="str">
        <f>IF(ISBLANK('Nota de Estudiantes'!S8),"",IF(S$6="","Falta",20*'Nota de Estudiantes'!S8/S$6))</f>
        <v/>
      </c>
      <c r="T8" s="43" t="str">
        <f>IF(ISBLANK('Nota de Estudiantes'!T8),"",IF(T$6="","Falta",20*'Nota de Estudiantes'!T8/T$6))</f>
        <v/>
      </c>
      <c r="U8" s="43">
        <f>IF(ISBLANK('Nota de Estudiantes'!U8),"",IF(U$6="","Falta",20*'Nota de Estudiantes'!U8/U$6))</f>
        <v>20</v>
      </c>
      <c r="V8" s="43">
        <f>IF(ISBLANK('Nota de Estudiantes'!V8),"",IF(V$6="","Falta",20*'Nota de Estudiantes'!V8/V$6))</f>
        <v>16</v>
      </c>
      <c r="W8" s="43">
        <f>IF(ISBLANK('Nota de Estudiantes'!W8),"",IF(W$6="","Falta",20*'Nota de Estudiantes'!W8/W$6))</f>
        <v>20</v>
      </c>
      <c r="X8" s="43" t="str">
        <f>IF(ISBLANK('Nota de Estudiantes'!X8),"",IF(X$6="","Falta",20*'Nota de Estudiantes'!X8/X$6))</f>
        <v/>
      </c>
      <c r="Y8" s="43">
        <f>IF(ISBLANK('Nota de Estudiantes'!Y8),"",IF(Y$6="","Falta",20*'Nota de Estudiantes'!Y8/Y$6))</f>
        <v>19</v>
      </c>
      <c r="Z8" s="43">
        <f>IF(ISBLANK('Nota de Estudiantes'!Z8),"",IF(Z$6="","Falta",20*'Nota de Estudiantes'!Z8/Z$6))</f>
        <v>9</v>
      </c>
      <c r="AA8" s="43">
        <f>IF(ISBLANK('Nota de Estudiantes'!AA8),"",IF(AA$6="","Falta",20*'Nota de Estudiantes'!AA8/AA$6))</f>
        <v>9</v>
      </c>
      <c r="AB8" s="43">
        <f>IF(ISBLANK('Nota de Estudiantes'!AB8),"",IF(AB$6="","Falta",20*'Nota de Estudiantes'!AB8/AB$6))</f>
        <v>8</v>
      </c>
      <c r="AC8" s="43">
        <f>IF(ISBLANK('Nota de Estudiantes'!AC8),"",IF(AC$6="","Falta",20*'Nota de Estudiantes'!AC8/AC$6))</f>
        <v>16</v>
      </c>
      <c r="AD8" s="43" t="str">
        <f>IF(ISBLANK('Nota de Estudiantes'!AD8),"",IF(AD$6="","Falta",20*'Nota de Estudiantes'!AD8/AD$6))</f>
        <v/>
      </c>
      <c r="AE8" s="43" t="str">
        <f>IF(ISBLANK('Nota de Estudiantes'!AE8),"",IF(AE$6="","Falta",20*'Nota de Estudiantes'!AE8/AE$6))</f>
        <v/>
      </c>
      <c r="AF8" s="43" t="str">
        <f>IF(ISBLANK('Nota de Estudiantes'!AF8),"",IF(AF$6="","Falta",20*'Nota de Estudiantes'!AF8/AF$6))</f>
        <v/>
      </c>
      <c r="AG8" s="43" t="str">
        <f>IF(ISBLANK('Nota de Estudiantes'!AG8),"",IF(AG$6="","Falta",20*'Nota de Estudiantes'!AG8/AG$6))</f>
        <v/>
      </c>
      <c r="AH8" s="43" t="str">
        <f>IF(ISBLANK('Nota de Estudiantes'!AH8),"",IF(AH$6="","Falta",20*'Nota de Estudiantes'!AH8/AH$6))</f>
        <v/>
      </c>
      <c r="AI8" s="43" t="str">
        <f>IF(ISBLANK('Nota de Estudiantes'!AI8),"",IF(AI$6="","Falta",20*'Nota de Estudiantes'!AI8/AI$6))</f>
        <v/>
      </c>
      <c r="AJ8" s="43" t="str">
        <f>IF(ISBLANK('Nota de Estudiantes'!AJ8),"",IF(AJ$6="","Falta",20*'Nota de Estudiantes'!AJ8/AJ$6))</f>
        <v/>
      </c>
      <c r="AK8" s="43" t="str">
        <f>IF(ISBLANK('Nota de Estudiantes'!AK8),"",IF(AK$6="","Falta",20*'Nota de Estudiantes'!AK8/AK$6))</f>
        <v/>
      </c>
      <c r="AL8" s="43" t="str">
        <f>IF(ISBLANK('Nota de Estudiantes'!AL8),"",IF(AL$6="","Falta",20*'Nota de Estudiantes'!AL8/AL$6))</f>
        <v/>
      </c>
      <c r="AM8" s="43" t="str">
        <f>IF(ISBLANK('Nota de Estudiantes'!AM8),"",IF(AM$6="","Falta",20*'Nota de Estudiantes'!AM8/AM$6))</f>
        <v/>
      </c>
      <c r="AN8" s="43" t="str">
        <f>IF(ISBLANK('Nota de Estudiantes'!AN8),"",IF(AN$6="","Falta",20*'Nota de Estudiantes'!AN8/AN$6))</f>
        <v/>
      </c>
      <c r="AO8" s="43" t="str">
        <f>IF(ISBLANK('Nota de Estudiantes'!AO8),"",IF(AO$6="","Falta",20*'Nota de Estudiantes'!AO8/AO$6))</f>
        <v/>
      </c>
      <c r="AP8" s="43" t="str">
        <f>IF(ISBLANK('Nota de Estudiantes'!AP8),"",IF(AP$6="","Falta",20*'Nota de Estudiantes'!AP8/AP$6))</f>
        <v/>
      </c>
      <c r="AQ8" s="43" t="str">
        <f>IF(ISBLANK('Nota de Estudiantes'!AQ8),"",IF(AQ$6="","Falta",20*'Nota de Estudiantes'!AQ8/AQ$6))</f>
        <v/>
      </c>
      <c r="AR8" s="43" t="str">
        <f>IF(ISBLANK('Nota de Estudiantes'!AR8),"",IF(AR$6="","Falta",20*'Nota de Estudiantes'!AR8/AR$6))</f>
        <v/>
      </c>
      <c r="AS8" s="43">
        <f>IF(ISBLANK('Nota de Estudiantes'!AS8),"",IF(AS$6="","Falta",20*'Nota de Estudiantes'!AS8/AS$6))</f>
        <v>9</v>
      </c>
      <c r="AT8" s="43" t="str">
        <f>IF(ISBLANK('Nota de Estudiantes'!AT8),"",IF(AT$6="","Falta",20*'Nota de Estudiantes'!AT8/AT$6))</f>
        <v/>
      </c>
      <c r="AU8" s="43" t="str">
        <f>IF(ISBLANK('Nota de Estudiantes'!AU8),"",IF(AU$6="","Falta",20*'Nota de Estudiantes'!AU8/AU$6))</f>
        <v/>
      </c>
      <c r="AV8" s="43" t="str">
        <f>IF(ISBLANK('Nota de Estudiantes'!AV8),"",IF(AV$6="","Falta",20*'Nota de Estudiantes'!AV8/AV$6))</f>
        <v/>
      </c>
      <c r="AW8" s="43">
        <f>IF(ISBLANK('Nota de Estudiantes'!AW8),"",IF(AW$6="","Falta",20*'Nota de Estudiantes'!AW8/AW$6))</f>
        <v>18</v>
      </c>
      <c r="AX8" s="43">
        <f>IF(ISBLANK('Nota de Estudiantes'!AX8),"",IF(AX$6="","Falta",20*'Nota de Estudiantes'!AX8/AX$6))</f>
        <v>17</v>
      </c>
      <c r="AY8" s="43" t="str">
        <f>IF(ISBLANK('Nota de Estudiantes'!AY8),"",IF(AY$6="","Falta",20*'Nota de Estudiantes'!AY8/AY$6))</f>
        <v/>
      </c>
      <c r="AZ8" s="43" t="str">
        <f>IF(ISBLANK('Nota de Estudiantes'!AZ8),"",IF(AZ$6="","Falta",20*'Nota de Estudiantes'!AZ8/AZ$6))</f>
        <v/>
      </c>
      <c r="BA8" s="43" t="str">
        <f>IF(ISBLANK('Nota de Estudiantes'!BA8),"",IF(BA$6="","Falta",20*'Nota de Estudiantes'!BA8/BA$6))</f>
        <v/>
      </c>
      <c r="BB8" s="43" t="str">
        <f>IF(ISBLANK('Nota de Estudiantes'!BB8),"",IF(BB$6="","Falta",20*'Nota de Estudiantes'!BB8/BB$6))</f>
        <v/>
      </c>
      <c r="BC8" s="43" t="str">
        <f>IF(ISBLANK('Nota de Estudiantes'!BC8),"",IF(BC$6="","Falta",20*'Nota de Estudiantes'!BC8/BC$6))</f>
        <v/>
      </c>
      <c r="BD8" s="43" t="str">
        <f>IF(ISBLANK('Nota de Estudiantes'!BD8),"",IF(BD$6="","Falta",20*'Nota de Estudiantes'!BD8/BD$6))</f>
        <v/>
      </c>
      <c r="BE8" s="43" t="str">
        <f>IF(ISBLANK('Nota de Estudiantes'!BE8),"",IF(BE$6="","Falta",20*'Nota de Estudiantes'!BE8/BE$6))</f>
        <v/>
      </c>
      <c r="BF8" s="43" t="str">
        <f>IF(ISBLANK('Nota de Estudiantes'!BF8),"",IF(BF$6="","Falta",20*'Nota de Estudiantes'!BF8/BF$6))</f>
        <v/>
      </c>
      <c r="BG8" s="43" t="str">
        <f>IF(ISBLANK('Nota de Estudiantes'!BG8),"",IF(BG$6="","Falta",20*'Nota de Estudiantes'!BG8/BG$6))</f>
        <v/>
      </c>
      <c r="BH8" s="43" t="str">
        <f>IF(ISBLANK('Nota de Estudiantes'!BH8),"",IF(BH$6="","Falta",20*'Nota de Estudiantes'!BH8/BH$6))</f>
        <v/>
      </c>
      <c r="BI8" s="43">
        <f>IF(ISBLANK('Nota de Estudiantes'!BI8),"",IF(BI$6="","Falta",20*'Nota de Estudiantes'!BI8/BI$6))</f>
        <v>18</v>
      </c>
      <c r="BJ8" s="43" t="str">
        <f>IF(ISBLANK('Nota de Estudiantes'!BJ8),"",IF(BJ$6="","Falta",20*'Nota de Estudiantes'!BJ8/BJ$6))</f>
        <v/>
      </c>
      <c r="BK8" s="43" t="str">
        <f>IF(ISBLANK('Nota de Estudiantes'!BK8),"",IF(BK$6="","Falta",20*'Nota de Estudiantes'!BK8/BK$6))</f>
        <v/>
      </c>
      <c r="BL8" s="43" t="str">
        <f>IF(ISBLANK('Nota de Estudiantes'!BL8),"",IF(BL$6="","Falta",20*'Nota de Estudiantes'!BL8/BL$6))</f>
        <v/>
      </c>
      <c r="BM8" s="43">
        <f>IF(ISBLANK('Nota de Estudiantes'!BM8),"",IF(BM$6="","Falta",20*'Nota de Estudiantes'!BM8/BM$6))</f>
        <v>17</v>
      </c>
      <c r="BN8" s="43" t="str">
        <f>IF(ISBLANK('Nota de Estudiantes'!BN8),"",IF(BN$6="","Falta",20*'Nota de Estudiantes'!BN8/BN$6))</f>
        <v/>
      </c>
      <c r="BO8" s="43" t="str">
        <f>IF(ISBLANK('Nota de Estudiantes'!BO8),"",IF(BO$6="","Falta",20*'Nota de Estudiantes'!BO8/BO$6))</f>
        <v/>
      </c>
      <c r="BP8" s="43" t="str">
        <f>IF(ISBLANK('Nota de Estudiantes'!BP8),"",IF(BP$6="","Falta",20*'Nota de Estudiantes'!BP8/BP$6))</f>
        <v/>
      </c>
      <c r="BQ8" s="43" t="str">
        <f>IF(ISBLANK('Nota de Estudiantes'!BQ8),"",IF(BQ$6="","Falta",20*'Nota de Estudiantes'!BQ8/BQ$6))</f>
        <v/>
      </c>
      <c r="BR8" s="43" t="str">
        <f>IF(ISBLANK('Nota de Estudiantes'!BR8),"",IF(BR$6="","Falta",20*'Nota de Estudiantes'!BR8/BR$6))</f>
        <v/>
      </c>
      <c r="BS8" s="43" t="str">
        <f>IF(ISBLANK('Nota de Estudiantes'!BS8),"",IF(BS$6="","Falta",20*'Nota de Estudiantes'!BS8/BS$6))</f>
        <v/>
      </c>
      <c r="BT8" s="43" t="str">
        <f>IF(ISBLANK('Nota de Estudiantes'!BT8),"",IF(BT$6="","Falta",20*'Nota de Estudiantes'!BT8/BT$6))</f>
        <v/>
      </c>
      <c r="BU8" s="43" t="str">
        <f>IF(ISBLANK('Nota de Estudiantes'!BU8),"",IF(BU$6="","Falta",20*'Nota de Estudiantes'!BU8/BU$6))</f>
        <v/>
      </c>
      <c r="BV8" s="43" t="str">
        <f>IF(ISBLANK('Nota de Estudiantes'!BV8),"",IF(BV$6="","Falta",20*'Nota de Estudiantes'!BV8/BV$6))</f>
        <v/>
      </c>
      <c r="BW8" s="43" t="str">
        <f>IF(ISBLANK('Nota de Estudiantes'!BW8),"",IF(BW$6="","Falta",20*'Nota de Estudiantes'!BW8/BW$6))</f>
        <v/>
      </c>
      <c r="BX8" s="43" t="str">
        <f>IF(ISBLANK('Nota de Estudiantes'!BX8),"",IF(BX$6="","Falta",20*'Nota de Estudiantes'!BX8/BX$6))</f>
        <v/>
      </c>
      <c r="BY8" s="43">
        <f>IF(ISBLANK('Nota de Estudiantes'!BY8),"",IF(BY$6="","Falta",20*'Nota de Estudiantes'!BY8/BY$6))</f>
        <v>16</v>
      </c>
      <c r="BZ8" s="43">
        <f>IF(ISBLANK('Nota de Estudiantes'!BZ8),"",IF(BZ$6="","Falta",20*'Nota de Estudiantes'!BZ8/BZ$6))</f>
        <v>15</v>
      </c>
      <c r="CA8" s="43" t="str">
        <f>IF(ISBLANK('Nota de Estudiantes'!CA8),"",IF(CA$6="","Falta",20*'Nota de Estudiantes'!CA8/CA$6))</f>
        <v/>
      </c>
      <c r="CB8" s="43" t="str">
        <f>IF(ISBLANK('Nota de Estudiantes'!CB8),"",IF(CB$6="","Falta",20*'Nota de Estudiantes'!CB8/CB$6))</f>
        <v/>
      </c>
      <c r="CC8" s="43" t="str">
        <f>IF(ISBLANK('Nota de Estudiantes'!CC8),"",IF(CC$6="","Falta",20*'Nota de Estudiantes'!CC8/CC$6))</f>
        <v/>
      </c>
      <c r="CD8" s="43" t="str">
        <f>IF(ISBLANK('Nota de Estudiantes'!CD8),"",IF(CD$6="","Falta",20*'Nota de Estudiantes'!CD8/CD$6))</f>
        <v/>
      </c>
      <c r="CE8" s="43" t="str">
        <f>IF(ISBLANK('Nota de Estudiantes'!CE8),"",IF(CE$6="","Falta",20*'Nota de Estudiantes'!CE8/CE$6))</f>
        <v/>
      </c>
      <c r="CF8" s="43" t="str">
        <f>IF(ISBLANK('Nota de Estudiantes'!CF8),"",IF(CF$6="","Falta",20*'Nota de Estudiantes'!CF8/CF$6))</f>
        <v/>
      </c>
      <c r="CG8" s="43" t="str">
        <f>IF(ISBLANK('Nota de Estudiantes'!CG8),"",IF(CG$6="","Falta",20*'Nota de Estudiantes'!CG8/CG$6))</f>
        <v/>
      </c>
      <c r="CH8" s="43" t="str">
        <f>IF(ISBLANK('Nota de Estudiantes'!CH8),"",IF(CH$6="","Falta",20*'Nota de Estudiantes'!CH8/CH$6))</f>
        <v/>
      </c>
      <c r="CI8" s="43" t="str">
        <f>IF(ISBLANK('Nota de Estudiantes'!CI8),"",IF(CI$6="","Falta",20*'Nota de Estudiantes'!CI8/CI$6))</f>
        <v/>
      </c>
      <c r="CJ8" s="43" t="str">
        <f>IF(ISBLANK('Nota de Estudiantes'!CJ8),"",IF(CJ$6="","Falta",20*'Nota de Estudiantes'!CJ8/CJ$6))</f>
        <v/>
      </c>
      <c r="CK8" s="43">
        <f>IF(ISBLANK('Nota de Estudiantes'!CK8),"",IF(CK$6="","Falta",20*'Nota de Estudiantes'!CK8/CK$6))</f>
        <v>18</v>
      </c>
      <c r="CL8" s="43" t="str">
        <f>IF(ISBLANK('Nota de Estudiantes'!CL8),"",IF(CL$6="","Falta",20*'Nota de Estudiantes'!CL8/CL$6))</f>
        <v/>
      </c>
      <c r="CM8" s="43" t="str">
        <f>IF(ISBLANK('Nota de Estudiantes'!CM8),"",IF(CM$6="","Falta",20*'Nota de Estudiantes'!CM8/CM$6))</f>
        <v/>
      </c>
      <c r="CN8" s="43" t="str">
        <f>IF(ISBLANK('Nota de Estudiantes'!CN8),"",IF(CN$6="","Falta",20*'Nota de Estudiantes'!CN8/CN$6))</f>
        <v/>
      </c>
      <c r="CO8" s="43">
        <f>IF(ISBLANK('Nota de Estudiantes'!CO8),"",IF(CO$6="","Falta",20*'Nota de Estudiantes'!CO8/CO$6))</f>
        <v>15</v>
      </c>
      <c r="CP8" s="43" t="str">
        <f>IF(ISBLANK('Nota de Estudiantes'!CP8),"",IF(CP$6="","Falta",20*'Nota de Estudiantes'!CP8/CP$6))</f>
        <v/>
      </c>
      <c r="CQ8" s="43" t="str">
        <f>IF(ISBLANK('Nota de Estudiantes'!CQ8),"",IF(CQ$6="","Falta",20*'Nota de Estudiantes'!CQ8/CQ$6))</f>
        <v/>
      </c>
      <c r="CR8" s="43" t="str">
        <f>IF(ISBLANK('Nota de Estudiantes'!CR8),"",IF(CR$6="","Falta",20*'Nota de Estudiantes'!CR8/CR$6))</f>
        <v/>
      </c>
      <c r="CS8" s="43" t="str">
        <f>IF(ISBLANK('Nota de Estudiantes'!CS8),"",IF(CS$6="","Falta",20*'Nota de Estudiantes'!CS8/CS$6))</f>
        <v/>
      </c>
      <c r="CT8" s="43" t="str">
        <f>IF(ISBLANK('Nota de Estudiantes'!CT8),"",IF(CT$6="","Falta",20*'Nota de Estudiantes'!CT8/CT$6))</f>
        <v/>
      </c>
      <c r="CU8" s="43" t="str">
        <f>IF(ISBLANK('Nota de Estudiantes'!CU8),"",IF(CU$6="","Falta",20*'Nota de Estudiantes'!CU8/CU$6))</f>
        <v/>
      </c>
      <c r="CV8" s="43" t="str">
        <f>IF(ISBLANK('Nota de Estudiantes'!CV8),"",IF(CV$6="","Falta",20*'Nota de Estudiantes'!CV8/CV$6))</f>
        <v/>
      </c>
      <c r="CW8" s="43" t="str">
        <f>IF(ISBLANK('Nota de Estudiantes'!CW8),"",IF(CW$6="","Falta",20*'Nota de Estudiantes'!CW8/CW$6))</f>
        <v/>
      </c>
      <c r="CX8" s="43" t="str">
        <f>IF(ISBLANK('Nota de Estudiantes'!CX8),"",IF(CX$6="","Falta",20*'Nota de Estudiantes'!CX8/CX$6))</f>
        <v/>
      </c>
      <c r="CY8" s="43" t="str">
        <f>IF(ISBLANK('Nota de Estudiantes'!CY8),"",IF(CY$6="","Falta",20*'Nota de Estudiantes'!CY8/CY$6))</f>
        <v/>
      </c>
      <c r="CZ8" s="43" t="str">
        <f>IF(ISBLANK('Nota de Estudiantes'!CZ8),"",IF(CZ$6="","Falta",20*'Nota de Estudiantes'!CZ8/CZ$6))</f>
        <v/>
      </c>
      <c r="DA8" s="43">
        <f>IF(ISBLANK('Nota de Estudiantes'!DA8),"",IF(DA$6="","Falta",20*'Nota de Estudiantes'!DA8/DA$6))</f>
        <v>16</v>
      </c>
      <c r="DB8" s="43">
        <f>IF(ISBLANK('Nota de Estudiantes'!DB8),"",IF(DB$6="","Falta",20*'Nota de Estudiantes'!DB8/DB$6))</f>
        <v>18</v>
      </c>
      <c r="DC8" s="43">
        <f>IF(ISBLANK('Nota de Estudiantes'!DC8),"",IF(DC$6="","Falta",20*'Nota de Estudiantes'!DC8/DC$6))</f>
        <v>16</v>
      </c>
      <c r="DD8" s="43">
        <f>IF(ISBLANK('Nota de Estudiantes'!DD8),"",IF(DD$6="","Falta",20*'Nota de Estudiantes'!DD8/DD$6))</f>
        <v>12</v>
      </c>
      <c r="DE8" s="43">
        <f>IF(ISBLANK('Nota de Estudiantes'!DE8),"",IF(DE$6="","Falta",20*'Nota de Estudiantes'!DE8/DE$6))</f>
        <v>17</v>
      </c>
      <c r="DF8" s="43" t="str">
        <f>IF(ISBLANK('Nota de Estudiantes'!DF8),"",IF(DF$6="","Falta",20*'Nota de Estudiantes'!DF8/DF$6))</f>
        <v/>
      </c>
      <c r="DG8" s="43" t="str">
        <f>IF(ISBLANK('Nota de Estudiantes'!DG8),"",IF(DG$6="","Falta",20*'Nota de Estudiantes'!DG8/DG$6))</f>
        <v/>
      </c>
      <c r="DH8" s="43" t="str">
        <f>IF(ISBLANK('Nota de Estudiantes'!DH8),"",IF(DH$6="","Falta",20*'Nota de Estudiantes'!DH8/DH$6))</f>
        <v/>
      </c>
      <c r="DI8" s="43" t="str">
        <f>IF(ISBLANK('Nota de Estudiantes'!DI8),"",IF(DI$6="","Falta",20*'Nota de Estudiantes'!DI8/DI$6))</f>
        <v/>
      </c>
      <c r="DJ8" s="43" t="str">
        <f>IF(ISBLANK('Nota de Estudiantes'!DJ8),"",IF(DJ$6="","Falta",20*'Nota de Estudiantes'!DJ8/DJ$6))</f>
        <v/>
      </c>
      <c r="DK8" s="43" t="str">
        <f>IF(ISBLANK('Nota de Estudiantes'!DK8),"",IF(DK$6="","Falta",20*'Nota de Estudiantes'!DK8/DK$6))</f>
        <v/>
      </c>
      <c r="DL8" s="43" t="str">
        <f>IF(ISBLANK('Nota de Estudiantes'!DL8),"",IF(DL$6="","Falta",20*'Nota de Estudiantes'!DL8/DL$6))</f>
        <v/>
      </c>
      <c r="DM8" s="43" t="str">
        <f>IF(ISBLANK('Nota de Estudiantes'!DM8),"",IF(DM$6="","Falta",20*'Nota de Estudiantes'!DM8/DM$6))</f>
        <v/>
      </c>
      <c r="DN8" s="43" t="str">
        <f>IF(ISBLANK('Nota de Estudiantes'!DN8),"",IF(DN$6="","Falta",20*'Nota de Estudiantes'!DN8/DN$6))</f>
        <v/>
      </c>
      <c r="DO8" s="43" t="str">
        <f>IF(ISBLANK('Nota de Estudiantes'!DO8),"",IF(DO$6="","Falta",20*'Nota de Estudiantes'!DO8/DO$6))</f>
        <v/>
      </c>
      <c r="DP8" s="43" t="str">
        <f>IF(ISBLANK('Nota de Estudiantes'!DP8),"",IF(DP$6="","Falta",20*'Nota de Estudiantes'!DP8/DP$6))</f>
        <v/>
      </c>
      <c r="DQ8" s="43">
        <f>IF(ISBLANK('Nota de Estudiantes'!DQ8),"",IF(DQ$6="","Falta",20*'Nota de Estudiantes'!DQ8/DQ$6))</f>
        <v>11</v>
      </c>
      <c r="DR8" s="43" t="str">
        <f>IF(ISBLANK('Nota de Estudiantes'!DR8),"",IF(DR$6="","Falta",20*'Nota de Estudiantes'!DR8/DR$6))</f>
        <v/>
      </c>
      <c r="DS8" s="43" t="str">
        <f>IF(ISBLANK('Nota de Estudiantes'!DS8),"",IF(DS$6="","Falta",20*'Nota de Estudiantes'!DS8/DS$6))</f>
        <v/>
      </c>
      <c r="DT8" s="43" t="str">
        <f>IF(ISBLANK('Nota de Estudiantes'!DT8),"",IF(DT$6="","Falta",20*'Nota de Estudiantes'!DT8/DT$6))</f>
        <v/>
      </c>
      <c r="DU8" s="43">
        <f>IF(ISBLANK('Nota de Estudiantes'!DU8),"",IF(DU$6="","Falta",20*'Nota de Estudiantes'!DU8/DU$6))</f>
        <v>10</v>
      </c>
      <c r="DV8" s="43" t="str">
        <f>IF(ISBLANK('Nota de Estudiantes'!DV8),"",IF(DV$6="","Falta",20*'Nota de Estudiantes'!DV8/DV$6))</f>
        <v/>
      </c>
      <c r="DW8" s="43" t="str">
        <f>IF(ISBLANK('Nota de Estudiantes'!DW8),"",IF(DW$6="","Falta",20*'Nota de Estudiantes'!DW8/DW$6))</f>
        <v/>
      </c>
      <c r="DX8" s="43" t="str">
        <f>IF(ISBLANK('Nota de Estudiantes'!DX8),"",IF(DX$6="","Falta",20*'Nota de Estudiantes'!DX8/DX$6))</f>
        <v/>
      </c>
      <c r="DY8" s="43" t="str">
        <f>IF(ISBLANK('Nota de Estudiantes'!DY8),"",IF(DY$6="","Falta",20*'Nota de Estudiantes'!DY8/DY$6))</f>
        <v/>
      </c>
      <c r="DZ8" s="43" t="str">
        <f>IF(ISBLANK('Nota de Estudiantes'!DZ8),"",IF(DZ$6="","Falta",20*'Nota de Estudiantes'!DZ8/DZ$6))</f>
        <v/>
      </c>
      <c r="EA8" s="43" t="str">
        <f>IF(ISBLANK('Nota de Estudiantes'!EA8),"",IF(EA$6="","Falta",20*'Nota de Estudiantes'!EA8/EA$6))</f>
        <v/>
      </c>
      <c r="EB8" s="43" t="str">
        <f>IF(ISBLANK('Nota de Estudiantes'!EB8),"",IF(EB$6="","Falta",20*'Nota de Estudiantes'!EB8/EB$6))</f>
        <v/>
      </c>
      <c r="EC8" s="43" t="str">
        <f>IF(ISBLANK('Nota de Estudiantes'!EC8),"",IF(EC$6="","Falta",20*'Nota de Estudiantes'!EC8/EC$6))</f>
        <v/>
      </c>
      <c r="ED8" s="43" t="str">
        <f>IF(ISBLANK('Nota de Estudiantes'!ED8),"",IF(ED$6="","Falta",20*'Nota de Estudiantes'!ED8/ED$6))</f>
        <v/>
      </c>
      <c r="EE8" s="43" t="str">
        <f>IF(ISBLANK('Nota de Estudiantes'!EE8),"",IF(EE$6="","Falta",20*'Nota de Estudiantes'!EE8/EE$6))</f>
        <v/>
      </c>
      <c r="EF8" s="43" t="str">
        <f>IF(ISBLANK('Nota de Estudiantes'!EF8),"",IF(EF$6="","Falta",20*'Nota de Estudiantes'!EF8/EF$6))</f>
        <v/>
      </c>
      <c r="EG8" s="43" t="str">
        <f>IF(ISBLANK('Nota de Estudiantes'!EG8),"",IF(EG$6="","Falta",20*'Nota de Estudiantes'!EG8/EG$6))</f>
        <v/>
      </c>
      <c r="EH8" s="43" t="str">
        <f>IF(ISBLANK('Nota de Estudiantes'!EH8),"",IF(EH$6="","Falta",20*'Nota de Estudiantes'!EH8/EH$6))</f>
        <v/>
      </c>
      <c r="EI8" s="43" t="str">
        <f>IF(ISBLANK('Nota de Estudiantes'!EI8),"",IF(EI$6="","Falta",20*'Nota de Estudiantes'!EI8/EI$6))</f>
        <v/>
      </c>
      <c r="EJ8" s="43" t="str">
        <f>IF(ISBLANK('Nota de Estudiantes'!EJ8),"",IF(EJ$6="","Falta",20*'Nota de Estudiantes'!EJ8/EJ$6))</f>
        <v/>
      </c>
      <c r="EK8" s="43">
        <f>IF(ISBLANK('Nota de Estudiantes'!EK8),"",IF(EK$6="","Falta",20*'Nota de Estudiantes'!EK8/EK$6))</f>
        <v>17</v>
      </c>
      <c r="EL8" s="43" t="str">
        <f>IF(ISBLANK('Nota de Estudiantes'!EL8),"",IF(EL$6="","Falta",20*'Nota de Estudiantes'!EL8/EL$6))</f>
        <v/>
      </c>
      <c r="EM8" s="43" t="str">
        <f>IF(ISBLANK('Nota de Estudiantes'!EM8),"",IF(EM$6="","Falta",20*'Nota de Estudiantes'!EM8/EM$6))</f>
        <v/>
      </c>
      <c r="EN8" s="43" t="str">
        <f>IF(ISBLANK('Nota de Estudiantes'!EN8),"",IF(EN$6="","Falta",20*'Nota de Estudiantes'!EN8/EN$6))</f>
        <v/>
      </c>
      <c r="EO8" s="43">
        <f>IF(ISBLANK('Nota de Estudiantes'!EO8),"",IF(EO$6="","Falta",20*'Nota de Estudiantes'!EO8/EO$6))</f>
        <v>17</v>
      </c>
      <c r="EP8" s="43" t="str">
        <f>IF(ISBLANK('Nota de Estudiantes'!EP8),"",IF(EP$6="","Falta",20*'Nota de Estudiantes'!EP8/EP$6))</f>
        <v/>
      </c>
      <c r="EQ8" s="43" t="str">
        <f>IF(ISBLANK('Nota de Estudiantes'!EQ8),"",IF(EQ$6="","Falta",20*'Nota de Estudiantes'!EQ8/EQ$6))</f>
        <v/>
      </c>
      <c r="ER8" s="43" t="str">
        <f>IF(ISBLANK('Nota de Estudiantes'!ER8),"",IF(ER$6="","Falta",20*'Nota de Estudiantes'!ER8/ER$6))</f>
        <v/>
      </c>
      <c r="ES8" s="43" t="str">
        <f>IF(ISBLANK('Nota de Estudiantes'!ES8),"",IF(ES$6="","Falta",20*'Nota de Estudiantes'!ES8/ES$6))</f>
        <v/>
      </c>
      <c r="ET8" s="43" t="str">
        <f>IF(ISBLANK('Nota de Estudiantes'!ET8),"",IF(ET$6="","Falta",20*'Nota de Estudiantes'!ET8/ET$6))</f>
        <v/>
      </c>
      <c r="EU8" s="43" t="str">
        <f>IF(ISBLANK('Nota de Estudiantes'!EU8),"",IF(EU$6="","Falta",20*'Nota de Estudiantes'!EU8/EU$6))</f>
        <v/>
      </c>
      <c r="EV8" s="43" t="str">
        <f>IF(ISBLANK('Nota de Estudiantes'!EV8),"",IF(EV$6="","Falta",20*'Nota de Estudiantes'!EV8/EV$6))</f>
        <v/>
      </c>
      <c r="EW8" s="43" t="str">
        <f>IF(ISBLANK('Nota de Estudiantes'!EW8),"",IF(EW$6="","Falta",20*'Nota de Estudiantes'!EW8/EW$6))</f>
        <v/>
      </c>
      <c r="EX8" s="43" t="str">
        <f>IF(ISBLANK('Nota de Estudiantes'!EX8),"",IF(EX$6="","Falta",20*'Nota de Estudiantes'!EX8/EX$6))</f>
        <v/>
      </c>
      <c r="EY8" s="43" t="str">
        <f>IF(ISBLANK('Nota de Estudiantes'!EY8),"",IF(EY$6="","Falta",20*'Nota de Estudiantes'!EY8/EY$6))</f>
        <v/>
      </c>
      <c r="EZ8" s="43" t="str">
        <f>IF(ISBLANK('Nota de Estudiantes'!EZ8),"",IF(EZ$6="","Falta",20*'Nota de Estudiantes'!EZ8/EZ$6))</f>
        <v/>
      </c>
      <c r="FA8" s="43">
        <f>IF(ISBLANK('Nota de Estudiantes'!FA8),"",IF(FA$6="","Falta",20*'Nota de Estudiantes'!FA8/FA$6))</f>
        <v>12</v>
      </c>
      <c r="FB8" s="43">
        <f>IF(ISBLANK('Nota de Estudiantes'!FB8),"",IF(FB$6="","Falta",20*'Nota de Estudiantes'!FB8/FB$6))</f>
        <v>20</v>
      </c>
      <c r="FC8" s="43">
        <f>IF(ISBLANK('Nota de Estudiantes'!FC8),"",IF(FC$6="","Falta",20*'Nota de Estudiantes'!FC8/FC$6))</f>
        <v>10</v>
      </c>
      <c r="FD8" s="43">
        <f>IF(ISBLANK('Nota de Estudiantes'!FD8),"",IF(FD$6="","Falta",20*'Nota de Estudiantes'!FD8/FD$6))</f>
        <v>16</v>
      </c>
      <c r="FE8" s="43" t="str">
        <f>IF(ISBLANK('Nota de Estudiantes'!FE8),"",IF(FE$6="","Falta",20*'Nota de Estudiantes'!FE8/FE$6))</f>
        <v/>
      </c>
      <c r="FF8" s="43" t="str">
        <f>IF(ISBLANK('Nota de Estudiantes'!FF8),"",IF(FF$6="","Falta",20*'Nota de Estudiantes'!FF8/FF$6))</f>
        <v/>
      </c>
      <c r="FG8" s="43" t="str">
        <f>IF(ISBLANK('Nota de Estudiantes'!FG8),"",IF(FG$6="","Falta",20*'Nota de Estudiantes'!FG8/FG$6))</f>
        <v/>
      </c>
      <c r="FH8" s="43" t="str">
        <f>IF(ISBLANK('Nota de Estudiantes'!FH8),"",IF(FH$6="","Falta",20*'Nota de Estudiantes'!FH8/FH$6))</f>
        <v/>
      </c>
      <c r="FI8" s="43" t="str">
        <f>IF(ISBLANK('Nota de Estudiantes'!FI8),"",IF(FI$6="","Falta",20*'Nota de Estudiantes'!FI8/FI$6))</f>
        <v/>
      </c>
      <c r="FJ8" s="43" t="str">
        <f>IF(ISBLANK('Nota de Estudiantes'!FJ8),"",IF(FJ$6="","Falta",20*'Nota de Estudiantes'!FJ8/FJ$6))</f>
        <v/>
      </c>
      <c r="FK8" s="43" t="str">
        <f>IF(ISBLANK('Nota de Estudiantes'!FK8),"",IF(FK$6="","Falta",20*'Nota de Estudiantes'!FK8/FK$6))</f>
        <v/>
      </c>
      <c r="FL8" s="43" t="str">
        <f>IF(ISBLANK('Nota de Estudiantes'!FL8),"",IF(FL$6="","Falta",20*'Nota de Estudiantes'!FL8/FL$6))</f>
        <v/>
      </c>
    </row>
    <row r="9" spans="2:168" x14ac:dyDescent="0.25">
      <c r="B9" s="42" t="str">
        <f>IF(ISBLANK('Nota de Estudiantes'!B9),"",'Nota de Estudiantes'!B9)</f>
        <v>3</v>
      </c>
      <c r="C9" s="42" t="str">
        <f>IF(ISBLANK('Nota de Estudiantes'!C9),"",'Nota de Estudiantes'!C9)</f>
        <v>CHOQUE BALBOA, JOSE LUIS</v>
      </c>
      <c r="D9" s="38" t="str">
        <f>IF(ISBLANK('Nota de Estudiantes'!D9),"",'Nota de Estudiantes'!D9)</f>
        <v>01</v>
      </c>
      <c r="E9" s="43" t="str">
        <f>IF(ISBLANK('Nota de Estudiantes'!E9),"",IF(E$6="","Falta",20*'Nota de Estudiantes'!E9/E$6))</f>
        <v/>
      </c>
      <c r="F9" s="43">
        <f>IF(ISBLANK('Nota de Estudiantes'!F9),"",IF(F$6="","Falta",20*'Nota de Estudiantes'!F9/F$6))</f>
        <v>16</v>
      </c>
      <c r="G9" s="43">
        <f>IF(ISBLANK('Nota de Estudiantes'!G9),"",IF(G$6="","Falta",20*'Nota de Estudiantes'!G9/G$6))</f>
        <v>15</v>
      </c>
      <c r="H9" s="43" t="str">
        <f>IF(ISBLANK('Nota de Estudiantes'!H9),"",IF(H$6="","Falta",20*'Nota de Estudiantes'!H9/H$6))</f>
        <v/>
      </c>
      <c r="I9" s="43">
        <f>IF(ISBLANK('Nota de Estudiantes'!I9),"",IF(I$6="","Falta",20*'Nota de Estudiantes'!I9/I$6))</f>
        <v>13</v>
      </c>
      <c r="J9" s="43" t="str">
        <f>IF(ISBLANK('Nota de Estudiantes'!J9),"",IF(J$6="","Falta",20*'Nota de Estudiantes'!J9/J$6))</f>
        <v/>
      </c>
      <c r="K9" s="43">
        <f>IF(ISBLANK('Nota de Estudiantes'!K9),"",IF(K$6="","Falta",20*'Nota de Estudiantes'!K9/K$6))</f>
        <v>16</v>
      </c>
      <c r="L9" s="43">
        <f>IF(ISBLANK('Nota de Estudiantes'!L9),"",IF(L$6="","Falta",20*'Nota de Estudiantes'!L9/L$6))</f>
        <v>12</v>
      </c>
      <c r="M9" s="43" t="str">
        <f>IF(ISBLANK('Nota de Estudiantes'!M9),"",IF(M$6="","Falta",20*'Nota de Estudiantes'!M9/M$6))</f>
        <v/>
      </c>
      <c r="N9" s="43" t="str">
        <f>IF(ISBLANK('Nota de Estudiantes'!N9),"",IF(N$6="","Falta",20*'Nota de Estudiantes'!N9/N$6))</f>
        <v/>
      </c>
      <c r="O9" s="43" t="str">
        <f>IF(ISBLANK('Nota de Estudiantes'!O9),"",IF(O$6="","Falta",20*'Nota de Estudiantes'!O9/O$6))</f>
        <v/>
      </c>
      <c r="P9" s="43" t="str">
        <f>IF(ISBLANK('Nota de Estudiantes'!P9),"",IF(P$6="","Falta",20*'Nota de Estudiantes'!P9/P$6))</f>
        <v/>
      </c>
      <c r="Q9" s="43" t="str">
        <f>IF(ISBLANK('Nota de Estudiantes'!Q9),"",IF(Q$6="","Falta",20*'Nota de Estudiantes'!Q9/Q$6))</f>
        <v/>
      </c>
      <c r="R9" s="43" t="str">
        <f>IF(ISBLANK('Nota de Estudiantes'!R9),"",IF(R$6="","Falta",20*'Nota de Estudiantes'!R9/R$6))</f>
        <v/>
      </c>
      <c r="S9" s="43" t="str">
        <f>IF(ISBLANK('Nota de Estudiantes'!S9),"",IF(S$6="","Falta",20*'Nota de Estudiantes'!S9/S$6))</f>
        <v/>
      </c>
      <c r="T9" s="43" t="str">
        <f>IF(ISBLANK('Nota de Estudiantes'!T9),"",IF(T$6="","Falta",20*'Nota de Estudiantes'!T9/T$6))</f>
        <v/>
      </c>
      <c r="U9" s="43">
        <f>IF(ISBLANK('Nota de Estudiantes'!U9),"",IF(U$6="","Falta",20*'Nota de Estudiantes'!U9/U$6))</f>
        <v>15</v>
      </c>
      <c r="V9" s="43">
        <f>IF(ISBLANK('Nota de Estudiantes'!V9),"",IF(V$6="","Falta",20*'Nota de Estudiantes'!V9/V$6))</f>
        <v>16</v>
      </c>
      <c r="W9" s="43">
        <f>IF(ISBLANK('Nota de Estudiantes'!W9),"",IF(W$6="","Falta",20*'Nota de Estudiantes'!W9/W$6))</f>
        <v>19</v>
      </c>
      <c r="X9" s="43" t="str">
        <f>IF(ISBLANK('Nota de Estudiantes'!X9),"",IF(X$6="","Falta",20*'Nota de Estudiantes'!X9/X$6))</f>
        <v/>
      </c>
      <c r="Y9" s="43">
        <f>IF(ISBLANK('Nota de Estudiantes'!Y9),"",IF(Y$6="","Falta",20*'Nota de Estudiantes'!Y9/Y$6))</f>
        <v>15</v>
      </c>
      <c r="Z9" s="43">
        <f>IF(ISBLANK('Nota de Estudiantes'!Z9),"",IF(Z$6="","Falta",20*'Nota de Estudiantes'!Z9/Z$6))</f>
        <v>10</v>
      </c>
      <c r="AA9" s="43">
        <f>IF(ISBLANK('Nota de Estudiantes'!AA9),"",IF(AA$6="","Falta",20*'Nota de Estudiantes'!AA9/AA$6))</f>
        <v>18</v>
      </c>
      <c r="AB9" s="43">
        <f>IF(ISBLANK('Nota de Estudiantes'!AB9),"",IF(AB$6="","Falta",20*'Nota de Estudiantes'!AB9/AB$6))</f>
        <v>19</v>
      </c>
      <c r="AC9" s="43">
        <f>IF(ISBLANK('Nota de Estudiantes'!AC9),"",IF(AC$6="","Falta",20*'Nota de Estudiantes'!AC9/AC$6))</f>
        <v>15</v>
      </c>
      <c r="AD9" s="43" t="str">
        <f>IF(ISBLANK('Nota de Estudiantes'!AD9),"",IF(AD$6="","Falta",20*'Nota de Estudiantes'!AD9/AD$6))</f>
        <v/>
      </c>
      <c r="AE9" s="43" t="str">
        <f>IF(ISBLANK('Nota de Estudiantes'!AE9),"",IF(AE$6="","Falta",20*'Nota de Estudiantes'!AE9/AE$6))</f>
        <v/>
      </c>
      <c r="AF9" s="43" t="str">
        <f>IF(ISBLANK('Nota de Estudiantes'!AF9),"",IF(AF$6="","Falta",20*'Nota de Estudiantes'!AF9/AF$6))</f>
        <v/>
      </c>
      <c r="AG9" s="43" t="str">
        <f>IF(ISBLANK('Nota de Estudiantes'!AG9),"",IF(AG$6="","Falta",20*'Nota de Estudiantes'!AG9/AG$6))</f>
        <v/>
      </c>
      <c r="AH9" s="43" t="str">
        <f>IF(ISBLANK('Nota de Estudiantes'!AH9),"",IF(AH$6="","Falta",20*'Nota de Estudiantes'!AH9/AH$6))</f>
        <v/>
      </c>
      <c r="AI9" s="43" t="str">
        <f>IF(ISBLANK('Nota de Estudiantes'!AI9),"",IF(AI$6="","Falta",20*'Nota de Estudiantes'!AI9/AI$6))</f>
        <v/>
      </c>
      <c r="AJ9" s="43" t="str">
        <f>IF(ISBLANK('Nota de Estudiantes'!AJ9),"",IF(AJ$6="","Falta",20*'Nota de Estudiantes'!AJ9/AJ$6))</f>
        <v/>
      </c>
      <c r="AK9" s="43" t="str">
        <f>IF(ISBLANK('Nota de Estudiantes'!AK9),"",IF(AK$6="","Falta",20*'Nota de Estudiantes'!AK9/AK$6))</f>
        <v/>
      </c>
      <c r="AL9" s="43" t="str">
        <f>IF(ISBLANK('Nota de Estudiantes'!AL9),"",IF(AL$6="","Falta",20*'Nota de Estudiantes'!AL9/AL$6))</f>
        <v/>
      </c>
      <c r="AM9" s="43" t="str">
        <f>IF(ISBLANK('Nota de Estudiantes'!AM9),"",IF(AM$6="","Falta",20*'Nota de Estudiantes'!AM9/AM$6))</f>
        <v/>
      </c>
      <c r="AN9" s="43" t="str">
        <f>IF(ISBLANK('Nota de Estudiantes'!AN9),"",IF(AN$6="","Falta",20*'Nota de Estudiantes'!AN9/AN$6))</f>
        <v/>
      </c>
      <c r="AO9" s="43" t="str">
        <f>IF(ISBLANK('Nota de Estudiantes'!AO9),"",IF(AO$6="","Falta",20*'Nota de Estudiantes'!AO9/AO$6))</f>
        <v/>
      </c>
      <c r="AP9" s="43" t="str">
        <f>IF(ISBLANK('Nota de Estudiantes'!AP9),"",IF(AP$6="","Falta",20*'Nota de Estudiantes'!AP9/AP$6))</f>
        <v/>
      </c>
      <c r="AQ9" s="43" t="str">
        <f>IF(ISBLANK('Nota de Estudiantes'!AQ9),"",IF(AQ$6="","Falta",20*'Nota de Estudiantes'!AQ9/AQ$6))</f>
        <v/>
      </c>
      <c r="AR9" s="43" t="str">
        <f>IF(ISBLANK('Nota de Estudiantes'!AR9),"",IF(AR$6="","Falta",20*'Nota de Estudiantes'!AR9/AR$6))</f>
        <v/>
      </c>
      <c r="AS9" s="43">
        <f>IF(ISBLANK('Nota de Estudiantes'!AS9),"",IF(AS$6="","Falta",20*'Nota de Estudiantes'!AS9/AS$6))</f>
        <v>17</v>
      </c>
      <c r="AT9" s="43" t="str">
        <f>IF(ISBLANK('Nota de Estudiantes'!AT9),"",IF(AT$6="","Falta",20*'Nota de Estudiantes'!AT9/AT$6))</f>
        <v/>
      </c>
      <c r="AU9" s="43" t="str">
        <f>IF(ISBLANK('Nota de Estudiantes'!AU9),"",IF(AU$6="","Falta",20*'Nota de Estudiantes'!AU9/AU$6))</f>
        <v/>
      </c>
      <c r="AV9" s="43" t="str">
        <f>IF(ISBLANK('Nota de Estudiantes'!AV9),"",IF(AV$6="","Falta",20*'Nota de Estudiantes'!AV9/AV$6))</f>
        <v/>
      </c>
      <c r="AW9" s="43">
        <f>IF(ISBLANK('Nota de Estudiantes'!AW9),"",IF(AW$6="","Falta",20*'Nota de Estudiantes'!AW9/AW$6))</f>
        <v>18</v>
      </c>
      <c r="AX9" s="43">
        <f>IF(ISBLANK('Nota de Estudiantes'!AX9),"",IF(AX$6="","Falta",20*'Nota de Estudiantes'!AX9/AX$6))</f>
        <v>12</v>
      </c>
      <c r="AY9" s="43" t="str">
        <f>IF(ISBLANK('Nota de Estudiantes'!AY9),"",IF(AY$6="","Falta",20*'Nota de Estudiantes'!AY9/AY$6))</f>
        <v/>
      </c>
      <c r="AZ9" s="43" t="str">
        <f>IF(ISBLANK('Nota de Estudiantes'!AZ9),"",IF(AZ$6="","Falta",20*'Nota de Estudiantes'!AZ9/AZ$6))</f>
        <v/>
      </c>
      <c r="BA9" s="43" t="str">
        <f>IF(ISBLANK('Nota de Estudiantes'!BA9),"",IF(BA$6="","Falta",20*'Nota de Estudiantes'!BA9/BA$6))</f>
        <v/>
      </c>
      <c r="BB9" s="43" t="str">
        <f>IF(ISBLANK('Nota de Estudiantes'!BB9),"",IF(BB$6="","Falta",20*'Nota de Estudiantes'!BB9/BB$6))</f>
        <v/>
      </c>
      <c r="BC9" s="43" t="str">
        <f>IF(ISBLANK('Nota de Estudiantes'!BC9),"",IF(BC$6="","Falta",20*'Nota de Estudiantes'!BC9/BC$6))</f>
        <v/>
      </c>
      <c r="BD9" s="43" t="str">
        <f>IF(ISBLANK('Nota de Estudiantes'!BD9),"",IF(BD$6="","Falta",20*'Nota de Estudiantes'!BD9/BD$6))</f>
        <v/>
      </c>
      <c r="BE9" s="43" t="str">
        <f>IF(ISBLANK('Nota de Estudiantes'!BE9),"",IF(BE$6="","Falta",20*'Nota de Estudiantes'!BE9/BE$6))</f>
        <v/>
      </c>
      <c r="BF9" s="43" t="str">
        <f>IF(ISBLANK('Nota de Estudiantes'!BF9),"",IF(BF$6="","Falta",20*'Nota de Estudiantes'!BF9/BF$6))</f>
        <v/>
      </c>
      <c r="BG9" s="43" t="str">
        <f>IF(ISBLANK('Nota de Estudiantes'!BG9),"",IF(BG$6="","Falta",20*'Nota de Estudiantes'!BG9/BG$6))</f>
        <v/>
      </c>
      <c r="BH9" s="43" t="str">
        <f>IF(ISBLANK('Nota de Estudiantes'!BH9),"",IF(BH$6="","Falta",20*'Nota de Estudiantes'!BH9/BH$6))</f>
        <v/>
      </c>
      <c r="BI9" s="43">
        <f>IF(ISBLANK('Nota de Estudiantes'!BI9),"",IF(BI$6="","Falta",20*'Nota de Estudiantes'!BI9/BI$6))</f>
        <v>16</v>
      </c>
      <c r="BJ9" s="43" t="str">
        <f>IF(ISBLANK('Nota de Estudiantes'!BJ9),"",IF(BJ$6="","Falta",20*'Nota de Estudiantes'!BJ9/BJ$6))</f>
        <v/>
      </c>
      <c r="BK9" s="43" t="str">
        <f>IF(ISBLANK('Nota de Estudiantes'!BK9),"",IF(BK$6="","Falta",20*'Nota de Estudiantes'!BK9/BK$6))</f>
        <v/>
      </c>
      <c r="BL9" s="43" t="str">
        <f>IF(ISBLANK('Nota de Estudiantes'!BL9),"",IF(BL$6="","Falta",20*'Nota de Estudiantes'!BL9/BL$6))</f>
        <v/>
      </c>
      <c r="BM9" s="43">
        <f>IF(ISBLANK('Nota de Estudiantes'!BM9),"",IF(BM$6="","Falta",20*'Nota de Estudiantes'!BM9/BM$6))</f>
        <v>12</v>
      </c>
      <c r="BN9" s="43" t="str">
        <f>IF(ISBLANK('Nota de Estudiantes'!BN9),"",IF(BN$6="","Falta",20*'Nota de Estudiantes'!BN9/BN$6))</f>
        <v/>
      </c>
      <c r="BO9" s="43" t="str">
        <f>IF(ISBLANK('Nota de Estudiantes'!BO9),"",IF(BO$6="","Falta",20*'Nota de Estudiantes'!BO9/BO$6))</f>
        <v/>
      </c>
      <c r="BP9" s="43" t="str">
        <f>IF(ISBLANK('Nota de Estudiantes'!BP9),"",IF(BP$6="","Falta",20*'Nota de Estudiantes'!BP9/BP$6))</f>
        <v/>
      </c>
      <c r="BQ9" s="43" t="str">
        <f>IF(ISBLANK('Nota de Estudiantes'!BQ9),"",IF(BQ$6="","Falta",20*'Nota de Estudiantes'!BQ9/BQ$6))</f>
        <v/>
      </c>
      <c r="BR9" s="43" t="str">
        <f>IF(ISBLANK('Nota de Estudiantes'!BR9),"",IF(BR$6="","Falta",20*'Nota de Estudiantes'!BR9/BR$6))</f>
        <v/>
      </c>
      <c r="BS9" s="43" t="str">
        <f>IF(ISBLANK('Nota de Estudiantes'!BS9),"",IF(BS$6="","Falta",20*'Nota de Estudiantes'!BS9/BS$6))</f>
        <v/>
      </c>
      <c r="BT9" s="43" t="str">
        <f>IF(ISBLANK('Nota de Estudiantes'!BT9),"",IF(BT$6="","Falta",20*'Nota de Estudiantes'!BT9/BT$6))</f>
        <v/>
      </c>
      <c r="BU9" s="43" t="str">
        <f>IF(ISBLANK('Nota de Estudiantes'!BU9),"",IF(BU$6="","Falta",20*'Nota de Estudiantes'!BU9/BU$6))</f>
        <v/>
      </c>
      <c r="BV9" s="43" t="str">
        <f>IF(ISBLANK('Nota de Estudiantes'!BV9),"",IF(BV$6="","Falta",20*'Nota de Estudiantes'!BV9/BV$6))</f>
        <v/>
      </c>
      <c r="BW9" s="43" t="str">
        <f>IF(ISBLANK('Nota de Estudiantes'!BW9),"",IF(BW$6="","Falta",20*'Nota de Estudiantes'!BW9/BW$6))</f>
        <v/>
      </c>
      <c r="BX9" s="43" t="str">
        <f>IF(ISBLANK('Nota de Estudiantes'!BX9),"",IF(BX$6="","Falta",20*'Nota de Estudiantes'!BX9/BX$6))</f>
        <v/>
      </c>
      <c r="BY9" s="43">
        <f>IF(ISBLANK('Nota de Estudiantes'!BY9),"",IF(BY$6="","Falta",20*'Nota de Estudiantes'!BY9/BY$6))</f>
        <v>20</v>
      </c>
      <c r="BZ9" s="43">
        <f>IF(ISBLANK('Nota de Estudiantes'!BZ9),"",IF(BZ$6="","Falta",20*'Nota de Estudiantes'!BZ9/BZ$6))</f>
        <v>20</v>
      </c>
      <c r="CA9" s="43" t="str">
        <f>IF(ISBLANK('Nota de Estudiantes'!CA9),"",IF(CA$6="","Falta",20*'Nota de Estudiantes'!CA9/CA$6))</f>
        <v/>
      </c>
      <c r="CB9" s="43" t="str">
        <f>IF(ISBLANK('Nota de Estudiantes'!CB9),"",IF(CB$6="","Falta",20*'Nota de Estudiantes'!CB9/CB$6))</f>
        <v/>
      </c>
      <c r="CC9" s="43" t="str">
        <f>IF(ISBLANK('Nota de Estudiantes'!CC9),"",IF(CC$6="","Falta",20*'Nota de Estudiantes'!CC9/CC$6))</f>
        <v/>
      </c>
      <c r="CD9" s="43" t="str">
        <f>IF(ISBLANK('Nota de Estudiantes'!CD9),"",IF(CD$6="","Falta",20*'Nota de Estudiantes'!CD9/CD$6))</f>
        <v/>
      </c>
      <c r="CE9" s="43" t="str">
        <f>IF(ISBLANK('Nota de Estudiantes'!CE9),"",IF(CE$6="","Falta",20*'Nota de Estudiantes'!CE9/CE$6))</f>
        <v/>
      </c>
      <c r="CF9" s="43" t="str">
        <f>IF(ISBLANK('Nota de Estudiantes'!CF9),"",IF(CF$6="","Falta",20*'Nota de Estudiantes'!CF9/CF$6))</f>
        <v/>
      </c>
      <c r="CG9" s="43" t="str">
        <f>IF(ISBLANK('Nota de Estudiantes'!CG9),"",IF(CG$6="","Falta",20*'Nota de Estudiantes'!CG9/CG$6))</f>
        <v/>
      </c>
      <c r="CH9" s="43" t="str">
        <f>IF(ISBLANK('Nota de Estudiantes'!CH9),"",IF(CH$6="","Falta",20*'Nota de Estudiantes'!CH9/CH$6))</f>
        <v/>
      </c>
      <c r="CI9" s="43" t="str">
        <f>IF(ISBLANK('Nota de Estudiantes'!CI9),"",IF(CI$6="","Falta",20*'Nota de Estudiantes'!CI9/CI$6))</f>
        <v/>
      </c>
      <c r="CJ9" s="43" t="str">
        <f>IF(ISBLANK('Nota de Estudiantes'!CJ9),"",IF(CJ$6="","Falta",20*'Nota de Estudiantes'!CJ9/CJ$6))</f>
        <v/>
      </c>
      <c r="CK9" s="43">
        <f>IF(ISBLANK('Nota de Estudiantes'!CK9),"",IF(CK$6="","Falta",20*'Nota de Estudiantes'!CK9/CK$6))</f>
        <v>12</v>
      </c>
      <c r="CL9" s="43" t="str">
        <f>IF(ISBLANK('Nota de Estudiantes'!CL9),"",IF(CL$6="","Falta",20*'Nota de Estudiantes'!CL9/CL$6))</f>
        <v/>
      </c>
      <c r="CM9" s="43" t="str">
        <f>IF(ISBLANK('Nota de Estudiantes'!CM9),"",IF(CM$6="","Falta",20*'Nota de Estudiantes'!CM9/CM$6))</f>
        <v/>
      </c>
      <c r="CN9" s="43" t="str">
        <f>IF(ISBLANK('Nota de Estudiantes'!CN9),"",IF(CN$6="","Falta",20*'Nota de Estudiantes'!CN9/CN$6))</f>
        <v/>
      </c>
      <c r="CO9" s="43">
        <f>IF(ISBLANK('Nota de Estudiantes'!CO9),"",IF(CO$6="","Falta",20*'Nota de Estudiantes'!CO9/CO$6))</f>
        <v>9</v>
      </c>
      <c r="CP9" s="43" t="str">
        <f>IF(ISBLANK('Nota de Estudiantes'!CP9),"",IF(CP$6="","Falta",20*'Nota de Estudiantes'!CP9/CP$6))</f>
        <v/>
      </c>
      <c r="CQ9" s="43" t="str">
        <f>IF(ISBLANK('Nota de Estudiantes'!CQ9),"",IF(CQ$6="","Falta",20*'Nota de Estudiantes'!CQ9/CQ$6))</f>
        <v/>
      </c>
      <c r="CR9" s="43" t="str">
        <f>IF(ISBLANK('Nota de Estudiantes'!CR9),"",IF(CR$6="","Falta",20*'Nota de Estudiantes'!CR9/CR$6))</f>
        <v/>
      </c>
      <c r="CS9" s="43" t="str">
        <f>IF(ISBLANK('Nota de Estudiantes'!CS9),"",IF(CS$6="","Falta",20*'Nota de Estudiantes'!CS9/CS$6))</f>
        <v/>
      </c>
      <c r="CT9" s="43" t="str">
        <f>IF(ISBLANK('Nota de Estudiantes'!CT9),"",IF(CT$6="","Falta",20*'Nota de Estudiantes'!CT9/CT$6))</f>
        <v/>
      </c>
      <c r="CU9" s="43" t="str">
        <f>IF(ISBLANK('Nota de Estudiantes'!CU9),"",IF(CU$6="","Falta",20*'Nota de Estudiantes'!CU9/CU$6))</f>
        <v/>
      </c>
      <c r="CV9" s="43" t="str">
        <f>IF(ISBLANK('Nota de Estudiantes'!CV9),"",IF(CV$6="","Falta",20*'Nota de Estudiantes'!CV9/CV$6))</f>
        <v/>
      </c>
      <c r="CW9" s="43" t="str">
        <f>IF(ISBLANK('Nota de Estudiantes'!CW9),"",IF(CW$6="","Falta",20*'Nota de Estudiantes'!CW9/CW$6))</f>
        <v/>
      </c>
      <c r="CX9" s="43" t="str">
        <f>IF(ISBLANK('Nota de Estudiantes'!CX9),"",IF(CX$6="","Falta",20*'Nota de Estudiantes'!CX9/CX$6))</f>
        <v/>
      </c>
      <c r="CY9" s="43" t="str">
        <f>IF(ISBLANK('Nota de Estudiantes'!CY9),"",IF(CY$6="","Falta",20*'Nota de Estudiantes'!CY9/CY$6))</f>
        <v/>
      </c>
      <c r="CZ9" s="43" t="str">
        <f>IF(ISBLANK('Nota de Estudiantes'!CZ9),"",IF(CZ$6="","Falta",20*'Nota de Estudiantes'!CZ9/CZ$6))</f>
        <v/>
      </c>
      <c r="DA9" s="43">
        <f>IF(ISBLANK('Nota de Estudiantes'!DA9),"",IF(DA$6="","Falta",20*'Nota de Estudiantes'!DA9/DA$6))</f>
        <v>9</v>
      </c>
      <c r="DB9" s="43">
        <f>IF(ISBLANK('Nota de Estudiantes'!DB9),"",IF(DB$6="","Falta",20*'Nota de Estudiantes'!DB9/DB$6))</f>
        <v>12</v>
      </c>
      <c r="DC9" s="43">
        <f>IF(ISBLANK('Nota de Estudiantes'!DC9),"",IF(DC$6="","Falta",20*'Nota de Estudiantes'!DC9/DC$6))</f>
        <v>13</v>
      </c>
      <c r="DD9" s="43">
        <f>IF(ISBLANK('Nota de Estudiantes'!DD9),"",IF(DD$6="","Falta",20*'Nota de Estudiantes'!DD9/DD$6))</f>
        <v>20</v>
      </c>
      <c r="DE9" s="43">
        <f>IF(ISBLANK('Nota de Estudiantes'!DE9),"",IF(DE$6="","Falta",20*'Nota de Estudiantes'!DE9/DE$6))</f>
        <v>12</v>
      </c>
      <c r="DF9" s="43" t="str">
        <f>IF(ISBLANK('Nota de Estudiantes'!DF9),"",IF(DF$6="","Falta",20*'Nota de Estudiantes'!DF9/DF$6))</f>
        <v/>
      </c>
      <c r="DG9" s="43" t="str">
        <f>IF(ISBLANK('Nota de Estudiantes'!DG9),"",IF(DG$6="","Falta",20*'Nota de Estudiantes'!DG9/DG$6))</f>
        <v/>
      </c>
      <c r="DH9" s="43" t="str">
        <f>IF(ISBLANK('Nota de Estudiantes'!DH9),"",IF(DH$6="","Falta",20*'Nota de Estudiantes'!DH9/DH$6))</f>
        <v/>
      </c>
      <c r="DI9" s="43" t="str">
        <f>IF(ISBLANK('Nota de Estudiantes'!DI9),"",IF(DI$6="","Falta",20*'Nota de Estudiantes'!DI9/DI$6))</f>
        <v/>
      </c>
      <c r="DJ9" s="43" t="str">
        <f>IF(ISBLANK('Nota de Estudiantes'!DJ9),"",IF(DJ$6="","Falta",20*'Nota de Estudiantes'!DJ9/DJ$6))</f>
        <v/>
      </c>
      <c r="DK9" s="43" t="str">
        <f>IF(ISBLANK('Nota de Estudiantes'!DK9),"",IF(DK$6="","Falta",20*'Nota de Estudiantes'!DK9/DK$6))</f>
        <v/>
      </c>
      <c r="DL9" s="43" t="str">
        <f>IF(ISBLANK('Nota de Estudiantes'!DL9),"",IF(DL$6="","Falta",20*'Nota de Estudiantes'!DL9/DL$6))</f>
        <v/>
      </c>
      <c r="DM9" s="43" t="str">
        <f>IF(ISBLANK('Nota de Estudiantes'!DM9),"",IF(DM$6="","Falta",20*'Nota de Estudiantes'!DM9/DM$6))</f>
        <v/>
      </c>
      <c r="DN9" s="43" t="str">
        <f>IF(ISBLANK('Nota de Estudiantes'!DN9),"",IF(DN$6="","Falta",20*'Nota de Estudiantes'!DN9/DN$6))</f>
        <v/>
      </c>
      <c r="DO9" s="43" t="str">
        <f>IF(ISBLANK('Nota de Estudiantes'!DO9),"",IF(DO$6="","Falta",20*'Nota de Estudiantes'!DO9/DO$6))</f>
        <v/>
      </c>
      <c r="DP9" s="43" t="str">
        <f>IF(ISBLANK('Nota de Estudiantes'!DP9),"",IF(DP$6="","Falta",20*'Nota de Estudiantes'!DP9/DP$6))</f>
        <v/>
      </c>
      <c r="DQ9" s="43">
        <f>IF(ISBLANK('Nota de Estudiantes'!DQ9),"",IF(DQ$6="","Falta",20*'Nota de Estudiantes'!DQ9/DQ$6))</f>
        <v>16</v>
      </c>
      <c r="DR9" s="43" t="str">
        <f>IF(ISBLANK('Nota de Estudiantes'!DR9),"",IF(DR$6="","Falta",20*'Nota de Estudiantes'!DR9/DR$6))</f>
        <v/>
      </c>
      <c r="DS9" s="43" t="str">
        <f>IF(ISBLANK('Nota de Estudiantes'!DS9),"",IF(DS$6="","Falta",20*'Nota de Estudiantes'!DS9/DS$6))</f>
        <v/>
      </c>
      <c r="DT9" s="43" t="str">
        <f>IF(ISBLANK('Nota de Estudiantes'!DT9),"",IF(DT$6="","Falta",20*'Nota de Estudiantes'!DT9/DT$6))</f>
        <v/>
      </c>
      <c r="DU9" s="43">
        <f>IF(ISBLANK('Nota de Estudiantes'!DU9),"",IF(DU$6="","Falta",20*'Nota de Estudiantes'!DU9/DU$6))</f>
        <v>15</v>
      </c>
      <c r="DV9" s="43" t="str">
        <f>IF(ISBLANK('Nota de Estudiantes'!DV9),"",IF(DV$6="","Falta",20*'Nota de Estudiantes'!DV9/DV$6))</f>
        <v/>
      </c>
      <c r="DW9" s="43" t="str">
        <f>IF(ISBLANK('Nota de Estudiantes'!DW9),"",IF(DW$6="","Falta",20*'Nota de Estudiantes'!DW9/DW$6))</f>
        <v/>
      </c>
      <c r="DX9" s="43" t="str">
        <f>IF(ISBLANK('Nota de Estudiantes'!DX9),"",IF(DX$6="","Falta",20*'Nota de Estudiantes'!DX9/DX$6))</f>
        <v/>
      </c>
      <c r="DY9" s="43" t="str">
        <f>IF(ISBLANK('Nota de Estudiantes'!DY9),"",IF(DY$6="","Falta",20*'Nota de Estudiantes'!DY9/DY$6))</f>
        <v/>
      </c>
      <c r="DZ9" s="43" t="str">
        <f>IF(ISBLANK('Nota de Estudiantes'!DZ9),"",IF(DZ$6="","Falta",20*'Nota de Estudiantes'!DZ9/DZ$6))</f>
        <v/>
      </c>
      <c r="EA9" s="43" t="str">
        <f>IF(ISBLANK('Nota de Estudiantes'!EA9),"",IF(EA$6="","Falta",20*'Nota de Estudiantes'!EA9/EA$6))</f>
        <v/>
      </c>
      <c r="EB9" s="43" t="str">
        <f>IF(ISBLANK('Nota de Estudiantes'!EB9),"",IF(EB$6="","Falta",20*'Nota de Estudiantes'!EB9/EB$6))</f>
        <v/>
      </c>
      <c r="EC9" s="43" t="str">
        <f>IF(ISBLANK('Nota de Estudiantes'!EC9),"",IF(EC$6="","Falta",20*'Nota de Estudiantes'!EC9/EC$6))</f>
        <v/>
      </c>
      <c r="ED9" s="43" t="str">
        <f>IF(ISBLANK('Nota de Estudiantes'!ED9),"",IF(ED$6="","Falta",20*'Nota de Estudiantes'!ED9/ED$6))</f>
        <v/>
      </c>
      <c r="EE9" s="43" t="str">
        <f>IF(ISBLANK('Nota de Estudiantes'!EE9),"",IF(EE$6="","Falta",20*'Nota de Estudiantes'!EE9/EE$6))</f>
        <v/>
      </c>
      <c r="EF9" s="43" t="str">
        <f>IF(ISBLANK('Nota de Estudiantes'!EF9),"",IF(EF$6="","Falta",20*'Nota de Estudiantes'!EF9/EF$6))</f>
        <v/>
      </c>
      <c r="EG9" s="43" t="str">
        <f>IF(ISBLANK('Nota de Estudiantes'!EG9),"",IF(EG$6="","Falta",20*'Nota de Estudiantes'!EG9/EG$6))</f>
        <v/>
      </c>
      <c r="EH9" s="43" t="str">
        <f>IF(ISBLANK('Nota de Estudiantes'!EH9),"",IF(EH$6="","Falta",20*'Nota de Estudiantes'!EH9/EH$6))</f>
        <v/>
      </c>
      <c r="EI9" s="43" t="str">
        <f>IF(ISBLANK('Nota de Estudiantes'!EI9),"",IF(EI$6="","Falta",20*'Nota de Estudiantes'!EI9/EI$6))</f>
        <v/>
      </c>
      <c r="EJ9" s="43" t="str">
        <f>IF(ISBLANK('Nota de Estudiantes'!EJ9),"",IF(EJ$6="","Falta",20*'Nota de Estudiantes'!EJ9/EJ$6))</f>
        <v/>
      </c>
      <c r="EK9" s="43">
        <f>IF(ISBLANK('Nota de Estudiantes'!EK9),"",IF(EK$6="","Falta",20*'Nota de Estudiantes'!EK9/EK$6))</f>
        <v>19</v>
      </c>
      <c r="EL9" s="43" t="str">
        <f>IF(ISBLANK('Nota de Estudiantes'!EL9),"",IF(EL$6="","Falta",20*'Nota de Estudiantes'!EL9/EL$6))</f>
        <v/>
      </c>
      <c r="EM9" s="43" t="str">
        <f>IF(ISBLANK('Nota de Estudiantes'!EM9),"",IF(EM$6="","Falta",20*'Nota de Estudiantes'!EM9/EM$6))</f>
        <v/>
      </c>
      <c r="EN9" s="43" t="str">
        <f>IF(ISBLANK('Nota de Estudiantes'!EN9),"",IF(EN$6="","Falta",20*'Nota de Estudiantes'!EN9/EN$6))</f>
        <v/>
      </c>
      <c r="EO9" s="43">
        <f>IF(ISBLANK('Nota de Estudiantes'!EO9),"",IF(EO$6="","Falta",20*'Nota de Estudiantes'!EO9/EO$6))</f>
        <v>19</v>
      </c>
      <c r="EP9" s="43" t="str">
        <f>IF(ISBLANK('Nota de Estudiantes'!EP9),"",IF(EP$6="","Falta",20*'Nota de Estudiantes'!EP9/EP$6))</f>
        <v/>
      </c>
      <c r="EQ9" s="43" t="str">
        <f>IF(ISBLANK('Nota de Estudiantes'!EQ9),"",IF(EQ$6="","Falta",20*'Nota de Estudiantes'!EQ9/EQ$6))</f>
        <v/>
      </c>
      <c r="ER9" s="43" t="str">
        <f>IF(ISBLANK('Nota de Estudiantes'!ER9),"",IF(ER$6="","Falta",20*'Nota de Estudiantes'!ER9/ER$6))</f>
        <v/>
      </c>
      <c r="ES9" s="43" t="str">
        <f>IF(ISBLANK('Nota de Estudiantes'!ES9),"",IF(ES$6="","Falta",20*'Nota de Estudiantes'!ES9/ES$6))</f>
        <v/>
      </c>
      <c r="ET9" s="43" t="str">
        <f>IF(ISBLANK('Nota de Estudiantes'!ET9),"",IF(ET$6="","Falta",20*'Nota de Estudiantes'!ET9/ET$6))</f>
        <v/>
      </c>
      <c r="EU9" s="43" t="str">
        <f>IF(ISBLANK('Nota de Estudiantes'!EU9),"",IF(EU$6="","Falta",20*'Nota de Estudiantes'!EU9/EU$6))</f>
        <v/>
      </c>
      <c r="EV9" s="43" t="str">
        <f>IF(ISBLANK('Nota de Estudiantes'!EV9),"",IF(EV$6="","Falta",20*'Nota de Estudiantes'!EV9/EV$6))</f>
        <v/>
      </c>
      <c r="EW9" s="43" t="str">
        <f>IF(ISBLANK('Nota de Estudiantes'!EW9),"",IF(EW$6="","Falta",20*'Nota de Estudiantes'!EW9/EW$6))</f>
        <v/>
      </c>
      <c r="EX9" s="43" t="str">
        <f>IF(ISBLANK('Nota de Estudiantes'!EX9),"",IF(EX$6="","Falta",20*'Nota de Estudiantes'!EX9/EX$6))</f>
        <v/>
      </c>
      <c r="EY9" s="43" t="str">
        <f>IF(ISBLANK('Nota de Estudiantes'!EY9),"",IF(EY$6="","Falta",20*'Nota de Estudiantes'!EY9/EY$6))</f>
        <v/>
      </c>
      <c r="EZ9" s="43" t="str">
        <f>IF(ISBLANK('Nota de Estudiantes'!EZ9),"",IF(EZ$6="","Falta",20*'Nota de Estudiantes'!EZ9/EZ$6))</f>
        <v/>
      </c>
      <c r="FA9" s="43">
        <f>IF(ISBLANK('Nota de Estudiantes'!FA9),"",IF(FA$6="","Falta",20*'Nota de Estudiantes'!FA9/FA$6))</f>
        <v>16</v>
      </c>
      <c r="FB9" s="43">
        <f>IF(ISBLANK('Nota de Estudiantes'!FB9),"",IF(FB$6="","Falta",20*'Nota de Estudiantes'!FB9/FB$6))</f>
        <v>16</v>
      </c>
      <c r="FC9" s="43">
        <f>IF(ISBLANK('Nota de Estudiantes'!FC9),"",IF(FC$6="","Falta",20*'Nota de Estudiantes'!FC9/FC$6))</f>
        <v>20</v>
      </c>
      <c r="FD9" s="43">
        <f>IF(ISBLANK('Nota de Estudiantes'!FD9),"",IF(FD$6="","Falta",20*'Nota de Estudiantes'!FD9/FD$6))</f>
        <v>16</v>
      </c>
      <c r="FE9" s="43" t="str">
        <f>IF(ISBLANK('Nota de Estudiantes'!FE9),"",IF(FE$6="","Falta",20*'Nota de Estudiantes'!FE9/FE$6))</f>
        <v/>
      </c>
      <c r="FF9" s="43" t="str">
        <f>IF(ISBLANK('Nota de Estudiantes'!FF9),"",IF(FF$6="","Falta",20*'Nota de Estudiantes'!FF9/FF$6))</f>
        <v/>
      </c>
      <c r="FG9" s="43" t="str">
        <f>IF(ISBLANK('Nota de Estudiantes'!FG9),"",IF(FG$6="","Falta",20*'Nota de Estudiantes'!FG9/FG$6))</f>
        <v/>
      </c>
      <c r="FH9" s="43" t="str">
        <f>IF(ISBLANK('Nota de Estudiantes'!FH9),"",IF(FH$6="","Falta",20*'Nota de Estudiantes'!FH9/FH$6))</f>
        <v/>
      </c>
      <c r="FI9" s="43" t="str">
        <f>IF(ISBLANK('Nota de Estudiantes'!FI9),"",IF(FI$6="","Falta",20*'Nota de Estudiantes'!FI9/FI$6))</f>
        <v/>
      </c>
      <c r="FJ9" s="43" t="str">
        <f>IF(ISBLANK('Nota de Estudiantes'!FJ9),"",IF(FJ$6="","Falta",20*'Nota de Estudiantes'!FJ9/FJ$6))</f>
        <v/>
      </c>
      <c r="FK9" s="43" t="str">
        <f>IF(ISBLANK('Nota de Estudiantes'!FK9),"",IF(FK$6="","Falta",20*'Nota de Estudiantes'!FK9/FK$6))</f>
        <v/>
      </c>
      <c r="FL9" s="43" t="str">
        <f>IF(ISBLANK('Nota de Estudiantes'!FL9),"",IF(FL$6="","Falta",20*'Nota de Estudiantes'!FL9/FL$6))</f>
        <v/>
      </c>
    </row>
    <row r="10" spans="2:168" x14ac:dyDescent="0.25">
      <c r="B10" s="42" t="str">
        <f>IF(ISBLANK('Nota de Estudiantes'!B10),"",'Nota de Estudiantes'!B10)</f>
        <v>4</v>
      </c>
      <c r="C10" s="42" t="str">
        <f>IF(ISBLANK('Nota de Estudiantes'!C10),"",'Nota de Estudiantes'!C10)</f>
        <v>CHUMPITAZ SEGURA, PHILLIPS BRAJAN</v>
      </c>
      <c r="D10" s="38" t="str">
        <f>IF(ISBLANK('Nota de Estudiantes'!D10),"",'Nota de Estudiantes'!D10)</f>
        <v>03</v>
      </c>
      <c r="E10" s="43">
        <f>IF(ISBLANK('Nota de Estudiantes'!E10),"",IF(E$6="","Falta",20*'Nota de Estudiantes'!E10/E$6))</f>
        <v>16</v>
      </c>
      <c r="F10" s="43">
        <f>IF(ISBLANK('Nota de Estudiantes'!F10),"",IF(F$6="","Falta",20*'Nota de Estudiantes'!F10/F$6))</f>
        <v>20</v>
      </c>
      <c r="G10" s="43">
        <f>IF(ISBLANK('Nota de Estudiantes'!G10),"",IF(G$6="","Falta",20*'Nota de Estudiantes'!G10/G$6))</f>
        <v>15</v>
      </c>
      <c r="H10" s="43" t="str">
        <f>IF(ISBLANK('Nota de Estudiantes'!H10),"",IF(H$6="","Falta",20*'Nota de Estudiantes'!H10/H$6))</f>
        <v/>
      </c>
      <c r="I10" s="43">
        <f>IF(ISBLANK('Nota de Estudiantes'!I10),"",IF(I$6="","Falta",20*'Nota de Estudiantes'!I10/I$6))</f>
        <v>13</v>
      </c>
      <c r="J10" s="43">
        <f>IF(ISBLANK('Nota de Estudiantes'!J10),"",IF(J$6="","Falta",20*'Nota de Estudiantes'!J10/J$6))</f>
        <v>20</v>
      </c>
      <c r="K10" s="43">
        <f>IF(ISBLANK('Nota de Estudiantes'!K10),"",IF(K$6="","Falta",20*'Nota de Estudiantes'!K10/K$6))</f>
        <v>20</v>
      </c>
      <c r="L10" s="43">
        <f>IF(ISBLANK('Nota de Estudiantes'!L10),"",IF(L$6="","Falta",20*'Nota de Estudiantes'!L10/L$6))</f>
        <v>16</v>
      </c>
      <c r="M10" s="43" t="str">
        <f>IF(ISBLANK('Nota de Estudiantes'!M10),"",IF(M$6="","Falta",20*'Nota de Estudiantes'!M10/M$6))</f>
        <v/>
      </c>
      <c r="N10" s="43" t="str">
        <f>IF(ISBLANK('Nota de Estudiantes'!N10),"",IF(N$6="","Falta",20*'Nota de Estudiantes'!N10/N$6))</f>
        <v/>
      </c>
      <c r="O10" s="43" t="str">
        <f>IF(ISBLANK('Nota de Estudiantes'!O10),"",IF(O$6="","Falta",20*'Nota de Estudiantes'!O10/O$6))</f>
        <v/>
      </c>
      <c r="P10" s="43" t="str">
        <f>IF(ISBLANK('Nota de Estudiantes'!P10),"",IF(P$6="","Falta",20*'Nota de Estudiantes'!P10/P$6))</f>
        <v/>
      </c>
      <c r="Q10" s="43" t="str">
        <f>IF(ISBLANK('Nota de Estudiantes'!Q10),"",IF(Q$6="","Falta",20*'Nota de Estudiantes'!Q10/Q$6))</f>
        <v/>
      </c>
      <c r="R10" s="43" t="str">
        <f>IF(ISBLANK('Nota de Estudiantes'!R10),"",IF(R$6="","Falta",20*'Nota de Estudiantes'!R10/R$6))</f>
        <v/>
      </c>
      <c r="S10" s="43" t="str">
        <f>IF(ISBLANK('Nota de Estudiantes'!S10),"",IF(S$6="","Falta",20*'Nota de Estudiantes'!S10/S$6))</f>
        <v/>
      </c>
      <c r="T10" s="43" t="str">
        <f>IF(ISBLANK('Nota de Estudiantes'!T10),"",IF(T$6="","Falta",20*'Nota de Estudiantes'!T10/T$6))</f>
        <v/>
      </c>
      <c r="U10" s="43">
        <f>IF(ISBLANK('Nota de Estudiantes'!U10),"",IF(U$6="","Falta",20*'Nota de Estudiantes'!U10/U$6))</f>
        <v>20</v>
      </c>
      <c r="V10" s="43">
        <f>IF(ISBLANK('Nota de Estudiantes'!V10),"",IF(V$6="","Falta",20*'Nota de Estudiantes'!V10/V$6))</f>
        <v>12</v>
      </c>
      <c r="W10" s="43">
        <f>IF(ISBLANK('Nota de Estudiantes'!W10),"",IF(W$6="","Falta",20*'Nota de Estudiantes'!W10/W$6))</f>
        <v>10</v>
      </c>
      <c r="X10" s="43" t="str">
        <f>IF(ISBLANK('Nota de Estudiantes'!X10),"",IF(X$6="","Falta",20*'Nota de Estudiantes'!X10/X$6))</f>
        <v/>
      </c>
      <c r="Y10" s="43">
        <f>IF(ISBLANK('Nota de Estudiantes'!Y10),"",IF(Y$6="","Falta",20*'Nota de Estudiantes'!Y10/Y$6))</f>
        <v>11</v>
      </c>
      <c r="Z10" s="43">
        <f>IF(ISBLANK('Nota de Estudiantes'!Z10),"",IF(Z$6="","Falta",20*'Nota de Estudiantes'!Z10/Z$6))</f>
        <v>10</v>
      </c>
      <c r="AA10" s="43">
        <f>IF(ISBLANK('Nota de Estudiantes'!AA10),"",IF(AA$6="","Falta",20*'Nota de Estudiantes'!AA10/AA$6))</f>
        <v>17</v>
      </c>
      <c r="AB10" s="43">
        <f>IF(ISBLANK('Nota de Estudiantes'!AB10),"",IF(AB$6="","Falta",20*'Nota de Estudiantes'!AB10/AB$6))</f>
        <v>17</v>
      </c>
      <c r="AC10" s="43">
        <f>IF(ISBLANK('Nota de Estudiantes'!AC10),"",IF(AC$6="","Falta",20*'Nota de Estudiantes'!AC10/AC$6))</f>
        <v>14</v>
      </c>
      <c r="AD10" s="43" t="str">
        <f>IF(ISBLANK('Nota de Estudiantes'!AD10),"",IF(AD$6="","Falta",20*'Nota de Estudiantes'!AD10/AD$6))</f>
        <v/>
      </c>
      <c r="AE10" s="43" t="str">
        <f>IF(ISBLANK('Nota de Estudiantes'!AE10),"",IF(AE$6="","Falta",20*'Nota de Estudiantes'!AE10/AE$6))</f>
        <v/>
      </c>
      <c r="AF10" s="43" t="str">
        <f>IF(ISBLANK('Nota de Estudiantes'!AF10),"",IF(AF$6="","Falta",20*'Nota de Estudiantes'!AF10/AF$6))</f>
        <v/>
      </c>
      <c r="AG10" s="43" t="str">
        <f>IF(ISBLANK('Nota de Estudiantes'!AG10),"",IF(AG$6="","Falta",20*'Nota de Estudiantes'!AG10/AG$6))</f>
        <v/>
      </c>
      <c r="AH10" s="43" t="str">
        <f>IF(ISBLANK('Nota de Estudiantes'!AH10),"",IF(AH$6="","Falta",20*'Nota de Estudiantes'!AH10/AH$6))</f>
        <v/>
      </c>
      <c r="AI10" s="43" t="str">
        <f>IF(ISBLANK('Nota de Estudiantes'!AI10),"",IF(AI$6="","Falta",20*'Nota de Estudiantes'!AI10/AI$6))</f>
        <v/>
      </c>
      <c r="AJ10" s="43" t="str">
        <f>IF(ISBLANK('Nota de Estudiantes'!AJ10),"",IF(AJ$6="","Falta",20*'Nota de Estudiantes'!AJ10/AJ$6))</f>
        <v/>
      </c>
      <c r="AK10" s="43" t="str">
        <f>IF(ISBLANK('Nota de Estudiantes'!AK10),"",IF(AK$6="","Falta",20*'Nota de Estudiantes'!AK10/AK$6))</f>
        <v/>
      </c>
      <c r="AL10" s="43" t="str">
        <f>IF(ISBLANK('Nota de Estudiantes'!AL10),"",IF(AL$6="","Falta",20*'Nota de Estudiantes'!AL10/AL$6))</f>
        <v/>
      </c>
      <c r="AM10" s="43" t="str">
        <f>IF(ISBLANK('Nota de Estudiantes'!AM10),"",IF(AM$6="","Falta",20*'Nota de Estudiantes'!AM10/AM$6))</f>
        <v/>
      </c>
      <c r="AN10" s="43" t="str">
        <f>IF(ISBLANK('Nota de Estudiantes'!AN10),"",IF(AN$6="","Falta",20*'Nota de Estudiantes'!AN10/AN$6))</f>
        <v/>
      </c>
      <c r="AO10" s="43" t="str">
        <f>IF(ISBLANK('Nota de Estudiantes'!AO10),"",IF(AO$6="","Falta",20*'Nota de Estudiantes'!AO10/AO$6))</f>
        <v/>
      </c>
      <c r="AP10" s="43" t="str">
        <f>IF(ISBLANK('Nota de Estudiantes'!AP10),"",IF(AP$6="","Falta",20*'Nota de Estudiantes'!AP10/AP$6))</f>
        <v/>
      </c>
      <c r="AQ10" s="43" t="str">
        <f>IF(ISBLANK('Nota de Estudiantes'!AQ10),"",IF(AQ$6="","Falta",20*'Nota de Estudiantes'!AQ10/AQ$6))</f>
        <v/>
      </c>
      <c r="AR10" s="43" t="str">
        <f>IF(ISBLANK('Nota de Estudiantes'!AR10),"",IF(AR$6="","Falta",20*'Nota de Estudiantes'!AR10/AR$6))</f>
        <v/>
      </c>
      <c r="AS10" s="43">
        <f>IF(ISBLANK('Nota de Estudiantes'!AS10),"",IF(AS$6="","Falta",20*'Nota de Estudiantes'!AS10/AS$6))</f>
        <v>20</v>
      </c>
      <c r="AT10" s="43" t="str">
        <f>IF(ISBLANK('Nota de Estudiantes'!AT10),"",IF(AT$6="","Falta",20*'Nota de Estudiantes'!AT10/AT$6))</f>
        <v/>
      </c>
      <c r="AU10" s="43" t="str">
        <f>IF(ISBLANK('Nota de Estudiantes'!AU10),"",IF(AU$6="","Falta",20*'Nota de Estudiantes'!AU10/AU$6))</f>
        <v/>
      </c>
      <c r="AV10" s="43" t="str">
        <f>IF(ISBLANK('Nota de Estudiantes'!AV10),"",IF(AV$6="","Falta",20*'Nota de Estudiantes'!AV10/AV$6))</f>
        <v/>
      </c>
      <c r="AW10" s="43">
        <f>IF(ISBLANK('Nota de Estudiantes'!AW10),"",IF(AW$6="","Falta",20*'Nota de Estudiantes'!AW10/AW$6))</f>
        <v>12</v>
      </c>
      <c r="AX10" s="43">
        <f>IF(ISBLANK('Nota de Estudiantes'!AX10),"",IF(AX$6="","Falta",20*'Nota de Estudiantes'!AX10/AX$6))</f>
        <v>9</v>
      </c>
      <c r="AY10" s="43" t="str">
        <f>IF(ISBLANK('Nota de Estudiantes'!AY10),"",IF(AY$6="","Falta",20*'Nota de Estudiantes'!AY10/AY$6))</f>
        <v/>
      </c>
      <c r="AZ10" s="43" t="str">
        <f>IF(ISBLANK('Nota de Estudiantes'!AZ10),"",IF(AZ$6="","Falta",20*'Nota de Estudiantes'!AZ10/AZ$6))</f>
        <v/>
      </c>
      <c r="BA10" s="43" t="str">
        <f>IF(ISBLANK('Nota de Estudiantes'!BA10),"",IF(BA$6="","Falta",20*'Nota de Estudiantes'!BA10/BA$6))</f>
        <v/>
      </c>
      <c r="BB10" s="43" t="str">
        <f>IF(ISBLANK('Nota de Estudiantes'!BB10),"",IF(BB$6="","Falta",20*'Nota de Estudiantes'!BB10/BB$6))</f>
        <v/>
      </c>
      <c r="BC10" s="43" t="str">
        <f>IF(ISBLANK('Nota de Estudiantes'!BC10),"",IF(BC$6="","Falta",20*'Nota de Estudiantes'!BC10/BC$6))</f>
        <v/>
      </c>
      <c r="BD10" s="43" t="str">
        <f>IF(ISBLANK('Nota de Estudiantes'!BD10),"",IF(BD$6="","Falta",20*'Nota de Estudiantes'!BD10/BD$6))</f>
        <v/>
      </c>
      <c r="BE10" s="43" t="str">
        <f>IF(ISBLANK('Nota de Estudiantes'!BE10),"",IF(BE$6="","Falta",20*'Nota de Estudiantes'!BE10/BE$6))</f>
        <v/>
      </c>
      <c r="BF10" s="43" t="str">
        <f>IF(ISBLANK('Nota de Estudiantes'!BF10),"",IF(BF$6="","Falta",20*'Nota de Estudiantes'!BF10/BF$6))</f>
        <v/>
      </c>
      <c r="BG10" s="43" t="str">
        <f>IF(ISBLANK('Nota de Estudiantes'!BG10),"",IF(BG$6="","Falta",20*'Nota de Estudiantes'!BG10/BG$6))</f>
        <v/>
      </c>
      <c r="BH10" s="43" t="str">
        <f>IF(ISBLANK('Nota de Estudiantes'!BH10),"",IF(BH$6="","Falta",20*'Nota de Estudiantes'!BH10/BH$6))</f>
        <v/>
      </c>
      <c r="BI10" s="43">
        <f>IF(ISBLANK('Nota de Estudiantes'!BI10),"",IF(BI$6="","Falta",20*'Nota de Estudiantes'!BI10/BI$6))</f>
        <v>8</v>
      </c>
      <c r="BJ10" s="43" t="str">
        <f>IF(ISBLANK('Nota de Estudiantes'!BJ10),"",IF(BJ$6="","Falta",20*'Nota de Estudiantes'!BJ10/BJ$6))</f>
        <v/>
      </c>
      <c r="BK10" s="43" t="str">
        <f>IF(ISBLANK('Nota de Estudiantes'!BK10),"",IF(BK$6="","Falta",20*'Nota de Estudiantes'!BK10/BK$6))</f>
        <v/>
      </c>
      <c r="BL10" s="43" t="str">
        <f>IF(ISBLANK('Nota de Estudiantes'!BL10),"",IF(BL$6="","Falta",20*'Nota de Estudiantes'!BL10/BL$6))</f>
        <v/>
      </c>
      <c r="BM10" s="43">
        <f>IF(ISBLANK('Nota de Estudiantes'!BM10),"",IF(BM$6="","Falta",20*'Nota de Estudiantes'!BM10/BM$6))</f>
        <v>9</v>
      </c>
      <c r="BN10" s="43" t="str">
        <f>IF(ISBLANK('Nota de Estudiantes'!BN10),"",IF(BN$6="","Falta",20*'Nota de Estudiantes'!BN10/BN$6))</f>
        <v/>
      </c>
      <c r="BO10" s="43" t="str">
        <f>IF(ISBLANK('Nota de Estudiantes'!BO10),"",IF(BO$6="","Falta",20*'Nota de Estudiantes'!BO10/BO$6))</f>
        <v/>
      </c>
      <c r="BP10" s="43" t="str">
        <f>IF(ISBLANK('Nota de Estudiantes'!BP10),"",IF(BP$6="","Falta",20*'Nota de Estudiantes'!BP10/BP$6))</f>
        <v/>
      </c>
      <c r="BQ10" s="43" t="str">
        <f>IF(ISBLANK('Nota de Estudiantes'!BQ10),"",IF(BQ$6="","Falta",20*'Nota de Estudiantes'!BQ10/BQ$6))</f>
        <v/>
      </c>
      <c r="BR10" s="43" t="str">
        <f>IF(ISBLANK('Nota de Estudiantes'!BR10),"",IF(BR$6="","Falta",20*'Nota de Estudiantes'!BR10/BR$6))</f>
        <v/>
      </c>
      <c r="BS10" s="43" t="str">
        <f>IF(ISBLANK('Nota de Estudiantes'!BS10),"",IF(BS$6="","Falta",20*'Nota de Estudiantes'!BS10/BS$6))</f>
        <v/>
      </c>
      <c r="BT10" s="43" t="str">
        <f>IF(ISBLANK('Nota de Estudiantes'!BT10),"",IF(BT$6="","Falta",20*'Nota de Estudiantes'!BT10/BT$6))</f>
        <v/>
      </c>
      <c r="BU10" s="43" t="str">
        <f>IF(ISBLANK('Nota de Estudiantes'!BU10),"",IF(BU$6="","Falta",20*'Nota de Estudiantes'!BU10/BU$6))</f>
        <v/>
      </c>
      <c r="BV10" s="43" t="str">
        <f>IF(ISBLANK('Nota de Estudiantes'!BV10),"",IF(BV$6="","Falta",20*'Nota de Estudiantes'!BV10/BV$6))</f>
        <v/>
      </c>
      <c r="BW10" s="43" t="str">
        <f>IF(ISBLANK('Nota de Estudiantes'!BW10),"",IF(BW$6="","Falta",20*'Nota de Estudiantes'!BW10/BW$6))</f>
        <v/>
      </c>
      <c r="BX10" s="43" t="str">
        <f>IF(ISBLANK('Nota de Estudiantes'!BX10),"",IF(BX$6="","Falta",20*'Nota de Estudiantes'!BX10/BX$6))</f>
        <v/>
      </c>
      <c r="BY10" s="43">
        <f>IF(ISBLANK('Nota de Estudiantes'!BY10),"",IF(BY$6="","Falta",20*'Nota de Estudiantes'!BY10/BY$6))</f>
        <v>12</v>
      </c>
      <c r="BZ10" s="43">
        <f>IF(ISBLANK('Nota de Estudiantes'!BZ10),"",IF(BZ$6="","Falta",20*'Nota de Estudiantes'!BZ10/BZ$6))</f>
        <v>20</v>
      </c>
      <c r="CA10" s="43" t="str">
        <f>IF(ISBLANK('Nota de Estudiantes'!CA10),"",IF(CA$6="","Falta",20*'Nota de Estudiantes'!CA10/CA$6))</f>
        <v/>
      </c>
      <c r="CB10" s="43" t="str">
        <f>IF(ISBLANK('Nota de Estudiantes'!CB10),"",IF(CB$6="","Falta",20*'Nota de Estudiantes'!CB10/CB$6))</f>
        <v/>
      </c>
      <c r="CC10" s="43" t="str">
        <f>IF(ISBLANK('Nota de Estudiantes'!CC10),"",IF(CC$6="","Falta",20*'Nota de Estudiantes'!CC10/CC$6))</f>
        <v/>
      </c>
      <c r="CD10" s="43" t="str">
        <f>IF(ISBLANK('Nota de Estudiantes'!CD10),"",IF(CD$6="","Falta",20*'Nota de Estudiantes'!CD10/CD$6))</f>
        <v/>
      </c>
      <c r="CE10" s="43" t="str">
        <f>IF(ISBLANK('Nota de Estudiantes'!CE10),"",IF(CE$6="","Falta",20*'Nota de Estudiantes'!CE10/CE$6))</f>
        <v/>
      </c>
      <c r="CF10" s="43" t="str">
        <f>IF(ISBLANK('Nota de Estudiantes'!CF10),"",IF(CF$6="","Falta",20*'Nota de Estudiantes'!CF10/CF$6))</f>
        <v/>
      </c>
      <c r="CG10" s="43" t="str">
        <f>IF(ISBLANK('Nota de Estudiantes'!CG10),"",IF(CG$6="","Falta",20*'Nota de Estudiantes'!CG10/CG$6))</f>
        <v/>
      </c>
      <c r="CH10" s="43" t="str">
        <f>IF(ISBLANK('Nota de Estudiantes'!CH10),"",IF(CH$6="","Falta",20*'Nota de Estudiantes'!CH10/CH$6))</f>
        <v/>
      </c>
      <c r="CI10" s="43" t="str">
        <f>IF(ISBLANK('Nota de Estudiantes'!CI10),"",IF(CI$6="","Falta",20*'Nota de Estudiantes'!CI10/CI$6))</f>
        <v/>
      </c>
      <c r="CJ10" s="43" t="str">
        <f>IF(ISBLANK('Nota de Estudiantes'!CJ10),"",IF(CJ$6="","Falta",20*'Nota de Estudiantes'!CJ10/CJ$6))</f>
        <v/>
      </c>
      <c r="CK10" s="43">
        <f>IF(ISBLANK('Nota de Estudiantes'!CK10),"",IF(CK$6="","Falta",20*'Nota de Estudiantes'!CK10/CK$6))</f>
        <v>14</v>
      </c>
      <c r="CL10" s="43" t="str">
        <f>IF(ISBLANK('Nota de Estudiantes'!CL10),"",IF(CL$6="","Falta",20*'Nota de Estudiantes'!CL10/CL$6))</f>
        <v/>
      </c>
      <c r="CM10" s="43" t="str">
        <f>IF(ISBLANK('Nota de Estudiantes'!CM10),"",IF(CM$6="","Falta",20*'Nota de Estudiantes'!CM10/CM$6))</f>
        <v/>
      </c>
      <c r="CN10" s="43" t="str">
        <f>IF(ISBLANK('Nota de Estudiantes'!CN10),"",IF(CN$6="","Falta",20*'Nota de Estudiantes'!CN10/CN$6))</f>
        <v/>
      </c>
      <c r="CO10" s="43">
        <f>IF(ISBLANK('Nota de Estudiantes'!CO10),"",IF(CO$6="","Falta",20*'Nota de Estudiantes'!CO10/CO$6))</f>
        <v>12</v>
      </c>
      <c r="CP10" s="43" t="str">
        <f>IF(ISBLANK('Nota de Estudiantes'!CP10),"",IF(CP$6="","Falta",20*'Nota de Estudiantes'!CP10/CP$6))</f>
        <v/>
      </c>
      <c r="CQ10" s="43" t="str">
        <f>IF(ISBLANK('Nota de Estudiantes'!CQ10),"",IF(CQ$6="","Falta",20*'Nota de Estudiantes'!CQ10/CQ$6))</f>
        <v/>
      </c>
      <c r="CR10" s="43" t="str">
        <f>IF(ISBLANK('Nota de Estudiantes'!CR10),"",IF(CR$6="","Falta",20*'Nota de Estudiantes'!CR10/CR$6))</f>
        <v/>
      </c>
      <c r="CS10" s="43" t="str">
        <f>IF(ISBLANK('Nota de Estudiantes'!CS10),"",IF(CS$6="","Falta",20*'Nota de Estudiantes'!CS10/CS$6))</f>
        <v/>
      </c>
      <c r="CT10" s="43" t="str">
        <f>IF(ISBLANK('Nota de Estudiantes'!CT10),"",IF(CT$6="","Falta",20*'Nota de Estudiantes'!CT10/CT$6))</f>
        <v/>
      </c>
      <c r="CU10" s="43" t="str">
        <f>IF(ISBLANK('Nota de Estudiantes'!CU10),"",IF(CU$6="","Falta",20*'Nota de Estudiantes'!CU10/CU$6))</f>
        <v/>
      </c>
      <c r="CV10" s="43" t="str">
        <f>IF(ISBLANK('Nota de Estudiantes'!CV10),"",IF(CV$6="","Falta",20*'Nota de Estudiantes'!CV10/CV$6))</f>
        <v/>
      </c>
      <c r="CW10" s="43" t="str">
        <f>IF(ISBLANK('Nota de Estudiantes'!CW10),"",IF(CW$6="","Falta",20*'Nota de Estudiantes'!CW10/CW$6))</f>
        <v/>
      </c>
      <c r="CX10" s="43" t="str">
        <f>IF(ISBLANK('Nota de Estudiantes'!CX10),"",IF(CX$6="","Falta",20*'Nota de Estudiantes'!CX10/CX$6))</f>
        <v/>
      </c>
      <c r="CY10" s="43" t="str">
        <f>IF(ISBLANK('Nota de Estudiantes'!CY10),"",IF(CY$6="","Falta",20*'Nota de Estudiantes'!CY10/CY$6))</f>
        <v/>
      </c>
      <c r="CZ10" s="43" t="str">
        <f>IF(ISBLANK('Nota de Estudiantes'!CZ10),"",IF(CZ$6="","Falta",20*'Nota de Estudiantes'!CZ10/CZ$6))</f>
        <v/>
      </c>
      <c r="DA10" s="43">
        <f>IF(ISBLANK('Nota de Estudiantes'!DA10),"",IF(DA$6="","Falta",20*'Nota de Estudiantes'!DA10/DA$6))</f>
        <v>12</v>
      </c>
      <c r="DB10" s="43">
        <f>IF(ISBLANK('Nota de Estudiantes'!DB10),"",IF(DB$6="","Falta",20*'Nota de Estudiantes'!DB10/DB$6))</f>
        <v>14</v>
      </c>
      <c r="DC10" s="43">
        <f>IF(ISBLANK('Nota de Estudiantes'!DC10),"",IF(DC$6="","Falta",20*'Nota de Estudiantes'!DC10/DC$6))</f>
        <v>15</v>
      </c>
      <c r="DD10" s="43">
        <f>IF(ISBLANK('Nota de Estudiantes'!DD10),"",IF(DD$6="","Falta",20*'Nota de Estudiantes'!DD10/DD$6))</f>
        <v>12</v>
      </c>
      <c r="DE10" s="43">
        <f>IF(ISBLANK('Nota de Estudiantes'!DE10),"",IF(DE$6="","Falta",20*'Nota de Estudiantes'!DE10/DE$6))</f>
        <v>9</v>
      </c>
      <c r="DF10" s="43" t="str">
        <f>IF(ISBLANK('Nota de Estudiantes'!DF10),"",IF(DF$6="","Falta",20*'Nota de Estudiantes'!DF10/DF$6))</f>
        <v/>
      </c>
      <c r="DG10" s="43" t="str">
        <f>IF(ISBLANK('Nota de Estudiantes'!DG10),"",IF(DG$6="","Falta",20*'Nota de Estudiantes'!DG10/DG$6))</f>
        <v/>
      </c>
      <c r="DH10" s="43" t="str">
        <f>IF(ISBLANK('Nota de Estudiantes'!DH10),"",IF(DH$6="","Falta",20*'Nota de Estudiantes'!DH10/DH$6))</f>
        <v/>
      </c>
      <c r="DI10" s="43" t="str">
        <f>IF(ISBLANK('Nota de Estudiantes'!DI10),"",IF(DI$6="","Falta",20*'Nota de Estudiantes'!DI10/DI$6))</f>
        <v/>
      </c>
      <c r="DJ10" s="43" t="str">
        <f>IF(ISBLANK('Nota de Estudiantes'!DJ10),"",IF(DJ$6="","Falta",20*'Nota de Estudiantes'!DJ10/DJ$6))</f>
        <v/>
      </c>
      <c r="DK10" s="43" t="str">
        <f>IF(ISBLANK('Nota de Estudiantes'!DK10),"",IF(DK$6="","Falta",20*'Nota de Estudiantes'!DK10/DK$6))</f>
        <v/>
      </c>
      <c r="DL10" s="43" t="str">
        <f>IF(ISBLANK('Nota de Estudiantes'!DL10),"",IF(DL$6="","Falta",20*'Nota de Estudiantes'!DL10/DL$6))</f>
        <v/>
      </c>
      <c r="DM10" s="43" t="str">
        <f>IF(ISBLANK('Nota de Estudiantes'!DM10),"",IF(DM$6="","Falta",20*'Nota de Estudiantes'!DM10/DM$6))</f>
        <v/>
      </c>
      <c r="DN10" s="43" t="str">
        <f>IF(ISBLANK('Nota de Estudiantes'!DN10),"",IF(DN$6="","Falta",20*'Nota de Estudiantes'!DN10/DN$6))</f>
        <v/>
      </c>
      <c r="DO10" s="43" t="str">
        <f>IF(ISBLANK('Nota de Estudiantes'!DO10),"",IF(DO$6="","Falta",20*'Nota de Estudiantes'!DO10/DO$6))</f>
        <v/>
      </c>
      <c r="DP10" s="43" t="str">
        <f>IF(ISBLANK('Nota de Estudiantes'!DP10),"",IF(DP$6="","Falta",20*'Nota de Estudiantes'!DP10/DP$6))</f>
        <v/>
      </c>
      <c r="DQ10" s="43">
        <f>IF(ISBLANK('Nota de Estudiantes'!DQ10),"",IF(DQ$6="","Falta",20*'Nota de Estudiantes'!DQ10/DQ$6))</f>
        <v>11</v>
      </c>
      <c r="DR10" s="43" t="str">
        <f>IF(ISBLANK('Nota de Estudiantes'!DR10),"",IF(DR$6="","Falta",20*'Nota de Estudiantes'!DR10/DR$6))</f>
        <v/>
      </c>
      <c r="DS10" s="43" t="str">
        <f>IF(ISBLANK('Nota de Estudiantes'!DS10),"",IF(DS$6="","Falta",20*'Nota de Estudiantes'!DS10/DS$6))</f>
        <v/>
      </c>
      <c r="DT10" s="43" t="str">
        <f>IF(ISBLANK('Nota de Estudiantes'!DT10),"",IF(DT$6="","Falta",20*'Nota de Estudiantes'!DT10/DT$6))</f>
        <v/>
      </c>
      <c r="DU10" s="43">
        <f>IF(ISBLANK('Nota de Estudiantes'!DU10),"",IF(DU$6="","Falta",20*'Nota de Estudiantes'!DU10/DU$6))</f>
        <v>11</v>
      </c>
      <c r="DV10" s="43" t="str">
        <f>IF(ISBLANK('Nota de Estudiantes'!DV10),"",IF(DV$6="","Falta",20*'Nota de Estudiantes'!DV10/DV$6))</f>
        <v/>
      </c>
      <c r="DW10" s="43" t="str">
        <f>IF(ISBLANK('Nota de Estudiantes'!DW10),"",IF(DW$6="","Falta",20*'Nota de Estudiantes'!DW10/DW$6))</f>
        <v/>
      </c>
      <c r="DX10" s="43" t="str">
        <f>IF(ISBLANK('Nota de Estudiantes'!DX10),"",IF(DX$6="","Falta",20*'Nota de Estudiantes'!DX10/DX$6))</f>
        <v/>
      </c>
      <c r="DY10" s="43" t="str">
        <f>IF(ISBLANK('Nota de Estudiantes'!DY10),"",IF(DY$6="","Falta",20*'Nota de Estudiantes'!DY10/DY$6))</f>
        <v/>
      </c>
      <c r="DZ10" s="43" t="str">
        <f>IF(ISBLANK('Nota de Estudiantes'!DZ10),"",IF(DZ$6="","Falta",20*'Nota de Estudiantes'!DZ10/DZ$6))</f>
        <v/>
      </c>
      <c r="EA10" s="43" t="str">
        <f>IF(ISBLANK('Nota de Estudiantes'!EA10),"",IF(EA$6="","Falta",20*'Nota de Estudiantes'!EA10/EA$6))</f>
        <v/>
      </c>
      <c r="EB10" s="43" t="str">
        <f>IF(ISBLANK('Nota de Estudiantes'!EB10),"",IF(EB$6="","Falta",20*'Nota de Estudiantes'!EB10/EB$6))</f>
        <v/>
      </c>
      <c r="EC10" s="43" t="str">
        <f>IF(ISBLANK('Nota de Estudiantes'!EC10),"",IF(EC$6="","Falta",20*'Nota de Estudiantes'!EC10/EC$6))</f>
        <v/>
      </c>
      <c r="ED10" s="43" t="str">
        <f>IF(ISBLANK('Nota de Estudiantes'!ED10),"",IF(ED$6="","Falta",20*'Nota de Estudiantes'!ED10/ED$6))</f>
        <v/>
      </c>
      <c r="EE10" s="43" t="str">
        <f>IF(ISBLANK('Nota de Estudiantes'!EE10),"",IF(EE$6="","Falta",20*'Nota de Estudiantes'!EE10/EE$6))</f>
        <v/>
      </c>
      <c r="EF10" s="43" t="str">
        <f>IF(ISBLANK('Nota de Estudiantes'!EF10),"",IF(EF$6="","Falta",20*'Nota de Estudiantes'!EF10/EF$6))</f>
        <v/>
      </c>
      <c r="EG10" s="43" t="str">
        <f>IF(ISBLANK('Nota de Estudiantes'!EG10),"",IF(EG$6="","Falta",20*'Nota de Estudiantes'!EG10/EG$6))</f>
        <v/>
      </c>
      <c r="EH10" s="43" t="str">
        <f>IF(ISBLANK('Nota de Estudiantes'!EH10),"",IF(EH$6="","Falta",20*'Nota de Estudiantes'!EH10/EH$6))</f>
        <v/>
      </c>
      <c r="EI10" s="43" t="str">
        <f>IF(ISBLANK('Nota de Estudiantes'!EI10),"",IF(EI$6="","Falta",20*'Nota de Estudiantes'!EI10/EI$6))</f>
        <v/>
      </c>
      <c r="EJ10" s="43" t="str">
        <f>IF(ISBLANK('Nota de Estudiantes'!EJ10),"",IF(EJ$6="","Falta",20*'Nota de Estudiantes'!EJ10/EJ$6))</f>
        <v/>
      </c>
      <c r="EK10" s="43">
        <f>IF(ISBLANK('Nota de Estudiantes'!EK10),"",IF(EK$6="","Falta",20*'Nota de Estudiantes'!EK10/EK$6))</f>
        <v>16</v>
      </c>
      <c r="EL10" s="43" t="str">
        <f>IF(ISBLANK('Nota de Estudiantes'!EL10),"",IF(EL$6="","Falta",20*'Nota de Estudiantes'!EL10/EL$6))</f>
        <v/>
      </c>
      <c r="EM10" s="43" t="str">
        <f>IF(ISBLANK('Nota de Estudiantes'!EM10),"",IF(EM$6="","Falta",20*'Nota de Estudiantes'!EM10/EM$6))</f>
        <v/>
      </c>
      <c r="EN10" s="43" t="str">
        <f>IF(ISBLANK('Nota de Estudiantes'!EN10),"",IF(EN$6="","Falta",20*'Nota de Estudiantes'!EN10/EN$6))</f>
        <v/>
      </c>
      <c r="EO10" s="43">
        <f>IF(ISBLANK('Nota de Estudiantes'!EO10),"",IF(EO$6="","Falta",20*'Nota de Estudiantes'!EO10/EO$6))</f>
        <v>16</v>
      </c>
      <c r="EP10" s="43" t="str">
        <f>IF(ISBLANK('Nota de Estudiantes'!EP10),"",IF(EP$6="","Falta",20*'Nota de Estudiantes'!EP10/EP$6))</f>
        <v/>
      </c>
      <c r="EQ10" s="43" t="str">
        <f>IF(ISBLANK('Nota de Estudiantes'!EQ10),"",IF(EQ$6="","Falta",20*'Nota de Estudiantes'!EQ10/EQ$6))</f>
        <v/>
      </c>
      <c r="ER10" s="43" t="str">
        <f>IF(ISBLANK('Nota de Estudiantes'!ER10),"",IF(ER$6="","Falta",20*'Nota de Estudiantes'!ER10/ER$6))</f>
        <v/>
      </c>
      <c r="ES10" s="43" t="str">
        <f>IF(ISBLANK('Nota de Estudiantes'!ES10),"",IF(ES$6="","Falta",20*'Nota de Estudiantes'!ES10/ES$6))</f>
        <v/>
      </c>
      <c r="ET10" s="43" t="str">
        <f>IF(ISBLANK('Nota de Estudiantes'!ET10),"",IF(ET$6="","Falta",20*'Nota de Estudiantes'!ET10/ET$6))</f>
        <v/>
      </c>
      <c r="EU10" s="43" t="str">
        <f>IF(ISBLANK('Nota de Estudiantes'!EU10),"",IF(EU$6="","Falta",20*'Nota de Estudiantes'!EU10/EU$6))</f>
        <v/>
      </c>
      <c r="EV10" s="43" t="str">
        <f>IF(ISBLANK('Nota de Estudiantes'!EV10),"",IF(EV$6="","Falta",20*'Nota de Estudiantes'!EV10/EV$6))</f>
        <v/>
      </c>
      <c r="EW10" s="43" t="str">
        <f>IF(ISBLANK('Nota de Estudiantes'!EW10),"",IF(EW$6="","Falta",20*'Nota de Estudiantes'!EW10/EW$6))</f>
        <v/>
      </c>
      <c r="EX10" s="43" t="str">
        <f>IF(ISBLANK('Nota de Estudiantes'!EX10),"",IF(EX$6="","Falta",20*'Nota de Estudiantes'!EX10/EX$6))</f>
        <v/>
      </c>
      <c r="EY10" s="43" t="str">
        <f>IF(ISBLANK('Nota de Estudiantes'!EY10),"",IF(EY$6="","Falta",20*'Nota de Estudiantes'!EY10/EY$6))</f>
        <v/>
      </c>
      <c r="EZ10" s="43" t="str">
        <f>IF(ISBLANK('Nota de Estudiantes'!EZ10),"",IF(EZ$6="","Falta",20*'Nota de Estudiantes'!EZ10/EZ$6))</f>
        <v/>
      </c>
      <c r="FA10" s="43">
        <f>IF(ISBLANK('Nota de Estudiantes'!FA10),"",IF(FA$6="","Falta",20*'Nota de Estudiantes'!FA10/FA$6))</f>
        <v>17</v>
      </c>
      <c r="FB10" s="43">
        <f>IF(ISBLANK('Nota de Estudiantes'!FB10),"",IF(FB$6="","Falta",20*'Nota de Estudiantes'!FB10/FB$6))</f>
        <v>12</v>
      </c>
      <c r="FC10" s="43">
        <f>IF(ISBLANK('Nota de Estudiantes'!FC10),"",IF(FC$6="","Falta",20*'Nota de Estudiantes'!FC10/FC$6))</f>
        <v>20</v>
      </c>
      <c r="FD10" s="43">
        <f>IF(ISBLANK('Nota de Estudiantes'!FD10),"",IF(FD$6="","Falta",20*'Nota de Estudiantes'!FD10/FD$6))</f>
        <v>20</v>
      </c>
      <c r="FE10" s="43" t="str">
        <f>IF(ISBLANK('Nota de Estudiantes'!FE10),"",IF(FE$6="","Falta",20*'Nota de Estudiantes'!FE10/FE$6))</f>
        <v/>
      </c>
      <c r="FF10" s="43" t="str">
        <f>IF(ISBLANK('Nota de Estudiantes'!FF10),"",IF(FF$6="","Falta",20*'Nota de Estudiantes'!FF10/FF$6))</f>
        <v/>
      </c>
      <c r="FG10" s="43" t="str">
        <f>IF(ISBLANK('Nota de Estudiantes'!FG10),"",IF(FG$6="","Falta",20*'Nota de Estudiantes'!FG10/FG$6))</f>
        <v/>
      </c>
      <c r="FH10" s="43" t="str">
        <f>IF(ISBLANK('Nota de Estudiantes'!FH10),"",IF(FH$6="","Falta",20*'Nota de Estudiantes'!FH10/FH$6))</f>
        <v/>
      </c>
      <c r="FI10" s="43" t="str">
        <f>IF(ISBLANK('Nota de Estudiantes'!FI10),"",IF(FI$6="","Falta",20*'Nota de Estudiantes'!FI10/FI$6))</f>
        <v/>
      </c>
      <c r="FJ10" s="43" t="str">
        <f>IF(ISBLANK('Nota de Estudiantes'!FJ10),"",IF(FJ$6="","Falta",20*'Nota de Estudiantes'!FJ10/FJ$6))</f>
        <v/>
      </c>
      <c r="FK10" s="43" t="str">
        <f>IF(ISBLANK('Nota de Estudiantes'!FK10),"",IF(FK$6="","Falta",20*'Nota de Estudiantes'!FK10/FK$6))</f>
        <v/>
      </c>
      <c r="FL10" s="43" t="str">
        <f>IF(ISBLANK('Nota de Estudiantes'!FL10),"",IF(FL$6="","Falta",20*'Nota de Estudiantes'!FL10/FL$6))</f>
        <v/>
      </c>
    </row>
    <row r="11" spans="2:168" x14ac:dyDescent="0.25">
      <c r="B11" s="42" t="str">
        <f>IF(ISBLANK('Nota de Estudiantes'!B11),"",'Nota de Estudiantes'!B11)</f>
        <v>5</v>
      </c>
      <c r="C11" s="42" t="str">
        <f>IF(ISBLANK('Nota de Estudiantes'!C11),"",'Nota de Estudiantes'!C11)</f>
        <v>CORREA OLANO, JOSE ANTONIO</v>
      </c>
      <c r="D11" s="38" t="str">
        <f>IF(ISBLANK('Nota de Estudiantes'!D11),"",'Nota de Estudiantes'!D11)</f>
        <v>01</v>
      </c>
      <c r="E11" s="43">
        <f>IF(ISBLANK('Nota de Estudiantes'!E11),"",IF(E$6="","Falta",20*'Nota de Estudiantes'!E11/E$6))</f>
        <v>20</v>
      </c>
      <c r="F11" s="43">
        <f>IF(ISBLANK('Nota de Estudiantes'!F11),"",IF(F$6="","Falta",20*'Nota de Estudiantes'!F11/F$6))</f>
        <v>16</v>
      </c>
      <c r="G11" s="43">
        <f>IF(ISBLANK('Nota de Estudiantes'!G11),"",IF(G$6="","Falta",20*'Nota de Estudiantes'!G11/G$6))</f>
        <v>10</v>
      </c>
      <c r="H11" s="43" t="str">
        <f>IF(ISBLANK('Nota de Estudiantes'!H11),"",IF(H$6="","Falta",20*'Nota de Estudiantes'!H11/H$6))</f>
        <v/>
      </c>
      <c r="I11" s="43">
        <f>IF(ISBLANK('Nota de Estudiantes'!I11),"",IF(I$6="","Falta",20*'Nota de Estudiantes'!I11/I$6))</f>
        <v>11</v>
      </c>
      <c r="J11" s="43">
        <f>IF(ISBLANK('Nota de Estudiantes'!J11),"",IF(J$6="","Falta",20*'Nota de Estudiantes'!J11/J$6))</f>
        <v>12</v>
      </c>
      <c r="K11" s="43">
        <f>IF(ISBLANK('Nota de Estudiantes'!K11),"",IF(K$6="","Falta",20*'Nota de Estudiantes'!K11/K$6))</f>
        <v>16</v>
      </c>
      <c r="L11" s="43">
        <f>IF(ISBLANK('Nota de Estudiantes'!L11),"",IF(L$6="","Falta",20*'Nota de Estudiantes'!L11/L$6))</f>
        <v>12</v>
      </c>
      <c r="M11" s="43" t="str">
        <f>IF(ISBLANK('Nota de Estudiantes'!M11),"",IF(M$6="","Falta",20*'Nota de Estudiantes'!M11/M$6))</f>
        <v/>
      </c>
      <c r="N11" s="43" t="str">
        <f>IF(ISBLANK('Nota de Estudiantes'!N11),"",IF(N$6="","Falta",20*'Nota de Estudiantes'!N11/N$6))</f>
        <v/>
      </c>
      <c r="O11" s="43" t="str">
        <f>IF(ISBLANK('Nota de Estudiantes'!O11),"",IF(O$6="","Falta",20*'Nota de Estudiantes'!O11/O$6))</f>
        <v/>
      </c>
      <c r="P11" s="43" t="str">
        <f>IF(ISBLANK('Nota de Estudiantes'!P11),"",IF(P$6="","Falta",20*'Nota de Estudiantes'!P11/P$6))</f>
        <v/>
      </c>
      <c r="Q11" s="43" t="str">
        <f>IF(ISBLANK('Nota de Estudiantes'!Q11),"",IF(Q$6="","Falta",20*'Nota de Estudiantes'!Q11/Q$6))</f>
        <v/>
      </c>
      <c r="R11" s="43" t="str">
        <f>IF(ISBLANK('Nota de Estudiantes'!R11),"",IF(R$6="","Falta",20*'Nota de Estudiantes'!R11/R$6))</f>
        <v/>
      </c>
      <c r="S11" s="43" t="str">
        <f>IF(ISBLANK('Nota de Estudiantes'!S11),"",IF(S$6="","Falta",20*'Nota de Estudiantes'!S11/S$6))</f>
        <v/>
      </c>
      <c r="T11" s="43" t="str">
        <f>IF(ISBLANK('Nota de Estudiantes'!T11),"",IF(T$6="","Falta",20*'Nota de Estudiantes'!T11/T$6))</f>
        <v/>
      </c>
      <c r="U11" s="43">
        <f>IF(ISBLANK('Nota de Estudiantes'!U11),"",IF(U$6="","Falta",20*'Nota de Estudiantes'!U11/U$6))</f>
        <v>15</v>
      </c>
      <c r="V11" s="43">
        <f>IF(ISBLANK('Nota de Estudiantes'!V11),"",IF(V$6="","Falta",20*'Nota de Estudiantes'!V11/V$6))</f>
        <v>20</v>
      </c>
      <c r="W11" s="43">
        <f>IF(ISBLANK('Nota de Estudiantes'!W11),"",IF(W$6="","Falta",20*'Nota de Estudiantes'!W11/W$6))</f>
        <v>13</v>
      </c>
      <c r="X11" s="43" t="str">
        <f>IF(ISBLANK('Nota de Estudiantes'!X11),"",IF(X$6="","Falta",20*'Nota de Estudiantes'!X11/X$6))</f>
        <v/>
      </c>
      <c r="Y11" s="43">
        <f>IF(ISBLANK('Nota de Estudiantes'!Y11),"",IF(Y$6="","Falta",20*'Nota de Estudiantes'!Y11/Y$6))</f>
        <v>18</v>
      </c>
      <c r="Z11" s="43">
        <f>IF(ISBLANK('Nota de Estudiantes'!Z11),"",IF(Z$6="","Falta",20*'Nota de Estudiantes'!Z11/Z$6))</f>
        <v>16</v>
      </c>
      <c r="AA11" s="43">
        <f>IF(ISBLANK('Nota de Estudiantes'!AA11),"",IF(AA$6="","Falta",20*'Nota de Estudiantes'!AA11/AA$6))</f>
        <v>12</v>
      </c>
      <c r="AB11" s="43">
        <f>IF(ISBLANK('Nota de Estudiantes'!AB11),"",IF(AB$6="","Falta",20*'Nota de Estudiantes'!AB11/AB$6))</f>
        <v>11</v>
      </c>
      <c r="AC11" s="43">
        <f>IF(ISBLANK('Nota de Estudiantes'!AC11),"",IF(AC$6="","Falta",20*'Nota de Estudiantes'!AC11/AC$6))</f>
        <v>9</v>
      </c>
      <c r="AD11" s="43" t="str">
        <f>IF(ISBLANK('Nota de Estudiantes'!AD11),"",IF(AD$6="","Falta",20*'Nota de Estudiantes'!AD11/AD$6))</f>
        <v/>
      </c>
      <c r="AE11" s="43" t="str">
        <f>IF(ISBLANK('Nota de Estudiantes'!AE11),"",IF(AE$6="","Falta",20*'Nota de Estudiantes'!AE11/AE$6))</f>
        <v/>
      </c>
      <c r="AF11" s="43" t="str">
        <f>IF(ISBLANK('Nota de Estudiantes'!AF11),"",IF(AF$6="","Falta",20*'Nota de Estudiantes'!AF11/AF$6))</f>
        <v/>
      </c>
      <c r="AG11" s="43" t="str">
        <f>IF(ISBLANK('Nota de Estudiantes'!AG11),"",IF(AG$6="","Falta",20*'Nota de Estudiantes'!AG11/AG$6))</f>
        <v/>
      </c>
      <c r="AH11" s="43" t="str">
        <f>IF(ISBLANK('Nota de Estudiantes'!AH11),"",IF(AH$6="","Falta",20*'Nota de Estudiantes'!AH11/AH$6))</f>
        <v/>
      </c>
      <c r="AI11" s="43" t="str">
        <f>IF(ISBLANK('Nota de Estudiantes'!AI11),"",IF(AI$6="","Falta",20*'Nota de Estudiantes'!AI11/AI$6))</f>
        <v/>
      </c>
      <c r="AJ11" s="43" t="str">
        <f>IF(ISBLANK('Nota de Estudiantes'!AJ11),"",IF(AJ$6="","Falta",20*'Nota de Estudiantes'!AJ11/AJ$6))</f>
        <v/>
      </c>
      <c r="AK11" s="43" t="str">
        <f>IF(ISBLANK('Nota de Estudiantes'!AK11),"",IF(AK$6="","Falta",20*'Nota de Estudiantes'!AK11/AK$6))</f>
        <v/>
      </c>
      <c r="AL11" s="43" t="str">
        <f>IF(ISBLANK('Nota de Estudiantes'!AL11),"",IF(AL$6="","Falta",20*'Nota de Estudiantes'!AL11/AL$6))</f>
        <v/>
      </c>
      <c r="AM11" s="43" t="str">
        <f>IF(ISBLANK('Nota de Estudiantes'!AM11),"",IF(AM$6="","Falta",20*'Nota de Estudiantes'!AM11/AM$6))</f>
        <v/>
      </c>
      <c r="AN11" s="43" t="str">
        <f>IF(ISBLANK('Nota de Estudiantes'!AN11),"",IF(AN$6="","Falta",20*'Nota de Estudiantes'!AN11/AN$6))</f>
        <v/>
      </c>
      <c r="AO11" s="43" t="str">
        <f>IF(ISBLANK('Nota de Estudiantes'!AO11),"",IF(AO$6="","Falta",20*'Nota de Estudiantes'!AO11/AO$6))</f>
        <v/>
      </c>
      <c r="AP11" s="43" t="str">
        <f>IF(ISBLANK('Nota de Estudiantes'!AP11),"",IF(AP$6="","Falta",20*'Nota de Estudiantes'!AP11/AP$6))</f>
        <v/>
      </c>
      <c r="AQ11" s="43" t="str">
        <f>IF(ISBLANK('Nota de Estudiantes'!AQ11),"",IF(AQ$6="","Falta",20*'Nota de Estudiantes'!AQ11/AQ$6))</f>
        <v/>
      </c>
      <c r="AR11" s="43" t="str">
        <f>IF(ISBLANK('Nota de Estudiantes'!AR11),"",IF(AR$6="","Falta",20*'Nota de Estudiantes'!AR11/AR$6))</f>
        <v/>
      </c>
      <c r="AS11" s="43">
        <f>IF(ISBLANK('Nota de Estudiantes'!AS11),"",IF(AS$6="","Falta",20*'Nota de Estudiantes'!AS11/AS$6))</f>
        <v>12</v>
      </c>
      <c r="AT11" s="43" t="str">
        <f>IF(ISBLANK('Nota de Estudiantes'!AT11),"",IF(AT$6="","Falta",20*'Nota de Estudiantes'!AT11/AT$6))</f>
        <v/>
      </c>
      <c r="AU11" s="43" t="str">
        <f>IF(ISBLANK('Nota de Estudiantes'!AU11),"",IF(AU$6="","Falta",20*'Nota de Estudiantes'!AU11/AU$6))</f>
        <v/>
      </c>
      <c r="AV11" s="43" t="str">
        <f>IF(ISBLANK('Nota de Estudiantes'!AV11),"",IF(AV$6="","Falta",20*'Nota de Estudiantes'!AV11/AV$6))</f>
        <v/>
      </c>
      <c r="AW11" s="43">
        <f>IF(ISBLANK('Nota de Estudiantes'!AW11),"",IF(AW$6="","Falta",20*'Nota de Estudiantes'!AW11/AW$6))</f>
        <v>12</v>
      </c>
      <c r="AX11" s="43">
        <f>IF(ISBLANK('Nota de Estudiantes'!AX11),"",IF(AX$6="","Falta",20*'Nota de Estudiantes'!AX11/AX$6))</f>
        <v>11</v>
      </c>
      <c r="AY11" s="43" t="str">
        <f>IF(ISBLANK('Nota de Estudiantes'!AY11),"",IF(AY$6="","Falta",20*'Nota de Estudiantes'!AY11/AY$6))</f>
        <v/>
      </c>
      <c r="AZ11" s="43" t="str">
        <f>IF(ISBLANK('Nota de Estudiantes'!AZ11),"",IF(AZ$6="","Falta",20*'Nota de Estudiantes'!AZ11/AZ$6))</f>
        <v/>
      </c>
      <c r="BA11" s="43" t="str">
        <f>IF(ISBLANK('Nota de Estudiantes'!BA11),"",IF(BA$6="","Falta",20*'Nota de Estudiantes'!BA11/BA$6))</f>
        <v/>
      </c>
      <c r="BB11" s="43" t="str">
        <f>IF(ISBLANK('Nota de Estudiantes'!BB11),"",IF(BB$6="","Falta",20*'Nota de Estudiantes'!BB11/BB$6))</f>
        <v/>
      </c>
      <c r="BC11" s="43" t="str">
        <f>IF(ISBLANK('Nota de Estudiantes'!BC11),"",IF(BC$6="","Falta",20*'Nota de Estudiantes'!BC11/BC$6))</f>
        <v/>
      </c>
      <c r="BD11" s="43" t="str">
        <f>IF(ISBLANK('Nota de Estudiantes'!BD11),"",IF(BD$6="","Falta",20*'Nota de Estudiantes'!BD11/BD$6))</f>
        <v/>
      </c>
      <c r="BE11" s="43" t="str">
        <f>IF(ISBLANK('Nota de Estudiantes'!BE11),"",IF(BE$6="","Falta",20*'Nota de Estudiantes'!BE11/BE$6))</f>
        <v/>
      </c>
      <c r="BF11" s="43" t="str">
        <f>IF(ISBLANK('Nota de Estudiantes'!BF11),"",IF(BF$6="","Falta",20*'Nota de Estudiantes'!BF11/BF$6))</f>
        <v/>
      </c>
      <c r="BG11" s="43" t="str">
        <f>IF(ISBLANK('Nota de Estudiantes'!BG11),"",IF(BG$6="","Falta",20*'Nota de Estudiantes'!BG11/BG$6))</f>
        <v/>
      </c>
      <c r="BH11" s="43" t="str">
        <f>IF(ISBLANK('Nota de Estudiantes'!BH11),"",IF(BH$6="","Falta",20*'Nota de Estudiantes'!BH11/BH$6))</f>
        <v/>
      </c>
      <c r="BI11" s="43">
        <f>IF(ISBLANK('Nota de Estudiantes'!BI11),"",IF(BI$6="","Falta",20*'Nota de Estudiantes'!BI11/BI$6))</f>
        <v>14</v>
      </c>
      <c r="BJ11" s="43" t="str">
        <f>IF(ISBLANK('Nota de Estudiantes'!BJ11),"",IF(BJ$6="","Falta",20*'Nota de Estudiantes'!BJ11/BJ$6))</f>
        <v/>
      </c>
      <c r="BK11" s="43" t="str">
        <f>IF(ISBLANK('Nota de Estudiantes'!BK11),"",IF(BK$6="","Falta",20*'Nota de Estudiantes'!BK11/BK$6))</f>
        <v/>
      </c>
      <c r="BL11" s="43" t="str">
        <f>IF(ISBLANK('Nota de Estudiantes'!BL11),"",IF(BL$6="","Falta",20*'Nota de Estudiantes'!BL11/BL$6))</f>
        <v/>
      </c>
      <c r="BM11" s="43">
        <f>IF(ISBLANK('Nota de Estudiantes'!BM11),"",IF(BM$6="","Falta",20*'Nota de Estudiantes'!BM11/BM$6))</f>
        <v>11</v>
      </c>
      <c r="BN11" s="43" t="str">
        <f>IF(ISBLANK('Nota de Estudiantes'!BN11),"",IF(BN$6="","Falta",20*'Nota de Estudiantes'!BN11/BN$6))</f>
        <v/>
      </c>
      <c r="BO11" s="43" t="str">
        <f>IF(ISBLANK('Nota de Estudiantes'!BO11),"",IF(BO$6="","Falta",20*'Nota de Estudiantes'!BO11/BO$6))</f>
        <v/>
      </c>
      <c r="BP11" s="43" t="str">
        <f>IF(ISBLANK('Nota de Estudiantes'!BP11),"",IF(BP$6="","Falta",20*'Nota de Estudiantes'!BP11/BP$6))</f>
        <v/>
      </c>
      <c r="BQ11" s="43" t="str">
        <f>IF(ISBLANK('Nota de Estudiantes'!BQ11),"",IF(BQ$6="","Falta",20*'Nota de Estudiantes'!BQ11/BQ$6))</f>
        <v/>
      </c>
      <c r="BR11" s="43" t="str">
        <f>IF(ISBLANK('Nota de Estudiantes'!BR11),"",IF(BR$6="","Falta",20*'Nota de Estudiantes'!BR11/BR$6))</f>
        <v/>
      </c>
      <c r="BS11" s="43" t="str">
        <f>IF(ISBLANK('Nota de Estudiantes'!BS11),"",IF(BS$6="","Falta",20*'Nota de Estudiantes'!BS11/BS$6))</f>
        <v/>
      </c>
      <c r="BT11" s="43" t="str">
        <f>IF(ISBLANK('Nota de Estudiantes'!BT11),"",IF(BT$6="","Falta",20*'Nota de Estudiantes'!BT11/BT$6))</f>
        <v/>
      </c>
      <c r="BU11" s="43" t="str">
        <f>IF(ISBLANK('Nota de Estudiantes'!BU11),"",IF(BU$6="","Falta",20*'Nota de Estudiantes'!BU11/BU$6))</f>
        <v/>
      </c>
      <c r="BV11" s="43" t="str">
        <f>IF(ISBLANK('Nota de Estudiantes'!BV11),"",IF(BV$6="","Falta",20*'Nota de Estudiantes'!BV11/BV$6))</f>
        <v/>
      </c>
      <c r="BW11" s="43" t="str">
        <f>IF(ISBLANK('Nota de Estudiantes'!BW11),"",IF(BW$6="","Falta",20*'Nota de Estudiantes'!BW11/BW$6))</f>
        <v/>
      </c>
      <c r="BX11" s="43" t="str">
        <f>IF(ISBLANK('Nota de Estudiantes'!BX11),"",IF(BX$6="","Falta",20*'Nota de Estudiantes'!BX11/BX$6))</f>
        <v/>
      </c>
      <c r="BY11" s="43">
        <f>IF(ISBLANK('Nota de Estudiantes'!BY11),"",IF(BY$6="","Falta",20*'Nota de Estudiantes'!BY11/BY$6))</f>
        <v>12</v>
      </c>
      <c r="BZ11" s="43">
        <f>IF(ISBLANK('Nota de Estudiantes'!BZ11),"",IF(BZ$6="","Falta",20*'Nota de Estudiantes'!BZ11/BZ$6))</f>
        <v>10</v>
      </c>
      <c r="CA11" s="43" t="str">
        <f>IF(ISBLANK('Nota de Estudiantes'!CA11),"",IF(CA$6="","Falta",20*'Nota de Estudiantes'!CA11/CA$6))</f>
        <v/>
      </c>
      <c r="CB11" s="43" t="str">
        <f>IF(ISBLANK('Nota de Estudiantes'!CB11),"",IF(CB$6="","Falta",20*'Nota de Estudiantes'!CB11/CB$6))</f>
        <v/>
      </c>
      <c r="CC11" s="43" t="str">
        <f>IF(ISBLANK('Nota de Estudiantes'!CC11),"",IF(CC$6="","Falta",20*'Nota de Estudiantes'!CC11/CC$6))</f>
        <v/>
      </c>
      <c r="CD11" s="43" t="str">
        <f>IF(ISBLANK('Nota de Estudiantes'!CD11),"",IF(CD$6="","Falta",20*'Nota de Estudiantes'!CD11/CD$6))</f>
        <v/>
      </c>
      <c r="CE11" s="43" t="str">
        <f>IF(ISBLANK('Nota de Estudiantes'!CE11),"",IF(CE$6="","Falta",20*'Nota de Estudiantes'!CE11/CE$6))</f>
        <v/>
      </c>
      <c r="CF11" s="43" t="str">
        <f>IF(ISBLANK('Nota de Estudiantes'!CF11),"",IF(CF$6="","Falta",20*'Nota de Estudiantes'!CF11/CF$6))</f>
        <v/>
      </c>
      <c r="CG11" s="43" t="str">
        <f>IF(ISBLANK('Nota de Estudiantes'!CG11),"",IF(CG$6="","Falta",20*'Nota de Estudiantes'!CG11/CG$6))</f>
        <v/>
      </c>
      <c r="CH11" s="43" t="str">
        <f>IF(ISBLANK('Nota de Estudiantes'!CH11),"",IF(CH$6="","Falta",20*'Nota de Estudiantes'!CH11/CH$6))</f>
        <v/>
      </c>
      <c r="CI11" s="43" t="str">
        <f>IF(ISBLANK('Nota de Estudiantes'!CI11),"",IF(CI$6="","Falta",20*'Nota de Estudiantes'!CI11/CI$6))</f>
        <v/>
      </c>
      <c r="CJ11" s="43" t="str">
        <f>IF(ISBLANK('Nota de Estudiantes'!CJ11),"",IF(CJ$6="","Falta",20*'Nota de Estudiantes'!CJ11/CJ$6))</f>
        <v/>
      </c>
      <c r="CK11" s="43">
        <f>IF(ISBLANK('Nota de Estudiantes'!CK11),"",IF(CK$6="","Falta",20*'Nota de Estudiantes'!CK11/CK$6))</f>
        <v>13</v>
      </c>
      <c r="CL11" s="43" t="str">
        <f>IF(ISBLANK('Nota de Estudiantes'!CL11),"",IF(CL$6="","Falta",20*'Nota de Estudiantes'!CL11/CL$6))</f>
        <v/>
      </c>
      <c r="CM11" s="43" t="str">
        <f>IF(ISBLANK('Nota de Estudiantes'!CM11),"",IF(CM$6="","Falta",20*'Nota de Estudiantes'!CM11/CM$6))</f>
        <v/>
      </c>
      <c r="CN11" s="43" t="str">
        <f>IF(ISBLANK('Nota de Estudiantes'!CN11),"",IF(CN$6="","Falta",20*'Nota de Estudiantes'!CN11/CN$6))</f>
        <v/>
      </c>
      <c r="CO11" s="43">
        <f>IF(ISBLANK('Nota de Estudiantes'!CO11),"",IF(CO$6="","Falta",20*'Nota de Estudiantes'!CO11/CO$6))</f>
        <v>13</v>
      </c>
      <c r="CP11" s="43" t="str">
        <f>IF(ISBLANK('Nota de Estudiantes'!CP11),"",IF(CP$6="","Falta",20*'Nota de Estudiantes'!CP11/CP$6))</f>
        <v/>
      </c>
      <c r="CQ11" s="43" t="str">
        <f>IF(ISBLANK('Nota de Estudiantes'!CQ11),"",IF(CQ$6="","Falta",20*'Nota de Estudiantes'!CQ11/CQ$6))</f>
        <v/>
      </c>
      <c r="CR11" s="43" t="str">
        <f>IF(ISBLANK('Nota de Estudiantes'!CR11),"",IF(CR$6="","Falta",20*'Nota de Estudiantes'!CR11/CR$6))</f>
        <v/>
      </c>
      <c r="CS11" s="43" t="str">
        <f>IF(ISBLANK('Nota de Estudiantes'!CS11),"",IF(CS$6="","Falta",20*'Nota de Estudiantes'!CS11/CS$6))</f>
        <v/>
      </c>
      <c r="CT11" s="43" t="str">
        <f>IF(ISBLANK('Nota de Estudiantes'!CT11),"",IF(CT$6="","Falta",20*'Nota de Estudiantes'!CT11/CT$6))</f>
        <v/>
      </c>
      <c r="CU11" s="43" t="str">
        <f>IF(ISBLANK('Nota de Estudiantes'!CU11),"",IF(CU$6="","Falta",20*'Nota de Estudiantes'!CU11/CU$6))</f>
        <v/>
      </c>
      <c r="CV11" s="43" t="str">
        <f>IF(ISBLANK('Nota de Estudiantes'!CV11),"",IF(CV$6="","Falta",20*'Nota de Estudiantes'!CV11/CV$6))</f>
        <v/>
      </c>
      <c r="CW11" s="43" t="str">
        <f>IF(ISBLANK('Nota de Estudiantes'!CW11),"",IF(CW$6="","Falta",20*'Nota de Estudiantes'!CW11/CW$6))</f>
        <v/>
      </c>
      <c r="CX11" s="43" t="str">
        <f>IF(ISBLANK('Nota de Estudiantes'!CX11),"",IF(CX$6="","Falta",20*'Nota de Estudiantes'!CX11/CX$6))</f>
        <v/>
      </c>
      <c r="CY11" s="43" t="str">
        <f>IF(ISBLANK('Nota de Estudiantes'!CY11),"",IF(CY$6="","Falta",20*'Nota de Estudiantes'!CY11/CY$6))</f>
        <v/>
      </c>
      <c r="CZ11" s="43" t="str">
        <f>IF(ISBLANK('Nota de Estudiantes'!CZ11),"",IF(CZ$6="","Falta",20*'Nota de Estudiantes'!CZ11/CZ$6))</f>
        <v/>
      </c>
      <c r="DA11" s="43">
        <f>IF(ISBLANK('Nota de Estudiantes'!DA11),"",IF(DA$6="","Falta",20*'Nota de Estudiantes'!DA11/DA$6))</f>
        <v>13</v>
      </c>
      <c r="DB11" s="43">
        <f>IF(ISBLANK('Nota de Estudiantes'!DB11),"",IF(DB$6="","Falta",20*'Nota de Estudiantes'!DB11/DB$6))</f>
        <v>16</v>
      </c>
      <c r="DC11" s="43">
        <f>IF(ISBLANK('Nota de Estudiantes'!DC11),"",IF(DC$6="","Falta",20*'Nota de Estudiantes'!DC11/DC$6))</f>
        <v>12</v>
      </c>
      <c r="DD11" s="43">
        <f>IF(ISBLANK('Nota de Estudiantes'!DD11),"",IF(DD$6="","Falta",20*'Nota de Estudiantes'!DD11/DD$6))</f>
        <v>10</v>
      </c>
      <c r="DE11" s="43">
        <f>IF(ISBLANK('Nota de Estudiantes'!DE11),"",IF(DE$6="","Falta",20*'Nota de Estudiantes'!DE11/DE$6))</f>
        <v>11</v>
      </c>
      <c r="DF11" s="43" t="str">
        <f>IF(ISBLANK('Nota de Estudiantes'!DF11),"",IF(DF$6="","Falta",20*'Nota de Estudiantes'!DF11/DF$6))</f>
        <v/>
      </c>
      <c r="DG11" s="43" t="str">
        <f>IF(ISBLANK('Nota de Estudiantes'!DG11),"",IF(DG$6="","Falta",20*'Nota de Estudiantes'!DG11/DG$6))</f>
        <v/>
      </c>
      <c r="DH11" s="43" t="str">
        <f>IF(ISBLANK('Nota de Estudiantes'!DH11),"",IF(DH$6="","Falta",20*'Nota de Estudiantes'!DH11/DH$6))</f>
        <v/>
      </c>
      <c r="DI11" s="43" t="str">
        <f>IF(ISBLANK('Nota de Estudiantes'!DI11),"",IF(DI$6="","Falta",20*'Nota de Estudiantes'!DI11/DI$6))</f>
        <v/>
      </c>
      <c r="DJ11" s="43" t="str">
        <f>IF(ISBLANK('Nota de Estudiantes'!DJ11),"",IF(DJ$6="","Falta",20*'Nota de Estudiantes'!DJ11/DJ$6))</f>
        <v/>
      </c>
      <c r="DK11" s="43" t="str">
        <f>IF(ISBLANK('Nota de Estudiantes'!DK11),"",IF(DK$6="","Falta",20*'Nota de Estudiantes'!DK11/DK$6))</f>
        <v/>
      </c>
      <c r="DL11" s="43" t="str">
        <f>IF(ISBLANK('Nota de Estudiantes'!DL11),"",IF(DL$6="","Falta",20*'Nota de Estudiantes'!DL11/DL$6))</f>
        <v/>
      </c>
      <c r="DM11" s="43" t="str">
        <f>IF(ISBLANK('Nota de Estudiantes'!DM11),"",IF(DM$6="","Falta",20*'Nota de Estudiantes'!DM11/DM$6))</f>
        <v/>
      </c>
      <c r="DN11" s="43" t="str">
        <f>IF(ISBLANK('Nota de Estudiantes'!DN11),"",IF(DN$6="","Falta",20*'Nota de Estudiantes'!DN11/DN$6))</f>
        <v/>
      </c>
      <c r="DO11" s="43" t="str">
        <f>IF(ISBLANK('Nota de Estudiantes'!DO11),"",IF(DO$6="","Falta",20*'Nota de Estudiantes'!DO11/DO$6))</f>
        <v/>
      </c>
      <c r="DP11" s="43" t="str">
        <f>IF(ISBLANK('Nota de Estudiantes'!DP11),"",IF(DP$6="","Falta",20*'Nota de Estudiantes'!DP11/DP$6))</f>
        <v/>
      </c>
      <c r="DQ11" s="43">
        <f>IF(ISBLANK('Nota de Estudiantes'!DQ11),"",IF(DQ$6="","Falta",20*'Nota de Estudiantes'!DQ11/DQ$6))</f>
        <v>10</v>
      </c>
      <c r="DR11" s="43" t="str">
        <f>IF(ISBLANK('Nota de Estudiantes'!DR11),"",IF(DR$6="","Falta",20*'Nota de Estudiantes'!DR11/DR$6))</f>
        <v/>
      </c>
      <c r="DS11" s="43" t="str">
        <f>IF(ISBLANK('Nota de Estudiantes'!DS11),"",IF(DS$6="","Falta",20*'Nota de Estudiantes'!DS11/DS$6))</f>
        <v/>
      </c>
      <c r="DT11" s="43" t="str">
        <f>IF(ISBLANK('Nota de Estudiantes'!DT11),"",IF(DT$6="","Falta",20*'Nota de Estudiantes'!DT11/DT$6))</f>
        <v/>
      </c>
      <c r="DU11" s="43">
        <f>IF(ISBLANK('Nota de Estudiantes'!DU11),"",IF(DU$6="","Falta",20*'Nota de Estudiantes'!DU11/DU$6))</f>
        <v>10</v>
      </c>
      <c r="DV11" s="43" t="str">
        <f>IF(ISBLANK('Nota de Estudiantes'!DV11),"",IF(DV$6="","Falta",20*'Nota de Estudiantes'!DV11/DV$6))</f>
        <v/>
      </c>
      <c r="DW11" s="43" t="str">
        <f>IF(ISBLANK('Nota de Estudiantes'!DW11),"",IF(DW$6="","Falta",20*'Nota de Estudiantes'!DW11/DW$6))</f>
        <v/>
      </c>
      <c r="DX11" s="43" t="str">
        <f>IF(ISBLANK('Nota de Estudiantes'!DX11),"",IF(DX$6="","Falta",20*'Nota de Estudiantes'!DX11/DX$6))</f>
        <v/>
      </c>
      <c r="DY11" s="43" t="str">
        <f>IF(ISBLANK('Nota de Estudiantes'!DY11),"",IF(DY$6="","Falta",20*'Nota de Estudiantes'!DY11/DY$6))</f>
        <v/>
      </c>
      <c r="DZ11" s="43" t="str">
        <f>IF(ISBLANK('Nota de Estudiantes'!DZ11),"",IF(DZ$6="","Falta",20*'Nota de Estudiantes'!DZ11/DZ$6))</f>
        <v/>
      </c>
      <c r="EA11" s="43" t="str">
        <f>IF(ISBLANK('Nota de Estudiantes'!EA11),"",IF(EA$6="","Falta",20*'Nota de Estudiantes'!EA11/EA$6))</f>
        <v/>
      </c>
      <c r="EB11" s="43" t="str">
        <f>IF(ISBLANK('Nota de Estudiantes'!EB11),"",IF(EB$6="","Falta",20*'Nota de Estudiantes'!EB11/EB$6))</f>
        <v/>
      </c>
      <c r="EC11" s="43" t="str">
        <f>IF(ISBLANK('Nota de Estudiantes'!EC11),"",IF(EC$6="","Falta",20*'Nota de Estudiantes'!EC11/EC$6))</f>
        <v/>
      </c>
      <c r="ED11" s="43" t="str">
        <f>IF(ISBLANK('Nota de Estudiantes'!ED11),"",IF(ED$6="","Falta",20*'Nota de Estudiantes'!ED11/ED$6))</f>
        <v/>
      </c>
      <c r="EE11" s="43" t="str">
        <f>IF(ISBLANK('Nota de Estudiantes'!EE11),"",IF(EE$6="","Falta",20*'Nota de Estudiantes'!EE11/EE$6))</f>
        <v/>
      </c>
      <c r="EF11" s="43" t="str">
        <f>IF(ISBLANK('Nota de Estudiantes'!EF11),"",IF(EF$6="","Falta",20*'Nota de Estudiantes'!EF11/EF$6))</f>
        <v/>
      </c>
      <c r="EG11" s="43" t="str">
        <f>IF(ISBLANK('Nota de Estudiantes'!EG11),"",IF(EG$6="","Falta",20*'Nota de Estudiantes'!EG11/EG$6))</f>
        <v/>
      </c>
      <c r="EH11" s="43" t="str">
        <f>IF(ISBLANK('Nota de Estudiantes'!EH11),"",IF(EH$6="","Falta",20*'Nota de Estudiantes'!EH11/EH$6))</f>
        <v/>
      </c>
      <c r="EI11" s="43" t="str">
        <f>IF(ISBLANK('Nota de Estudiantes'!EI11),"",IF(EI$6="","Falta",20*'Nota de Estudiantes'!EI11/EI$6))</f>
        <v/>
      </c>
      <c r="EJ11" s="43" t="str">
        <f>IF(ISBLANK('Nota de Estudiantes'!EJ11),"",IF(EJ$6="","Falta",20*'Nota de Estudiantes'!EJ11/EJ$6))</f>
        <v/>
      </c>
      <c r="EK11" s="43">
        <f>IF(ISBLANK('Nota de Estudiantes'!EK11),"",IF(EK$6="","Falta",20*'Nota de Estudiantes'!EK11/EK$6))</f>
        <v>10</v>
      </c>
      <c r="EL11" s="43" t="str">
        <f>IF(ISBLANK('Nota de Estudiantes'!EL11),"",IF(EL$6="","Falta",20*'Nota de Estudiantes'!EL11/EL$6))</f>
        <v/>
      </c>
      <c r="EM11" s="43" t="str">
        <f>IF(ISBLANK('Nota de Estudiantes'!EM11),"",IF(EM$6="","Falta",20*'Nota de Estudiantes'!EM11/EM$6))</f>
        <v/>
      </c>
      <c r="EN11" s="43" t="str">
        <f>IF(ISBLANK('Nota de Estudiantes'!EN11),"",IF(EN$6="","Falta",20*'Nota de Estudiantes'!EN11/EN$6))</f>
        <v/>
      </c>
      <c r="EO11" s="43">
        <f>IF(ISBLANK('Nota de Estudiantes'!EO11),"",IF(EO$6="","Falta",20*'Nota de Estudiantes'!EO11/EO$6))</f>
        <v>10</v>
      </c>
      <c r="EP11" s="43" t="str">
        <f>IF(ISBLANK('Nota de Estudiantes'!EP11),"",IF(EP$6="","Falta",20*'Nota de Estudiantes'!EP11/EP$6))</f>
        <v/>
      </c>
      <c r="EQ11" s="43" t="str">
        <f>IF(ISBLANK('Nota de Estudiantes'!EQ11),"",IF(EQ$6="","Falta",20*'Nota de Estudiantes'!EQ11/EQ$6))</f>
        <v/>
      </c>
      <c r="ER11" s="43" t="str">
        <f>IF(ISBLANK('Nota de Estudiantes'!ER11),"",IF(ER$6="","Falta",20*'Nota de Estudiantes'!ER11/ER$6))</f>
        <v/>
      </c>
      <c r="ES11" s="43" t="str">
        <f>IF(ISBLANK('Nota de Estudiantes'!ES11),"",IF(ES$6="","Falta",20*'Nota de Estudiantes'!ES11/ES$6))</f>
        <v/>
      </c>
      <c r="ET11" s="43" t="str">
        <f>IF(ISBLANK('Nota de Estudiantes'!ET11),"",IF(ET$6="","Falta",20*'Nota de Estudiantes'!ET11/ET$6))</f>
        <v/>
      </c>
      <c r="EU11" s="43" t="str">
        <f>IF(ISBLANK('Nota de Estudiantes'!EU11),"",IF(EU$6="","Falta",20*'Nota de Estudiantes'!EU11/EU$6))</f>
        <v/>
      </c>
      <c r="EV11" s="43" t="str">
        <f>IF(ISBLANK('Nota de Estudiantes'!EV11),"",IF(EV$6="","Falta",20*'Nota de Estudiantes'!EV11/EV$6))</f>
        <v/>
      </c>
      <c r="EW11" s="43" t="str">
        <f>IF(ISBLANK('Nota de Estudiantes'!EW11),"",IF(EW$6="","Falta",20*'Nota de Estudiantes'!EW11/EW$6))</f>
        <v/>
      </c>
      <c r="EX11" s="43" t="str">
        <f>IF(ISBLANK('Nota de Estudiantes'!EX11),"",IF(EX$6="","Falta",20*'Nota de Estudiantes'!EX11/EX$6))</f>
        <v/>
      </c>
      <c r="EY11" s="43" t="str">
        <f>IF(ISBLANK('Nota de Estudiantes'!EY11),"",IF(EY$6="","Falta",20*'Nota de Estudiantes'!EY11/EY$6))</f>
        <v/>
      </c>
      <c r="EZ11" s="43" t="str">
        <f>IF(ISBLANK('Nota de Estudiantes'!EZ11),"",IF(EZ$6="","Falta",20*'Nota de Estudiantes'!EZ11/EZ$6))</f>
        <v/>
      </c>
      <c r="FA11" s="43">
        <f>IF(ISBLANK('Nota de Estudiantes'!FA11),"",IF(FA$6="","Falta",20*'Nota de Estudiantes'!FA11/FA$6))</f>
        <v>12</v>
      </c>
      <c r="FB11" s="43">
        <f>IF(ISBLANK('Nota de Estudiantes'!FB11),"",IF(FB$6="","Falta",20*'Nota de Estudiantes'!FB11/FB$6))</f>
        <v>12</v>
      </c>
      <c r="FC11" s="43">
        <f>IF(ISBLANK('Nota de Estudiantes'!FC11),"",IF(FC$6="","Falta",20*'Nota de Estudiantes'!FC11/FC$6))</f>
        <v>10</v>
      </c>
      <c r="FD11" s="43">
        <f>IF(ISBLANK('Nota de Estudiantes'!FD11),"",IF(FD$6="","Falta",20*'Nota de Estudiantes'!FD11/FD$6))</f>
        <v>12</v>
      </c>
      <c r="FE11" s="43" t="str">
        <f>IF(ISBLANK('Nota de Estudiantes'!FE11),"",IF(FE$6="","Falta",20*'Nota de Estudiantes'!FE11/FE$6))</f>
        <v/>
      </c>
      <c r="FF11" s="43" t="str">
        <f>IF(ISBLANK('Nota de Estudiantes'!FF11),"",IF(FF$6="","Falta",20*'Nota de Estudiantes'!FF11/FF$6))</f>
        <v/>
      </c>
      <c r="FG11" s="43" t="str">
        <f>IF(ISBLANK('Nota de Estudiantes'!FG11),"",IF(FG$6="","Falta",20*'Nota de Estudiantes'!FG11/FG$6))</f>
        <v/>
      </c>
      <c r="FH11" s="43" t="str">
        <f>IF(ISBLANK('Nota de Estudiantes'!FH11),"",IF(FH$6="","Falta",20*'Nota de Estudiantes'!FH11/FH$6))</f>
        <v/>
      </c>
      <c r="FI11" s="43" t="str">
        <f>IF(ISBLANK('Nota de Estudiantes'!FI11),"",IF(FI$6="","Falta",20*'Nota de Estudiantes'!FI11/FI$6))</f>
        <v/>
      </c>
      <c r="FJ11" s="43" t="str">
        <f>IF(ISBLANK('Nota de Estudiantes'!FJ11),"",IF(FJ$6="","Falta",20*'Nota de Estudiantes'!FJ11/FJ$6))</f>
        <v/>
      </c>
      <c r="FK11" s="43" t="str">
        <f>IF(ISBLANK('Nota de Estudiantes'!FK11),"",IF(FK$6="","Falta",20*'Nota de Estudiantes'!FK11/FK$6))</f>
        <v/>
      </c>
      <c r="FL11" s="43" t="str">
        <f>IF(ISBLANK('Nota de Estudiantes'!FL11),"",IF(FL$6="","Falta",20*'Nota de Estudiantes'!FL11/FL$6))</f>
        <v/>
      </c>
    </row>
    <row r="12" spans="2:168" x14ac:dyDescent="0.25">
      <c r="B12" s="42" t="str">
        <f>IF(ISBLANK('Nota de Estudiantes'!B12),"",'Nota de Estudiantes'!B12)</f>
        <v>6</v>
      </c>
      <c r="C12" s="42" t="str">
        <f>IF(ISBLANK('Nota de Estudiantes'!C12),"",'Nota de Estudiantes'!C12)</f>
        <v>COZ GARCIA, FRANCISCO</v>
      </c>
      <c r="D12" s="38" t="str">
        <f>IF(ISBLANK('Nota de Estudiantes'!D12),"",'Nota de Estudiantes'!D12)</f>
        <v>04</v>
      </c>
      <c r="E12" s="43">
        <f>IF(ISBLANK('Nota de Estudiantes'!E12),"",IF(E$6="","Falta",20*'Nota de Estudiantes'!E12/E$6))</f>
        <v>12</v>
      </c>
      <c r="F12" s="43">
        <f>IF(ISBLANK('Nota de Estudiantes'!F12),"",IF(F$6="","Falta",20*'Nota de Estudiantes'!F12/F$6))</f>
        <v>20</v>
      </c>
      <c r="G12" s="43">
        <f>IF(ISBLANK('Nota de Estudiantes'!G12),"",IF(G$6="","Falta",20*'Nota de Estudiantes'!G12/G$6))</f>
        <v>15</v>
      </c>
      <c r="H12" s="43" t="str">
        <f>IF(ISBLANK('Nota de Estudiantes'!H12),"",IF(H$6="","Falta",20*'Nota de Estudiantes'!H12/H$6))</f>
        <v/>
      </c>
      <c r="I12" s="43">
        <f>IF(ISBLANK('Nota de Estudiantes'!I12),"",IF(I$6="","Falta",20*'Nota de Estudiantes'!I12/I$6))</f>
        <v>16</v>
      </c>
      <c r="J12" s="43">
        <f>IF(ISBLANK('Nota de Estudiantes'!J12),"",IF(J$6="","Falta",20*'Nota de Estudiantes'!J12/J$6))</f>
        <v>12</v>
      </c>
      <c r="K12" s="43">
        <f>IF(ISBLANK('Nota de Estudiantes'!K12),"",IF(K$6="","Falta",20*'Nota de Estudiantes'!K12/K$6))</f>
        <v>16</v>
      </c>
      <c r="L12" s="43">
        <f>IF(ISBLANK('Nota de Estudiantes'!L12),"",IF(L$6="","Falta",20*'Nota de Estudiantes'!L12/L$6))</f>
        <v>12</v>
      </c>
      <c r="M12" s="43" t="str">
        <f>IF(ISBLANK('Nota de Estudiantes'!M12),"",IF(M$6="","Falta",20*'Nota de Estudiantes'!M12/M$6))</f>
        <v/>
      </c>
      <c r="N12" s="43" t="str">
        <f>IF(ISBLANK('Nota de Estudiantes'!N12),"",IF(N$6="","Falta",20*'Nota de Estudiantes'!N12/N$6))</f>
        <v/>
      </c>
      <c r="O12" s="43" t="str">
        <f>IF(ISBLANK('Nota de Estudiantes'!O12),"",IF(O$6="","Falta",20*'Nota de Estudiantes'!O12/O$6))</f>
        <v/>
      </c>
      <c r="P12" s="43" t="str">
        <f>IF(ISBLANK('Nota de Estudiantes'!P12),"",IF(P$6="","Falta",20*'Nota de Estudiantes'!P12/P$6))</f>
        <v/>
      </c>
      <c r="Q12" s="43" t="str">
        <f>IF(ISBLANK('Nota de Estudiantes'!Q12),"",IF(Q$6="","Falta",20*'Nota de Estudiantes'!Q12/Q$6))</f>
        <v/>
      </c>
      <c r="R12" s="43" t="str">
        <f>IF(ISBLANK('Nota de Estudiantes'!R12),"",IF(R$6="","Falta",20*'Nota de Estudiantes'!R12/R$6))</f>
        <v/>
      </c>
      <c r="S12" s="43" t="str">
        <f>IF(ISBLANK('Nota de Estudiantes'!S12),"",IF(S$6="","Falta",20*'Nota de Estudiantes'!S12/S$6))</f>
        <v/>
      </c>
      <c r="T12" s="43" t="str">
        <f>IF(ISBLANK('Nota de Estudiantes'!T12),"",IF(T$6="","Falta",20*'Nota de Estudiantes'!T12/T$6))</f>
        <v/>
      </c>
      <c r="U12" s="43">
        <f>IF(ISBLANK('Nota de Estudiantes'!U12),"",IF(U$6="","Falta",20*'Nota de Estudiantes'!U12/U$6))</f>
        <v>20</v>
      </c>
      <c r="V12" s="43">
        <f>IF(ISBLANK('Nota de Estudiantes'!V12),"",IF(V$6="","Falta",20*'Nota de Estudiantes'!V12/V$6))</f>
        <v>12</v>
      </c>
      <c r="W12" s="43">
        <f>IF(ISBLANK('Nota de Estudiantes'!W12),"",IF(W$6="","Falta",20*'Nota de Estudiantes'!W12/W$6))</f>
        <v>16</v>
      </c>
      <c r="X12" s="43" t="str">
        <f>IF(ISBLANK('Nota de Estudiantes'!X12),"",IF(X$6="","Falta",20*'Nota de Estudiantes'!X12/X$6))</f>
        <v/>
      </c>
      <c r="Y12" s="43">
        <f>IF(ISBLANK('Nota de Estudiantes'!Y12),"",IF(Y$6="","Falta",20*'Nota de Estudiantes'!Y12/Y$6))</f>
        <v>17</v>
      </c>
      <c r="Z12" s="43">
        <f>IF(ISBLANK('Nota de Estudiantes'!Z12),"",IF(Z$6="","Falta",20*'Nota de Estudiantes'!Z12/Z$6))</f>
        <v>12</v>
      </c>
      <c r="AA12" s="43">
        <f>IF(ISBLANK('Nota de Estudiantes'!AA12),"",IF(AA$6="","Falta",20*'Nota de Estudiantes'!AA12/AA$6))</f>
        <v>10</v>
      </c>
      <c r="AB12" s="43">
        <f>IF(ISBLANK('Nota de Estudiantes'!AB12),"",IF(AB$6="","Falta",20*'Nota de Estudiantes'!AB12/AB$6))</f>
        <v>9</v>
      </c>
      <c r="AC12" s="43">
        <f>IF(ISBLANK('Nota de Estudiantes'!AC12),"",IF(AC$6="","Falta",20*'Nota de Estudiantes'!AC12/AC$6))</f>
        <v>13</v>
      </c>
      <c r="AD12" s="43" t="str">
        <f>IF(ISBLANK('Nota de Estudiantes'!AD12),"",IF(AD$6="","Falta",20*'Nota de Estudiantes'!AD12/AD$6))</f>
        <v/>
      </c>
      <c r="AE12" s="43" t="str">
        <f>IF(ISBLANK('Nota de Estudiantes'!AE12),"",IF(AE$6="","Falta",20*'Nota de Estudiantes'!AE12/AE$6))</f>
        <v/>
      </c>
      <c r="AF12" s="43" t="str">
        <f>IF(ISBLANK('Nota de Estudiantes'!AF12),"",IF(AF$6="","Falta",20*'Nota de Estudiantes'!AF12/AF$6))</f>
        <v/>
      </c>
      <c r="AG12" s="43" t="str">
        <f>IF(ISBLANK('Nota de Estudiantes'!AG12),"",IF(AG$6="","Falta",20*'Nota de Estudiantes'!AG12/AG$6))</f>
        <v/>
      </c>
      <c r="AH12" s="43" t="str">
        <f>IF(ISBLANK('Nota de Estudiantes'!AH12),"",IF(AH$6="","Falta",20*'Nota de Estudiantes'!AH12/AH$6))</f>
        <v/>
      </c>
      <c r="AI12" s="43" t="str">
        <f>IF(ISBLANK('Nota de Estudiantes'!AI12),"",IF(AI$6="","Falta",20*'Nota de Estudiantes'!AI12/AI$6))</f>
        <v/>
      </c>
      <c r="AJ12" s="43" t="str">
        <f>IF(ISBLANK('Nota de Estudiantes'!AJ12),"",IF(AJ$6="","Falta",20*'Nota de Estudiantes'!AJ12/AJ$6))</f>
        <v/>
      </c>
      <c r="AK12" s="43" t="str">
        <f>IF(ISBLANK('Nota de Estudiantes'!AK12),"",IF(AK$6="","Falta",20*'Nota de Estudiantes'!AK12/AK$6))</f>
        <v/>
      </c>
      <c r="AL12" s="43" t="str">
        <f>IF(ISBLANK('Nota de Estudiantes'!AL12),"",IF(AL$6="","Falta",20*'Nota de Estudiantes'!AL12/AL$6))</f>
        <v/>
      </c>
      <c r="AM12" s="43" t="str">
        <f>IF(ISBLANK('Nota de Estudiantes'!AM12),"",IF(AM$6="","Falta",20*'Nota de Estudiantes'!AM12/AM$6))</f>
        <v/>
      </c>
      <c r="AN12" s="43" t="str">
        <f>IF(ISBLANK('Nota de Estudiantes'!AN12),"",IF(AN$6="","Falta",20*'Nota de Estudiantes'!AN12/AN$6))</f>
        <v/>
      </c>
      <c r="AO12" s="43" t="str">
        <f>IF(ISBLANK('Nota de Estudiantes'!AO12),"",IF(AO$6="","Falta",20*'Nota de Estudiantes'!AO12/AO$6))</f>
        <v/>
      </c>
      <c r="AP12" s="43" t="str">
        <f>IF(ISBLANK('Nota de Estudiantes'!AP12),"",IF(AP$6="","Falta",20*'Nota de Estudiantes'!AP12/AP$6))</f>
        <v/>
      </c>
      <c r="AQ12" s="43" t="str">
        <f>IF(ISBLANK('Nota de Estudiantes'!AQ12),"",IF(AQ$6="","Falta",20*'Nota de Estudiantes'!AQ12/AQ$6))</f>
        <v/>
      </c>
      <c r="AR12" s="43" t="str">
        <f>IF(ISBLANK('Nota de Estudiantes'!AR12),"",IF(AR$6="","Falta",20*'Nota de Estudiantes'!AR12/AR$6))</f>
        <v/>
      </c>
      <c r="AS12" s="43">
        <f>IF(ISBLANK('Nota de Estudiantes'!AS12),"",IF(AS$6="","Falta",20*'Nota de Estudiantes'!AS12/AS$6))</f>
        <v>10</v>
      </c>
      <c r="AT12" s="43" t="str">
        <f>IF(ISBLANK('Nota de Estudiantes'!AT12),"",IF(AT$6="","Falta",20*'Nota de Estudiantes'!AT12/AT$6))</f>
        <v/>
      </c>
      <c r="AU12" s="43" t="str">
        <f>IF(ISBLANK('Nota de Estudiantes'!AU12),"",IF(AU$6="","Falta",20*'Nota de Estudiantes'!AU12/AU$6))</f>
        <v/>
      </c>
      <c r="AV12" s="43" t="str">
        <f>IF(ISBLANK('Nota de Estudiantes'!AV12),"",IF(AV$6="","Falta",20*'Nota de Estudiantes'!AV12/AV$6))</f>
        <v/>
      </c>
      <c r="AW12" s="43">
        <f>IF(ISBLANK('Nota de Estudiantes'!AW12),"",IF(AW$6="","Falta",20*'Nota de Estudiantes'!AW12/AW$6))</f>
        <v>16</v>
      </c>
      <c r="AX12" s="43">
        <f>IF(ISBLANK('Nota de Estudiantes'!AX12),"",IF(AX$6="","Falta",20*'Nota de Estudiantes'!AX12/AX$6))</f>
        <v>11</v>
      </c>
      <c r="AY12" s="43" t="str">
        <f>IF(ISBLANK('Nota de Estudiantes'!AY12),"",IF(AY$6="","Falta",20*'Nota de Estudiantes'!AY12/AY$6))</f>
        <v/>
      </c>
      <c r="AZ12" s="43" t="str">
        <f>IF(ISBLANK('Nota de Estudiantes'!AZ12),"",IF(AZ$6="","Falta",20*'Nota de Estudiantes'!AZ12/AZ$6))</f>
        <v/>
      </c>
      <c r="BA12" s="43" t="str">
        <f>IF(ISBLANK('Nota de Estudiantes'!BA12),"",IF(BA$6="","Falta",20*'Nota de Estudiantes'!BA12/BA$6))</f>
        <v/>
      </c>
      <c r="BB12" s="43" t="str">
        <f>IF(ISBLANK('Nota de Estudiantes'!BB12),"",IF(BB$6="","Falta",20*'Nota de Estudiantes'!BB12/BB$6))</f>
        <v/>
      </c>
      <c r="BC12" s="43" t="str">
        <f>IF(ISBLANK('Nota de Estudiantes'!BC12),"",IF(BC$6="","Falta",20*'Nota de Estudiantes'!BC12/BC$6))</f>
        <v/>
      </c>
      <c r="BD12" s="43" t="str">
        <f>IF(ISBLANK('Nota de Estudiantes'!BD12),"",IF(BD$6="","Falta",20*'Nota de Estudiantes'!BD12/BD$6))</f>
        <v/>
      </c>
      <c r="BE12" s="43" t="str">
        <f>IF(ISBLANK('Nota de Estudiantes'!BE12),"",IF(BE$6="","Falta",20*'Nota de Estudiantes'!BE12/BE$6))</f>
        <v/>
      </c>
      <c r="BF12" s="43" t="str">
        <f>IF(ISBLANK('Nota de Estudiantes'!BF12),"",IF(BF$6="","Falta",20*'Nota de Estudiantes'!BF12/BF$6))</f>
        <v/>
      </c>
      <c r="BG12" s="43" t="str">
        <f>IF(ISBLANK('Nota de Estudiantes'!BG12),"",IF(BG$6="","Falta",20*'Nota de Estudiantes'!BG12/BG$6))</f>
        <v/>
      </c>
      <c r="BH12" s="43" t="str">
        <f>IF(ISBLANK('Nota de Estudiantes'!BH12),"",IF(BH$6="","Falta",20*'Nota de Estudiantes'!BH12/BH$6))</f>
        <v/>
      </c>
      <c r="BI12" s="43">
        <f>IF(ISBLANK('Nota de Estudiantes'!BI12),"",IF(BI$6="","Falta",20*'Nota de Estudiantes'!BI12/BI$6))</f>
        <v>20</v>
      </c>
      <c r="BJ12" s="43" t="str">
        <f>IF(ISBLANK('Nota de Estudiantes'!BJ12),"",IF(BJ$6="","Falta",20*'Nota de Estudiantes'!BJ12/BJ$6))</f>
        <v/>
      </c>
      <c r="BK12" s="43" t="str">
        <f>IF(ISBLANK('Nota de Estudiantes'!BK12),"",IF(BK$6="","Falta",20*'Nota de Estudiantes'!BK12/BK$6))</f>
        <v/>
      </c>
      <c r="BL12" s="43" t="str">
        <f>IF(ISBLANK('Nota de Estudiantes'!BL12),"",IF(BL$6="","Falta",20*'Nota de Estudiantes'!BL12/BL$6))</f>
        <v/>
      </c>
      <c r="BM12" s="43">
        <f>IF(ISBLANK('Nota de Estudiantes'!BM12),"",IF(BM$6="","Falta",20*'Nota de Estudiantes'!BM12/BM$6))</f>
        <v>11</v>
      </c>
      <c r="BN12" s="43" t="str">
        <f>IF(ISBLANK('Nota de Estudiantes'!BN12),"",IF(BN$6="","Falta",20*'Nota de Estudiantes'!BN12/BN$6))</f>
        <v/>
      </c>
      <c r="BO12" s="43" t="str">
        <f>IF(ISBLANK('Nota de Estudiantes'!BO12),"",IF(BO$6="","Falta",20*'Nota de Estudiantes'!BO12/BO$6))</f>
        <v/>
      </c>
      <c r="BP12" s="43" t="str">
        <f>IF(ISBLANK('Nota de Estudiantes'!BP12),"",IF(BP$6="","Falta",20*'Nota de Estudiantes'!BP12/BP$6))</f>
        <v/>
      </c>
      <c r="BQ12" s="43" t="str">
        <f>IF(ISBLANK('Nota de Estudiantes'!BQ12),"",IF(BQ$6="","Falta",20*'Nota de Estudiantes'!BQ12/BQ$6))</f>
        <v/>
      </c>
      <c r="BR12" s="43" t="str">
        <f>IF(ISBLANK('Nota de Estudiantes'!BR12),"",IF(BR$6="","Falta",20*'Nota de Estudiantes'!BR12/BR$6))</f>
        <v/>
      </c>
      <c r="BS12" s="43" t="str">
        <f>IF(ISBLANK('Nota de Estudiantes'!BS12),"",IF(BS$6="","Falta",20*'Nota de Estudiantes'!BS12/BS$6))</f>
        <v/>
      </c>
      <c r="BT12" s="43" t="str">
        <f>IF(ISBLANK('Nota de Estudiantes'!BT12),"",IF(BT$6="","Falta",20*'Nota de Estudiantes'!BT12/BT$6))</f>
        <v/>
      </c>
      <c r="BU12" s="43" t="str">
        <f>IF(ISBLANK('Nota de Estudiantes'!BU12),"",IF(BU$6="","Falta",20*'Nota de Estudiantes'!BU12/BU$6))</f>
        <v/>
      </c>
      <c r="BV12" s="43" t="str">
        <f>IF(ISBLANK('Nota de Estudiantes'!BV12),"",IF(BV$6="","Falta",20*'Nota de Estudiantes'!BV12/BV$6))</f>
        <v/>
      </c>
      <c r="BW12" s="43" t="str">
        <f>IF(ISBLANK('Nota de Estudiantes'!BW12),"",IF(BW$6="","Falta",20*'Nota de Estudiantes'!BW12/BW$6))</f>
        <v/>
      </c>
      <c r="BX12" s="43" t="str">
        <f>IF(ISBLANK('Nota de Estudiantes'!BX12),"",IF(BX$6="","Falta",20*'Nota de Estudiantes'!BX12/BX$6))</f>
        <v/>
      </c>
      <c r="BY12" s="43">
        <f>IF(ISBLANK('Nota de Estudiantes'!BY12),"",IF(BY$6="","Falta",20*'Nota de Estudiantes'!BY12/BY$6))</f>
        <v>20</v>
      </c>
      <c r="BZ12" s="43">
        <f>IF(ISBLANK('Nota de Estudiantes'!BZ12),"",IF(BZ$6="","Falta",20*'Nota de Estudiantes'!BZ12/BZ$6))</f>
        <v>15</v>
      </c>
      <c r="CA12" s="43" t="str">
        <f>IF(ISBLANK('Nota de Estudiantes'!CA12),"",IF(CA$6="","Falta",20*'Nota de Estudiantes'!CA12/CA$6))</f>
        <v/>
      </c>
      <c r="CB12" s="43" t="str">
        <f>IF(ISBLANK('Nota de Estudiantes'!CB12),"",IF(CB$6="","Falta",20*'Nota de Estudiantes'!CB12/CB$6))</f>
        <v/>
      </c>
      <c r="CC12" s="43" t="str">
        <f>IF(ISBLANK('Nota de Estudiantes'!CC12),"",IF(CC$6="","Falta",20*'Nota de Estudiantes'!CC12/CC$6))</f>
        <v/>
      </c>
      <c r="CD12" s="43" t="str">
        <f>IF(ISBLANK('Nota de Estudiantes'!CD12),"",IF(CD$6="","Falta",20*'Nota de Estudiantes'!CD12/CD$6))</f>
        <v/>
      </c>
      <c r="CE12" s="43" t="str">
        <f>IF(ISBLANK('Nota de Estudiantes'!CE12),"",IF(CE$6="","Falta",20*'Nota de Estudiantes'!CE12/CE$6))</f>
        <v/>
      </c>
      <c r="CF12" s="43" t="str">
        <f>IF(ISBLANK('Nota de Estudiantes'!CF12),"",IF(CF$6="","Falta",20*'Nota de Estudiantes'!CF12/CF$6))</f>
        <v/>
      </c>
      <c r="CG12" s="43" t="str">
        <f>IF(ISBLANK('Nota de Estudiantes'!CG12),"",IF(CG$6="","Falta",20*'Nota de Estudiantes'!CG12/CG$6))</f>
        <v/>
      </c>
      <c r="CH12" s="43" t="str">
        <f>IF(ISBLANK('Nota de Estudiantes'!CH12),"",IF(CH$6="","Falta",20*'Nota de Estudiantes'!CH12/CH$6))</f>
        <v/>
      </c>
      <c r="CI12" s="43" t="str">
        <f>IF(ISBLANK('Nota de Estudiantes'!CI12),"",IF(CI$6="","Falta",20*'Nota de Estudiantes'!CI12/CI$6))</f>
        <v/>
      </c>
      <c r="CJ12" s="43" t="str">
        <f>IF(ISBLANK('Nota de Estudiantes'!CJ12),"",IF(CJ$6="","Falta",20*'Nota de Estudiantes'!CJ12/CJ$6))</f>
        <v/>
      </c>
      <c r="CK12" s="43">
        <f>IF(ISBLANK('Nota de Estudiantes'!CK12),"",IF(CK$6="","Falta",20*'Nota de Estudiantes'!CK12/CK$6))</f>
        <v>10</v>
      </c>
      <c r="CL12" s="43" t="str">
        <f>IF(ISBLANK('Nota de Estudiantes'!CL12),"",IF(CL$6="","Falta",20*'Nota de Estudiantes'!CL12/CL$6))</f>
        <v/>
      </c>
      <c r="CM12" s="43" t="str">
        <f>IF(ISBLANK('Nota de Estudiantes'!CM12),"",IF(CM$6="","Falta",20*'Nota de Estudiantes'!CM12/CM$6))</f>
        <v/>
      </c>
      <c r="CN12" s="43" t="str">
        <f>IF(ISBLANK('Nota de Estudiantes'!CN12),"",IF(CN$6="","Falta",20*'Nota de Estudiantes'!CN12/CN$6))</f>
        <v/>
      </c>
      <c r="CO12" s="43">
        <f>IF(ISBLANK('Nota de Estudiantes'!CO12),"",IF(CO$6="","Falta",20*'Nota de Estudiantes'!CO12/CO$6))</f>
        <v>10</v>
      </c>
      <c r="CP12" s="43" t="str">
        <f>IF(ISBLANK('Nota de Estudiantes'!CP12),"",IF(CP$6="","Falta",20*'Nota de Estudiantes'!CP12/CP$6))</f>
        <v/>
      </c>
      <c r="CQ12" s="43" t="str">
        <f>IF(ISBLANK('Nota de Estudiantes'!CQ12),"",IF(CQ$6="","Falta",20*'Nota de Estudiantes'!CQ12/CQ$6))</f>
        <v/>
      </c>
      <c r="CR12" s="43" t="str">
        <f>IF(ISBLANK('Nota de Estudiantes'!CR12),"",IF(CR$6="","Falta",20*'Nota de Estudiantes'!CR12/CR$6))</f>
        <v/>
      </c>
      <c r="CS12" s="43" t="str">
        <f>IF(ISBLANK('Nota de Estudiantes'!CS12),"",IF(CS$6="","Falta",20*'Nota de Estudiantes'!CS12/CS$6))</f>
        <v/>
      </c>
      <c r="CT12" s="43" t="str">
        <f>IF(ISBLANK('Nota de Estudiantes'!CT12),"",IF(CT$6="","Falta",20*'Nota de Estudiantes'!CT12/CT$6))</f>
        <v/>
      </c>
      <c r="CU12" s="43" t="str">
        <f>IF(ISBLANK('Nota de Estudiantes'!CU12),"",IF(CU$6="","Falta",20*'Nota de Estudiantes'!CU12/CU$6))</f>
        <v/>
      </c>
      <c r="CV12" s="43" t="str">
        <f>IF(ISBLANK('Nota de Estudiantes'!CV12),"",IF(CV$6="","Falta",20*'Nota de Estudiantes'!CV12/CV$6))</f>
        <v/>
      </c>
      <c r="CW12" s="43" t="str">
        <f>IF(ISBLANK('Nota de Estudiantes'!CW12),"",IF(CW$6="","Falta",20*'Nota de Estudiantes'!CW12/CW$6))</f>
        <v/>
      </c>
      <c r="CX12" s="43" t="str">
        <f>IF(ISBLANK('Nota de Estudiantes'!CX12),"",IF(CX$6="","Falta",20*'Nota de Estudiantes'!CX12/CX$6))</f>
        <v/>
      </c>
      <c r="CY12" s="43" t="str">
        <f>IF(ISBLANK('Nota de Estudiantes'!CY12),"",IF(CY$6="","Falta",20*'Nota de Estudiantes'!CY12/CY$6))</f>
        <v/>
      </c>
      <c r="CZ12" s="43" t="str">
        <f>IF(ISBLANK('Nota de Estudiantes'!CZ12),"",IF(CZ$6="","Falta",20*'Nota de Estudiantes'!CZ12/CZ$6))</f>
        <v/>
      </c>
      <c r="DA12" s="43">
        <f>IF(ISBLANK('Nota de Estudiantes'!DA12),"",IF(DA$6="","Falta",20*'Nota de Estudiantes'!DA12/DA$6))</f>
        <v>10</v>
      </c>
      <c r="DB12" s="43">
        <f>IF(ISBLANK('Nota de Estudiantes'!DB12),"",IF(DB$6="","Falta",20*'Nota de Estudiantes'!DB12/DB$6))</f>
        <v>16</v>
      </c>
      <c r="DC12" s="43">
        <f>IF(ISBLANK('Nota de Estudiantes'!DC12),"",IF(DC$6="","Falta",20*'Nota de Estudiantes'!DC12/DC$6))</f>
        <v>14</v>
      </c>
      <c r="DD12" s="43">
        <f>IF(ISBLANK('Nota de Estudiantes'!DD12),"",IF(DD$6="","Falta",20*'Nota de Estudiantes'!DD12/DD$6))</f>
        <v>10</v>
      </c>
      <c r="DE12" s="43">
        <f>IF(ISBLANK('Nota de Estudiantes'!DE12),"",IF(DE$6="","Falta",20*'Nota de Estudiantes'!DE12/DE$6))</f>
        <v>11</v>
      </c>
      <c r="DF12" s="43" t="str">
        <f>IF(ISBLANK('Nota de Estudiantes'!DF12),"",IF(DF$6="","Falta",20*'Nota de Estudiantes'!DF12/DF$6))</f>
        <v/>
      </c>
      <c r="DG12" s="43" t="str">
        <f>IF(ISBLANK('Nota de Estudiantes'!DG12),"",IF(DG$6="","Falta",20*'Nota de Estudiantes'!DG12/DG$6))</f>
        <v/>
      </c>
      <c r="DH12" s="43" t="str">
        <f>IF(ISBLANK('Nota de Estudiantes'!DH12),"",IF(DH$6="","Falta",20*'Nota de Estudiantes'!DH12/DH$6))</f>
        <v/>
      </c>
      <c r="DI12" s="43" t="str">
        <f>IF(ISBLANK('Nota de Estudiantes'!DI12),"",IF(DI$6="","Falta",20*'Nota de Estudiantes'!DI12/DI$6))</f>
        <v/>
      </c>
      <c r="DJ12" s="43" t="str">
        <f>IF(ISBLANK('Nota de Estudiantes'!DJ12),"",IF(DJ$6="","Falta",20*'Nota de Estudiantes'!DJ12/DJ$6))</f>
        <v/>
      </c>
      <c r="DK12" s="43" t="str">
        <f>IF(ISBLANK('Nota de Estudiantes'!DK12),"",IF(DK$6="","Falta",20*'Nota de Estudiantes'!DK12/DK$6))</f>
        <v/>
      </c>
      <c r="DL12" s="43" t="str">
        <f>IF(ISBLANK('Nota de Estudiantes'!DL12),"",IF(DL$6="","Falta",20*'Nota de Estudiantes'!DL12/DL$6))</f>
        <v/>
      </c>
      <c r="DM12" s="43" t="str">
        <f>IF(ISBLANK('Nota de Estudiantes'!DM12),"",IF(DM$6="","Falta",20*'Nota de Estudiantes'!DM12/DM$6))</f>
        <v/>
      </c>
      <c r="DN12" s="43" t="str">
        <f>IF(ISBLANK('Nota de Estudiantes'!DN12),"",IF(DN$6="","Falta",20*'Nota de Estudiantes'!DN12/DN$6))</f>
        <v/>
      </c>
      <c r="DO12" s="43" t="str">
        <f>IF(ISBLANK('Nota de Estudiantes'!DO12),"",IF(DO$6="","Falta",20*'Nota de Estudiantes'!DO12/DO$6))</f>
        <v/>
      </c>
      <c r="DP12" s="43" t="str">
        <f>IF(ISBLANK('Nota de Estudiantes'!DP12),"",IF(DP$6="","Falta",20*'Nota de Estudiantes'!DP12/DP$6))</f>
        <v/>
      </c>
      <c r="DQ12" s="43">
        <f>IF(ISBLANK('Nota de Estudiantes'!DQ12),"",IF(DQ$6="","Falta",20*'Nota de Estudiantes'!DQ12/DQ$6))</f>
        <v>14</v>
      </c>
      <c r="DR12" s="43" t="str">
        <f>IF(ISBLANK('Nota de Estudiantes'!DR12),"",IF(DR$6="","Falta",20*'Nota de Estudiantes'!DR12/DR$6))</f>
        <v/>
      </c>
      <c r="DS12" s="43" t="str">
        <f>IF(ISBLANK('Nota de Estudiantes'!DS12),"",IF(DS$6="","Falta",20*'Nota de Estudiantes'!DS12/DS$6))</f>
        <v/>
      </c>
      <c r="DT12" s="43" t="str">
        <f>IF(ISBLANK('Nota de Estudiantes'!DT12),"",IF(DT$6="","Falta",20*'Nota de Estudiantes'!DT12/DT$6))</f>
        <v/>
      </c>
      <c r="DU12" s="43">
        <f>IF(ISBLANK('Nota de Estudiantes'!DU12),"",IF(DU$6="","Falta",20*'Nota de Estudiantes'!DU12/DU$6))</f>
        <v>12</v>
      </c>
      <c r="DV12" s="43" t="str">
        <f>IF(ISBLANK('Nota de Estudiantes'!DV12),"",IF(DV$6="","Falta",20*'Nota de Estudiantes'!DV12/DV$6))</f>
        <v/>
      </c>
      <c r="DW12" s="43" t="str">
        <f>IF(ISBLANK('Nota de Estudiantes'!DW12),"",IF(DW$6="","Falta",20*'Nota de Estudiantes'!DW12/DW$6))</f>
        <v/>
      </c>
      <c r="DX12" s="43" t="str">
        <f>IF(ISBLANK('Nota de Estudiantes'!DX12),"",IF(DX$6="","Falta",20*'Nota de Estudiantes'!DX12/DX$6))</f>
        <v/>
      </c>
      <c r="DY12" s="43" t="str">
        <f>IF(ISBLANK('Nota de Estudiantes'!DY12),"",IF(DY$6="","Falta",20*'Nota de Estudiantes'!DY12/DY$6))</f>
        <v/>
      </c>
      <c r="DZ12" s="43" t="str">
        <f>IF(ISBLANK('Nota de Estudiantes'!DZ12),"",IF(DZ$6="","Falta",20*'Nota de Estudiantes'!DZ12/DZ$6))</f>
        <v/>
      </c>
      <c r="EA12" s="43" t="str">
        <f>IF(ISBLANK('Nota de Estudiantes'!EA12),"",IF(EA$6="","Falta",20*'Nota de Estudiantes'!EA12/EA$6))</f>
        <v/>
      </c>
      <c r="EB12" s="43" t="str">
        <f>IF(ISBLANK('Nota de Estudiantes'!EB12),"",IF(EB$6="","Falta",20*'Nota de Estudiantes'!EB12/EB$6))</f>
        <v/>
      </c>
      <c r="EC12" s="43" t="str">
        <f>IF(ISBLANK('Nota de Estudiantes'!EC12),"",IF(EC$6="","Falta",20*'Nota de Estudiantes'!EC12/EC$6))</f>
        <v/>
      </c>
      <c r="ED12" s="43" t="str">
        <f>IF(ISBLANK('Nota de Estudiantes'!ED12),"",IF(ED$6="","Falta",20*'Nota de Estudiantes'!ED12/ED$6))</f>
        <v/>
      </c>
      <c r="EE12" s="43" t="str">
        <f>IF(ISBLANK('Nota de Estudiantes'!EE12),"",IF(EE$6="","Falta",20*'Nota de Estudiantes'!EE12/EE$6))</f>
        <v/>
      </c>
      <c r="EF12" s="43" t="str">
        <f>IF(ISBLANK('Nota de Estudiantes'!EF12),"",IF(EF$6="","Falta",20*'Nota de Estudiantes'!EF12/EF$6))</f>
        <v/>
      </c>
      <c r="EG12" s="43" t="str">
        <f>IF(ISBLANK('Nota de Estudiantes'!EG12),"",IF(EG$6="","Falta",20*'Nota de Estudiantes'!EG12/EG$6))</f>
        <v/>
      </c>
      <c r="EH12" s="43" t="str">
        <f>IF(ISBLANK('Nota de Estudiantes'!EH12),"",IF(EH$6="","Falta",20*'Nota de Estudiantes'!EH12/EH$6))</f>
        <v/>
      </c>
      <c r="EI12" s="43" t="str">
        <f>IF(ISBLANK('Nota de Estudiantes'!EI12),"",IF(EI$6="","Falta",20*'Nota de Estudiantes'!EI12/EI$6))</f>
        <v/>
      </c>
      <c r="EJ12" s="43" t="str">
        <f>IF(ISBLANK('Nota de Estudiantes'!EJ12),"",IF(EJ$6="","Falta",20*'Nota de Estudiantes'!EJ12/EJ$6))</f>
        <v/>
      </c>
      <c r="EK12" s="43">
        <f>IF(ISBLANK('Nota de Estudiantes'!EK12),"",IF(EK$6="","Falta",20*'Nota de Estudiantes'!EK12/EK$6))</f>
        <v>17</v>
      </c>
      <c r="EL12" s="43" t="str">
        <f>IF(ISBLANK('Nota de Estudiantes'!EL12),"",IF(EL$6="","Falta",20*'Nota de Estudiantes'!EL12/EL$6))</f>
        <v/>
      </c>
      <c r="EM12" s="43" t="str">
        <f>IF(ISBLANK('Nota de Estudiantes'!EM12),"",IF(EM$6="","Falta",20*'Nota de Estudiantes'!EM12/EM$6))</f>
        <v/>
      </c>
      <c r="EN12" s="43" t="str">
        <f>IF(ISBLANK('Nota de Estudiantes'!EN12),"",IF(EN$6="","Falta",20*'Nota de Estudiantes'!EN12/EN$6))</f>
        <v/>
      </c>
      <c r="EO12" s="43">
        <f>IF(ISBLANK('Nota de Estudiantes'!EO12),"",IF(EO$6="","Falta",20*'Nota de Estudiantes'!EO12/EO$6))</f>
        <v>17</v>
      </c>
      <c r="EP12" s="43" t="str">
        <f>IF(ISBLANK('Nota de Estudiantes'!EP12),"",IF(EP$6="","Falta",20*'Nota de Estudiantes'!EP12/EP$6))</f>
        <v/>
      </c>
      <c r="EQ12" s="43" t="str">
        <f>IF(ISBLANK('Nota de Estudiantes'!EQ12),"",IF(EQ$6="","Falta",20*'Nota de Estudiantes'!EQ12/EQ$6))</f>
        <v/>
      </c>
      <c r="ER12" s="43" t="str">
        <f>IF(ISBLANK('Nota de Estudiantes'!ER12),"",IF(ER$6="","Falta",20*'Nota de Estudiantes'!ER12/ER$6))</f>
        <v/>
      </c>
      <c r="ES12" s="43" t="str">
        <f>IF(ISBLANK('Nota de Estudiantes'!ES12),"",IF(ES$6="","Falta",20*'Nota de Estudiantes'!ES12/ES$6))</f>
        <v/>
      </c>
      <c r="ET12" s="43" t="str">
        <f>IF(ISBLANK('Nota de Estudiantes'!ET12),"",IF(ET$6="","Falta",20*'Nota de Estudiantes'!ET12/ET$6))</f>
        <v/>
      </c>
      <c r="EU12" s="43" t="str">
        <f>IF(ISBLANK('Nota de Estudiantes'!EU12),"",IF(EU$6="","Falta",20*'Nota de Estudiantes'!EU12/EU$6))</f>
        <v/>
      </c>
      <c r="EV12" s="43" t="str">
        <f>IF(ISBLANK('Nota de Estudiantes'!EV12),"",IF(EV$6="","Falta",20*'Nota de Estudiantes'!EV12/EV$6))</f>
        <v/>
      </c>
      <c r="EW12" s="43" t="str">
        <f>IF(ISBLANK('Nota de Estudiantes'!EW12),"",IF(EW$6="","Falta",20*'Nota de Estudiantes'!EW12/EW$6))</f>
        <v/>
      </c>
      <c r="EX12" s="43" t="str">
        <f>IF(ISBLANK('Nota de Estudiantes'!EX12),"",IF(EX$6="","Falta",20*'Nota de Estudiantes'!EX12/EX$6))</f>
        <v/>
      </c>
      <c r="EY12" s="43" t="str">
        <f>IF(ISBLANK('Nota de Estudiantes'!EY12),"",IF(EY$6="","Falta",20*'Nota de Estudiantes'!EY12/EY$6))</f>
        <v/>
      </c>
      <c r="EZ12" s="43" t="str">
        <f>IF(ISBLANK('Nota de Estudiantes'!EZ12),"",IF(EZ$6="","Falta",20*'Nota de Estudiantes'!EZ12/EZ$6))</f>
        <v/>
      </c>
      <c r="FA12" s="43">
        <f>IF(ISBLANK('Nota de Estudiantes'!FA12),"",IF(FA$6="","Falta",20*'Nota de Estudiantes'!FA12/FA$6))</f>
        <v>17</v>
      </c>
      <c r="FB12" s="43">
        <f>IF(ISBLANK('Nota de Estudiantes'!FB12),"",IF(FB$6="","Falta",20*'Nota de Estudiantes'!FB12/FB$6))</f>
        <v>16</v>
      </c>
      <c r="FC12" s="43">
        <f>IF(ISBLANK('Nota de Estudiantes'!FC12),"",IF(FC$6="","Falta",20*'Nota de Estudiantes'!FC12/FC$6))</f>
        <v>15</v>
      </c>
      <c r="FD12" s="43">
        <f>IF(ISBLANK('Nota de Estudiantes'!FD12),"",IF(FD$6="","Falta",20*'Nota de Estudiantes'!FD12/FD$6))</f>
        <v>12</v>
      </c>
      <c r="FE12" s="43" t="str">
        <f>IF(ISBLANK('Nota de Estudiantes'!FE12),"",IF(FE$6="","Falta",20*'Nota de Estudiantes'!FE12/FE$6))</f>
        <v/>
      </c>
      <c r="FF12" s="43" t="str">
        <f>IF(ISBLANK('Nota de Estudiantes'!FF12),"",IF(FF$6="","Falta",20*'Nota de Estudiantes'!FF12/FF$6))</f>
        <v/>
      </c>
      <c r="FG12" s="43" t="str">
        <f>IF(ISBLANK('Nota de Estudiantes'!FG12),"",IF(FG$6="","Falta",20*'Nota de Estudiantes'!FG12/FG$6))</f>
        <v/>
      </c>
      <c r="FH12" s="43" t="str">
        <f>IF(ISBLANK('Nota de Estudiantes'!FH12),"",IF(FH$6="","Falta",20*'Nota de Estudiantes'!FH12/FH$6))</f>
        <v/>
      </c>
      <c r="FI12" s="43" t="str">
        <f>IF(ISBLANK('Nota de Estudiantes'!FI12),"",IF(FI$6="","Falta",20*'Nota de Estudiantes'!FI12/FI$6))</f>
        <v/>
      </c>
      <c r="FJ12" s="43" t="str">
        <f>IF(ISBLANK('Nota de Estudiantes'!FJ12),"",IF(FJ$6="","Falta",20*'Nota de Estudiantes'!FJ12/FJ$6))</f>
        <v/>
      </c>
      <c r="FK12" s="43" t="str">
        <f>IF(ISBLANK('Nota de Estudiantes'!FK12),"",IF(FK$6="","Falta",20*'Nota de Estudiantes'!FK12/FK$6))</f>
        <v/>
      </c>
      <c r="FL12" s="43" t="str">
        <f>IF(ISBLANK('Nota de Estudiantes'!FL12),"",IF(FL$6="","Falta",20*'Nota de Estudiantes'!FL12/FL$6))</f>
        <v/>
      </c>
    </row>
    <row r="13" spans="2:168" x14ac:dyDescent="0.25">
      <c r="B13" s="42" t="str">
        <f>IF(ISBLANK('Nota de Estudiantes'!B13),"",'Nota de Estudiantes'!B13)</f>
        <v>7</v>
      </c>
      <c r="C13" s="42" t="str">
        <f>IF(ISBLANK('Nota de Estudiantes'!C13),"",'Nota de Estudiantes'!C13)</f>
        <v>DE LA MATA ESPINOZA, CARLOS</v>
      </c>
      <c r="D13" s="38" t="str">
        <f>IF(ISBLANK('Nota de Estudiantes'!D13),"",'Nota de Estudiantes'!D13)</f>
        <v>02</v>
      </c>
      <c r="E13" s="43">
        <f>IF(ISBLANK('Nota de Estudiantes'!E13),"",IF(E$6="","Falta",20*'Nota de Estudiantes'!E13/E$6))</f>
        <v>16</v>
      </c>
      <c r="F13" s="43">
        <f>IF(ISBLANK('Nota de Estudiantes'!F13),"",IF(F$6="","Falta",20*'Nota de Estudiantes'!F13/F$6))</f>
        <v>20</v>
      </c>
      <c r="G13" s="43">
        <f>IF(ISBLANK('Nota de Estudiantes'!G13),"",IF(G$6="","Falta",20*'Nota de Estudiantes'!G13/G$6))</f>
        <v>15</v>
      </c>
      <c r="H13" s="43" t="str">
        <f>IF(ISBLANK('Nota de Estudiantes'!H13),"",IF(H$6="","Falta",20*'Nota de Estudiantes'!H13/H$6))</f>
        <v/>
      </c>
      <c r="I13" s="43">
        <f>IF(ISBLANK('Nota de Estudiantes'!I13),"",IF(I$6="","Falta",20*'Nota de Estudiantes'!I13/I$6))</f>
        <v>13</v>
      </c>
      <c r="J13" s="43">
        <f>IF(ISBLANK('Nota de Estudiantes'!J13),"",IF(J$6="","Falta",20*'Nota de Estudiantes'!J13/J$6))</f>
        <v>16</v>
      </c>
      <c r="K13" s="43">
        <f>IF(ISBLANK('Nota de Estudiantes'!K13),"",IF(K$6="","Falta",20*'Nota de Estudiantes'!K13/K$6))</f>
        <v>20</v>
      </c>
      <c r="L13" s="43">
        <f>IF(ISBLANK('Nota de Estudiantes'!L13),"",IF(L$6="","Falta",20*'Nota de Estudiantes'!L13/L$6))</f>
        <v>20</v>
      </c>
      <c r="M13" s="43" t="str">
        <f>IF(ISBLANK('Nota de Estudiantes'!M13),"",IF(M$6="","Falta",20*'Nota de Estudiantes'!M13/M$6))</f>
        <v/>
      </c>
      <c r="N13" s="43" t="str">
        <f>IF(ISBLANK('Nota de Estudiantes'!N13),"",IF(N$6="","Falta",20*'Nota de Estudiantes'!N13/N$6))</f>
        <v/>
      </c>
      <c r="O13" s="43" t="str">
        <f>IF(ISBLANK('Nota de Estudiantes'!O13),"",IF(O$6="","Falta",20*'Nota de Estudiantes'!O13/O$6))</f>
        <v/>
      </c>
      <c r="P13" s="43" t="str">
        <f>IF(ISBLANK('Nota de Estudiantes'!P13),"",IF(P$6="","Falta",20*'Nota de Estudiantes'!P13/P$6))</f>
        <v/>
      </c>
      <c r="Q13" s="43" t="str">
        <f>IF(ISBLANK('Nota de Estudiantes'!Q13),"",IF(Q$6="","Falta",20*'Nota de Estudiantes'!Q13/Q$6))</f>
        <v/>
      </c>
      <c r="R13" s="43" t="str">
        <f>IF(ISBLANK('Nota de Estudiantes'!R13),"",IF(R$6="","Falta",20*'Nota de Estudiantes'!R13/R$6))</f>
        <v/>
      </c>
      <c r="S13" s="43" t="str">
        <f>IF(ISBLANK('Nota de Estudiantes'!S13),"",IF(S$6="","Falta",20*'Nota de Estudiantes'!S13/S$6))</f>
        <v/>
      </c>
      <c r="T13" s="43" t="str">
        <f>IF(ISBLANK('Nota de Estudiantes'!T13),"",IF(T$6="","Falta",20*'Nota de Estudiantes'!T13/T$6))</f>
        <v/>
      </c>
      <c r="U13" s="43">
        <f>IF(ISBLANK('Nota de Estudiantes'!U13),"",IF(U$6="","Falta",20*'Nota de Estudiantes'!U13/U$6))</f>
        <v>15</v>
      </c>
      <c r="V13" s="43">
        <f>IF(ISBLANK('Nota de Estudiantes'!V13),"",IF(V$6="","Falta",20*'Nota de Estudiantes'!V13/V$6))</f>
        <v>20</v>
      </c>
      <c r="W13" s="43">
        <f>IF(ISBLANK('Nota de Estudiantes'!W13),"",IF(W$6="","Falta",20*'Nota de Estudiantes'!W13/W$6))</f>
        <v>13</v>
      </c>
      <c r="X13" s="43" t="str">
        <f>IF(ISBLANK('Nota de Estudiantes'!X13),"",IF(X$6="","Falta",20*'Nota de Estudiantes'!X13/X$6))</f>
        <v/>
      </c>
      <c r="Y13" s="43">
        <f>IF(ISBLANK('Nota de Estudiantes'!Y13),"",IF(Y$6="","Falta",20*'Nota de Estudiantes'!Y13/Y$6))</f>
        <v>8</v>
      </c>
      <c r="Z13" s="43">
        <f>IF(ISBLANK('Nota de Estudiantes'!Z13),"",IF(Z$6="","Falta",20*'Nota de Estudiantes'!Z13/Z$6))</f>
        <v>18</v>
      </c>
      <c r="AA13" s="43">
        <f>IF(ISBLANK('Nota de Estudiantes'!AA13),"",IF(AA$6="","Falta",20*'Nota de Estudiantes'!AA13/AA$6))</f>
        <v>8</v>
      </c>
      <c r="AB13" s="43">
        <f>IF(ISBLANK('Nota de Estudiantes'!AB13),"",IF(AB$6="","Falta",20*'Nota de Estudiantes'!AB13/AB$6))</f>
        <v>18</v>
      </c>
      <c r="AC13" s="43">
        <f>IF(ISBLANK('Nota de Estudiantes'!AC13),"",IF(AC$6="","Falta",20*'Nota de Estudiantes'!AC13/AC$6))</f>
        <v>9</v>
      </c>
      <c r="AD13" s="43" t="str">
        <f>IF(ISBLANK('Nota de Estudiantes'!AD13),"",IF(AD$6="","Falta",20*'Nota de Estudiantes'!AD13/AD$6))</f>
        <v/>
      </c>
      <c r="AE13" s="43" t="str">
        <f>IF(ISBLANK('Nota de Estudiantes'!AE13),"",IF(AE$6="","Falta",20*'Nota de Estudiantes'!AE13/AE$6))</f>
        <v/>
      </c>
      <c r="AF13" s="43" t="str">
        <f>IF(ISBLANK('Nota de Estudiantes'!AF13),"",IF(AF$6="","Falta",20*'Nota de Estudiantes'!AF13/AF$6))</f>
        <v/>
      </c>
      <c r="AG13" s="43" t="str">
        <f>IF(ISBLANK('Nota de Estudiantes'!AG13),"",IF(AG$6="","Falta",20*'Nota de Estudiantes'!AG13/AG$6))</f>
        <v/>
      </c>
      <c r="AH13" s="43" t="str">
        <f>IF(ISBLANK('Nota de Estudiantes'!AH13),"",IF(AH$6="","Falta",20*'Nota de Estudiantes'!AH13/AH$6))</f>
        <v/>
      </c>
      <c r="AI13" s="43" t="str">
        <f>IF(ISBLANK('Nota de Estudiantes'!AI13),"",IF(AI$6="","Falta",20*'Nota de Estudiantes'!AI13/AI$6))</f>
        <v/>
      </c>
      <c r="AJ13" s="43" t="str">
        <f>IF(ISBLANK('Nota de Estudiantes'!AJ13),"",IF(AJ$6="","Falta",20*'Nota de Estudiantes'!AJ13/AJ$6))</f>
        <v/>
      </c>
      <c r="AK13" s="43" t="str">
        <f>IF(ISBLANK('Nota de Estudiantes'!AK13),"",IF(AK$6="","Falta",20*'Nota de Estudiantes'!AK13/AK$6))</f>
        <v/>
      </c>
      <c r="AL13" s="43" t="str">
        <f>IF(ISBLANK('Nota de Estudiantes'!AL13),"",IF(AL$6="","Falta",20*'Nota de Estudiantes'!AL13/AL$6))</f>
        <v/>
      </c>
      <c r="AM13" s="43" t="str">
        <f>IF(ISBLANK('Nota de Estudiantes'!AM13),"",IF(AM$6="","Falta",20*'Nota de Estudiantes'!AM13/AM$6))</f>
        <v/>
      </c>
      <c r="AN13" s="43" t="str">
        <f>IF(ISBLANK('Nota de Estudiantes'!AN13),"",IF(AN$6="","Falta",20*'Nota de Estudiantes'!AN13/AN$6))</f>
        <v/>
      </c>
      <c r="AO13" s="43" t="str">
        <f>IF(ISBLANK('Nota de Estudiantes'!AO13),"",IF(AO$6="","Falta",20*'Nota de Estudiantes'!AO13/AO$6))</f>
        <v/>
      </c>
      <c r="AP13" s="43" t="str">
        <f>IF(ISBLANK('Nota de Estudiantes'!AP13),"",IF(AP$6="","Falta",20*'Nota de Estudiantes'!AP13/AP$6))</f>
        <v/>
      </c>
      <c r="AQ13" s="43" t="str">
        <f>IF(ISBLANK('Nota de Estudiantes'!AQ13),"",IF(AQ$6="","Falta",20*'Nota de Estudiantes'!AQ13/AQ$6))</f>
        <v/>
      </c>
      <c r="AR13" s="43" t="str">
        <f>IF(ISBLANK('Nota de Estudiantes'!AR13),"",IF(AR$6="","Falta",20*'Nota de Estudiantes'!AR13/AR$6))</f>
        <v/>
      </c>
      <c r="AS13" s="43">
        <f>IF(ISBLANK('Nota de Estudiantes'!AS13),"",IF(AS$6="","Falta",20*'Nota de Estudiantes'!AS13/AS$6))</f>
        <v>9</v>
      </c>
      <c r="AT13" s="43" t="str">
        <f>IF(ISBLANK('Nota de Estudiantes'!AT13),"",IF(AT$6="","Falta",20*'Nota de Estudiantes'!AT13/AT$6))</f>
        <v/>
      </c>
      <c r="AU13" s="43" t="str">
        <f>IF(ISBLANK('Nota de Estudiantes'!AU13),"",IF(AU$6="","Falta",20*'Nota de Estudiantes'!AU13/AU$6))</f>
        <v/>
      </c>
      <c r="AV13" s="43" t="str">
        <f>IF(ISBLANK('Nota de Estudiantes'!AV13),"",IF(AV$6="","Falta",20*'Nota de Estudiantes'!AV13/AV$6))</f>
        <v/>
      </c>
      <c r="AW13" s="43">
        <f>IF(ISBLANK('Nota de Estudiantes'!AW13),"",IF(AW$6="","Falta",20*'Nota de Estudiantes'!AW13/AW$6))</f>
        <v>14</v>
      </c>
      <c r="AX13" s="43">
        <f>IF(ISBLANK('Nota de Estudiantes'!AX13),"",IF(AX$6="","Falta",20*'Nota de Estudiantes'!AX13/AX$6))</f>
        <v>16</v>
      </c>
      <c r="AY13" s="43" t="str">
        <f>IF(ISBLANK('Nota de Estudiantes'!AY13),"",IF(AY$6="","Falta",20*'Nota de Estudiantes'!AY13/AY$6))</f>
        <v/>
      </c>
      <c r="AZ13" s="43" t="str">
        <f>IF(ISBLANK('Nota de Estudiantes'!AZ13),"",IF(AZ$6="","Falta",20*'Nota de Estudiantes'!AZ13/AZ$6))</f>
        <v/>
      </c>
      <c r="BA13" s="43" t="str">
        <f>IF(ISBLANK('Nota de Estudiantes'!BA13),"",IF(BA$6="","Falta",20*'Nota de Estudiantes'!BA13/BA$6))</f>
        <v/>
      </c>
      <c r="BB13" s="43" t="str">
        <f>IF(ISBLANK('Nota de Estudiantes'!BB13),"",IF(BB$6="","Falta",20*'Nota de Estudiantes'!BB13/BB$6))</f>
        <v/>
      </c>
      <c r="BC13" s="43" t="str">
        <f>IF(ISBLANK('Nota de Estudiantes'!BC13),"",IF(BC$6="","Falta",20*'Nota de Estudiantes'!BC13/BC$6))</f>
        <v/>
      </c>
      <c r="BD13" s="43" t="str">
        <f>IF(ISBLANK('Nota de Estudiantes'!BD13),"",IF(BD$6="","Falta",20*'Nota de Estudiantes'!BD13/BD$6))</f>
        <v/>
      </c>
      <c r="BE13" s="43" t="str">
        <f>IF(ISBLANK('Nota de Estudiantes'!BE13),"",IF(BE$6="","Falta",20*'Nota de Estudiantes'!BE13/BE$6))</f>
        <v/>
      </c>
      <c r="BF13" s="43" t="str">
        <f>IF(ISBLANK('Nota de Estudiantes'!BF13),"",IF(BF$6="","Falta",20*'Nota de Estudiantes'!BF13/BF$6))</f>
        <v/>
      </c>
      <c r="BG13" s="43" t="str">
        <f>IF(ISBLANK('Nota de Estudiantes'!BG13),"",IF(BG$6="","Falta",20*'Nota de Estudiantes'!BG13/BG$6))</f>
        <v/>
      </c>
      <c r="BH13" s="43" t="str">
        <f>IF(ISBLANK('Nota de Estudiantes'!BH13),"",IF(BH$6="","Falta",20*'Nota de Estudiantes'!BH13/BH$6))</f>
        <v/>
      </c>
      <c r="BI13" s="43">
        <f>IF(ISBLANK('Nota de Estudiantes'!BI13),"",IF(BI$6="","Falta",20*'Nota de Estudiantes'!BI13/BI$6))</f>
        <v>16</v>
      </c>
      <c r="BJ13" s="43" t="str">
        <f>IF(ISBLANK('Nota de Estudiantes'!BJ13),"",IF(BJ$6="","Falta",20*'Nota de Estudiantes'!BJ13/BJ$6))</f>
        <v/>
      </c>
      <c r="BK13" s="43" t="str">
        <f>IF(ISBLANK('Nota de Estudiantes'!BK13),"",IF(BK$6="","Falta",20*'Nota de Estudiantes'!BK13/BK$6))</f>
        <v/>
      </c>
      <c r="BL13" s="43" t="str">
        <f>IF(ISBLANK('Nota de Estudiantes'!BL13),"",IF(BL$6="","Falta",20*'Nota de Estudiantes'!BL13/BL$6))</f>
        <v/>
      </c>
      <c r="BM13" s="43">
        <f>IF(ISBLANK('Nota de Estudiantes'!BM13),"",IF(BM$6="","Falta",20*'Nota de Estudiantes'!BM13/BM$6))</f>
        <v>16</v>
      </c>
      <c r="BN13" s="43" t="str">
        <f>IF(ISBLANK('Nota de Estudiantes'!BN13),"",IF(BN$6="","Falta",20*'Nota de Estudiantes'!BN13/BN$6))</f>
        <v/>
      </c>
      <c r="BO13" s="43" t="str">
        <f>IF(ISBLANK('Nota de Estudiantes'!BO13),"",IF(BO$6="","Falta",20*'Nota de Estudiantes'!BO13/BO$6))</f>
        <v/>
      </c>
      <c r="BP13" s="43" t="str">
        <f>IF(ISBLANK('Nota de Estudiantes'!BP13),"",IF(BP$6="","Falta",20*'Nota de Estudiantes'!BP13/BP$6))</f>
        <v/>
      </c>
      <c r="BQ13" s="43" t="str">
        <f>IF(ISBLANK('Nota de Estudiantes'!BQ13),"",IF(BQ$6="","Falta",20*'Nota de Estudiantes'!BQ13/BQ$6))</f>
        <v/>
      </c>
      <c r="BR13" s="43" t="str">
        <f>IF(ISBLANK('Nota de Estudiantes'!BR13),"",IF(BR$6="","Falta",20*'Nota de Estudiantes'!BR13/BR$6))</f>
        <v/>
      </c>
      <c r="BS13" s="43" t="str">
        <f>IF(ISBLANK('Nota de Estudiantes'!BS13),"",IF(BS$6="","Falta",20*'Nota de Estudiantes'!BS13/BS$6))</f>
        <v/>
      </c>
      <c r="BT13" s="43" t="str">
        <f>IF(ISBLANK('Nota de Estudiantes'!BT13),"",IF(BT$6="","Falta",20*'Nota de Estudiantes'!BT13/BT$6))</f>
        <v/>
      </c>
      <c r="BU13" s="43" t="str">
        <f>IF(ISBLANK('Nota de Estudiantes'!BU13),"",IF(BU$6="","Falta",20*'Nota de Estudiantes'!BU13/BU$6))</f>
        <v/>
      </c>
      <c r="BV13" s="43" t="str">
        <f>IF(ISBLANK('Nota de Estudiantes'!BV13),"",IF(BV$6="","Falta",20*'Nota de Estudiantes'!BV13/BV$6))</f>
        <v/>
      </c>
      <c r="BW13" s="43" t="str">
        <f>IF(ISBLANK('Nota de Estudiantes'!BW13),"",IF(BW$6="","Falta",20*'Nota de Estudiantes'!BW13/BW$6))</f>
        <v/>
      </c>
      <c r="BX13" s="43" t="str">
        <f>IF(ISBLANK('Nota de Estudiantes'!BX13),"",IF(BX$6="","Falta",20*'Nota de Estudiantes'!BX13/BX$6))</f>
        <v/>
      </c>
      <c r="BY13" s="43">
        <f>IF(ISBLANK('Nota de Estudiantes'!BY13),"",IF(BY$6="","Falta",20*'Nota de Estudiantes'!BY13/BY$6))</f>
        <v>12</v>
      </c>
      <c r="BZ13" s="43">
        <f>IF(ISBLANK('Nota de Estudiantes'!BZ13),"",IF(BZ$6="","Falta",20*'Nota de Estudiantes'!BZ13/BZ$6))</f>
        <v>15</v>
      </c>
      <c r="CA13" s="43" t="str">
        <f>IF(ISBLANK('Nota de Estudiantes'!CA13),"",IF(CA$6="","Falta",20*'Nota de Estudiantes'!CA13/CA$6))</f>
        <v/>
      </c>
      <c r="CB13" s="43" t="str">
        <f>IF(ISBLANK('Nota de Estudiantes'!CB13),"",IF(CB$6="","Falta",20*'Nota de Estudiantes'!CB13/CB$6))</f>
        <v/>
      </c>
      <c r="CC13" s="43" t="str">
        <f>IF(ISBLANK('Nota de Estudiantes'!CC13),"",IF(CC$6="","Falta",20*'Nota de Estudiantes'!CC13/CC$6))</f>
        <v/>
      </c>
      <c r="CD13" s="43" t="str">
        <f>IF(ISBLANK('Nota de Estudiantes'!CD13),"",IF(CD$6="","Falta",20*'Nota de Estudiantes'!CD13/CD$6))</f>
        <v/>
      </c>
      <c r="CE13" s="43" t="str">
        <f>IF(ISBLANK('Nota de Estudiantes'!CE13),"",IF(CE$6="","Falta",20*'Nota de Estudiantes'!CE13/CE$6))</f>
        <v/>
      </c>
      <c r="CF13" s="43" t="str">
        <f>IF(ISBLANK('Nota de Estudiantes'!CF13),"",IF(CF$6="","Falta",20*'Nota de Estudiantes'!CF13/CF$6))</f>
        <v/>
      </c>
      <c r="CG13" s="43" t="str">
        <f>IF(ISBLANK('Nota de Estudiantes'!CG13),"",IF(CG$6="","Falta",20*'Nota de Estudiantes'!CG13/CG$6))</f>
        <v/>
      </c>
      <c r="CH13" s="43" t="str">
        <f>IF(ISBLANK('Nota de Estudiantes'!CH13),"",IF(CH$6="","Falta",20*'Nota de Estudiantes'!CH13/CH$6))</f>
        <v/>
      </c>
      <c r="CI13" s="43" t="str">
        <f>IF(ISBLANK('Nota de Estudiantes'!CI13),"",IF(CI$6="","Falta",20*'Nota de Estudiantes'!CI13/CI$6))</f>
        <v/>
      </c>
      <c r="CJ13" s="43" t="str">
        <f>IF(ISBLANK('Nota de Estudiantes'!CJ13),"",IF(CJ$6="","Falta",20*'Nota de Estudiantes'!CJ13/CJ$6))</f>
        <v/>
      </c>
      <c r="CK13" s="43">
        <f>IF(ISBLANK('Nota de Estudiantes'!CK13),"",IF(CK$6="","Falta",20*'Nota de Estudiantes'!CK13/CK$6))</f>
        <v>12</v>
      </c>
      <c r="CL13" s="43" t="str">
        <f>IF(ISBLANK('Nota de Estudiantes'!CL13),"",IF(CL$6="","Falta",20*'Nota de Estudiantes'!CL13/CL$6))</f>
        <v/>
      </c>
      <c r="CM13" s="43" t="str">
        <f>IF(ISBLANK('Nota de Estudiantes'!CM13),"",IF(CM$6="","Falta",20*'Nota de Estudiantes'!CM13/CM$6))</f>
        <v/>
      </c>
      <c r="CN13" s="43" t="str">
        <f>IF(ISBLANK('Nota de Estudiantes'!CN13),"",IF(CN$6="","Falta",20*'Nota de Estudiantes'!CN13/CN$6))</f>
        <v/>
      </c>
      <c r="CO13" s="43">
        <f>IF(ISBLANK('Nota de Estudiantes'!CO13),"",IF(CO$6="","Falta",20*'Nota de Estudiantes'!CO13/CO$6))</f>
        <v>11</v>
      </c>
      <c r="CP13" s="43" t="str">
        <f>IF(ISBLANK('Nota de Estudiantes'!CP13),"",IF(CP$6="","Falta",20*'Nota de Estudiantes'!CP13/CP$6))</f>
        <v/>
      </c>
      <c r="CQ13" s="43" t="str">
        <f>IF(ISBLANK('Nota de Estudiantes'!CQ13),"",IF(CQ$6="","Falta",20*'Nota de Estudiantes'!CQ13/CQ$6))</f>
        <v/>
      </c>
      <c r="CR13" s="43" t="str">
        <f>IF(ISBLANK('Nota de Estudiantes'!CR13),"",IF(CR$6="","Falta",20*'Nota de Estudiantes'!CR13/CR$6))</f>
        <v/>
      </c>
      <c r="CS13" s="43" t="str">
        <f>IF(ISBLANK('Nota de Estudiantes'!CS13),"",IF(CS$6="","Falta",20*'Nota de Estudiantes'!CS13/CS$6))</f>
        <v/>
      </c>
      <c r="CT13" s="43" t="str">
        <f>IF(ISBLANK('Nota de Estudiantes'!CT13),"",IF(CT$6="","Falta",20*'Nota de Estudiantes'!CT13/CT$6))</f>
        <v/>
      </c>
      <c r="CU13" s="43" t="str">
        <f>IF(ISBLANK('Nota de Estudiantes'!CU13),"",IF(CU$6="","Falta",20*'Nota de Estudiantes'!CU13/CU$6))</f>
        <v/>
      </c>
      <c r="CV13" s="43" t="str">
        <f>IF(ISBLANK('Nota de Estudiantes'!CV13),"",IF(CV$6="","Falta",20*'Nota de Estudiantes'!CV13/CV$6))</f>
        <v/>
      </c>
      <c r="CW13" s="43" t="str">
        <f>IF(ISBLANK('Nota de Estudiantes'!CW13),"",IF(CW$6="","Falta",20*'Nota de Estudiantes'!CW13/CW$6))</f>
        <v/>
      </c>
      <c r="CX13" s="43" t="str">
        <f>IF(ISBLANK('Nota de Estudiantes'!CX13),"",IF(CX$6="","Falta",20*'Nota de Estudiantes'!CX13/CX$6))</f>
        <v/>
      </c>
      <c r="CY13" s="43" t="str">
        <f>IF(ISBLANK('Nota de Estudiantes'!CY13),"",IF(CY$6="","Falta",20*'Nota de Estudiantes'!CY13/CY$6))</f>
        <v/>
      </c>
      <c r="CZ13" s="43" t="str">
        <f>IF(ISBLANK('Nota de Estudiantes'!CZ13),"",IF(CZ$6="","Falta",20*'Nota de Estudiantes'!CZ13/CZ$6))</f>
        <v/>
      </c>
      <c r="DA13" s="43">
        <f>IF(ISBLANK('Nota de Estudiantes'!DA13),"",IF(DA$6="","Falta",20*'Nota de Estudiantes'!DA13/DA$6))</f>
        <v>8</v>
      </c>
      <c r="DB13" s="43">
        <f>IF(ISBLANK('Nota de Estudiantes'!DB13),"",IF(DB$6="","Falta",20*'Nota de Estudiantes'!DB13/DB$6))</f>
        <v>20</v>
      </c>
      <c r="DC13" s="43">
        <f>IF(ISBLANK('Nota de Estudiantes'!DC13),"",IF(DC$6="","Falta",20*'Nota de Estudiantes'!DC13/DC$6))</f>
        <v>14</v>
      </c>
      <c r="DD13" s="43">
        <f>IF(ISBLANK('Nota de Estudiantes'!DD13),"",IF(DD$6="","Falta",20*'Nota de Estudiantes'!DD13/DD$6))</f>
        <v>18</v>
      </c>
      <c r="DE13" s="43">
        <f>IF(ISBLANK('Nota de Estudiantes'!DE13),"",IF(DE$6="","Falta",20*'Nota de Estudiantes'!DE13/DE$6))</f>
        <v>16</v>
      </c>
      <c r="DF13" s="43" t="str">
        <f>IF(ISBLANK('Nota de Estudiantes'!DF13),"",IF(DF$6="","Falta",20*'Nota de Estudiantes'!DF13/DF$6))</f>
        <v/>
      </c>
      <c r="DG13" s="43" t="str">
        <f>IF(ISBLANK('Nota de Estudiantes'!DG13),"",IF(DG$6="","Falta",20*'Nota de Estudiantes'!DG13/DG$6))</f>
        <v/>
      </c>
      <c r="DH13" s="43" t="str">
        <f>IF(ISBLANK('Nota de Estudiantes'!DH13),"",IF(DH$6="","Falta",20*'Nota de Estudiantes'!DH13/DH$6))</f>
        <v/>
      </c>
      <c r="DI13" s="43" t="str">
        <f>IF(ISBLANK('Nota de Estudiantes'!DI13),"",IF(DI$6="","Falta",20*'Nota de Estudiantes'!DI13/DI$6))</f>
        <v/>
      </c>
      <c r="DJ13" s="43" t="str">
        <f>IF(ISBLANK('Nota de Estudiantes'!DJ13),"",IF(DJ$6="","Falta",20*'Nota de Estudiantes'!DJ13/DJ$6))</f>
        <v/>
      </c>
      <c r="DK13" s="43" t="str">
        <f>IF(ISBLANK('Nota de Estudiantes'!DK13),"",IF(DK$6="","Falta",20*'Nota de Estudiantes'!DK13/DK$6))</f>
        <v/>
      </c>
      <c r="DL13" s="43" t="str">
        <f>IF(ISBLANK('Nota de Estudiantes'!DL13),"",IF(DL$6="","Falta",20*'Nota de Estudiantes'!DL13/DL$6))</f>
        <v/>
      </c>
      <c r="DM13" s="43" t="str">
        <f>IF(ISBLANK('Nota de Estudiantes'!DM13),"",IF(DM$6="","Falta",20*'Nota de Estudiantes'!DM13/DM$6))</f>
        <v/>
      </c>
      <c r="DN13" s="43" t="str">
        <f>IF(ISBLANK('Nota de Estudiantes'!DN13),"",IF(DN$6="","Falta",20*'Nota de Estudiantes'!DN13/DN$6))</f>
        <v/>
      </c>
      <c r="DO13" s="43" t="str">
        <f>IF(ISBLANK('Nota de Estudiantes'!DO13),"",IF(DO$6="","Falta",20*'Nota de Estudiantes'!DO13/DO$6))</f>
        <v/>
      </c>
      <c r="DP13" s="43" t="str">
        <f>IF(ISBLANK('Nota de Estudiantes'!DP13),"",IF(DP$6="","Falta",20*'Nota de Estudiantes'!DP13/DP$6))</f>
        <v/>
      </c>
      <c r="DQ13" s="43">
        <f>IF(ISBLANK('Nota de Estudiantes'!DQ13),"",IF(DQ$6="","Falta",20*'Nota de Estudiantes'!DQ13/DQ$6))</f>
        <v>12</v>
      </c>
      <c r="DR13" s="43" t="str">
        <f>IF(ISBLANK('Nota de Estudiantes'!DR13),"",IF(DR$6="","Falta",20*'Nota de Estudiantes'!DR13/DR$6))</f>
        <v/>
      </c>
      <c r="DS13" s="43" t="str">
        <f>IF(ISBLANK('Nota de Estudiantes'!DS13),"",IF(DS$6="","Falta",20*'Nota de Estudiantes'!DS13/DS$6))</f>
        <v/>
      </c>
      <c r="DT13" s="43" t="str">
        <f>IF(ISBLANK('Nota de Estudiantes'!DT13),"",IF(DT$6="","Falta",20*'Nota de Estudiantes'!DT13/DT$6))</f>
        <v/>
      </c>
      <c r="DU13" s="43">
        <f>IF(ISBLANK('Nota de Estudiantes'!DU13),"",IF(DU$6="","Falta",20*'Nota de Estudiantes'!DU13/DU$6))</f>
        <v>12</v>
      </c>
      <c r="DV13" s="43" t="str">
        <f>IF(ISBLANK('Nota de Estudiantes'!DV13),"",IF(DV$6="","Falta",20*'Nota de Estudiantes'!DV13/DV$6))</f>
        <v/>
      </c>
      <c r="DW13" s="43" t="str">
        <f>IF(ISBLANK('Nota de Estudiantes'!DW13),"",IF(DW$6="","Falta",20*'Nota de Estudiantes'!DW13/DW$6))</f>
        <v/>
      </c>
      <c r="DX13" s="43" t="str">
        <f>IF(ISBLANK('Nota de Estudiantes'!DX13),"",IF(DX$6="","Falta",20*'Nota de Estudiantes'!DX13/DX$6))</f>
        <v/>
      </c>
      <c r="DY13" s="43" t="str">
        <f>IF(ISBLANK('Nota de Estudiantes'!DY13),"",IF(DY$6="","Falta",20*'Nota de Estudiantes'!DY13/DY$6))</f>
        <v/>
      </c>
      <c r="DZ13" s="43" t="str">
        <f>IF(ISBLANK('Nota de Estudiantes'!DZ13),"",IF(DZ$6="","Falta",20*'Nota de Estudiantes'!DZ13/DZ$6))</f>
        <v/>
      </c>
      <c r="EA13" s="43" t="str">
        <f>IF(ISBLANK('Nota de Estudiantes'!EA13),"",IF(EA$6="","Falta",20*'Nota de Estudiantes'!EA13/EA$6))</f>
        <v/>
      </c>
      <c r="EB13" s="43" t="str">
        <f>IF(ISBLANK('Nota de Estudiantes'!EB13),"",IF(EB$6="","Falta",20*'Nota de Estudiantes'!EB13/EB$6))</f>
        <v/>
      </c>
      <c r="EC13" s="43" t="str">
        <f>IF(ISBLANK('Nota de Estudiantes'!EC13),"",IF(EC$6="","Falta",20*'Nota de Estudiantes'!EC13/EC$6))</f>
        <v/>
      </c>
      <c r="ED13" s="43" t="str">
        <f>IF(ISBLANK('Nota de Estudiantes'!ED13),"",IF(ED$6="","Falta",20*'Nota de Estudiantes'!ED13/ED$6))</f>
        <v/>
      </c>
      <c r="EE13" s="43" t="str">
        <f>IF(ISBLANK('Nota de Estudiantes'!EE13),"",IF(EE$6="","Falta",20*'Nota de Estudiantes'!EE13/EE$6))</f>
        <v/>
      </c>
      <c r="EF13" s="43" t="str">
        <f>IF(ISBLANK('Nota de Estudiantes'!EF13),"",IF(EF$6="","Falta",20*'Nota de Estudiantes'!EF13/EF$6))</f>
        <v/>
      </c>
      <c r="EG13" s="43" t="str">
        <f>IF(ISBLANK('Nota de Estudiantes'!EG13),"",IF(EG$6="","Falta",20*'Nota de Estudiantes'!EG13/EG$6))</f>
        <v/>
      </c>
      <c r="EH13" s="43" t="str">
        <f>IF(ISBLANK('Nota de Estudiantes'!EH13),"",IF(EH$6="","Falta",20*'Nota de Estudiantes'!EH13/EH$6))</f>
        <v/>
      </c>
      <c r="EI13" s="43" t="str">
        <f>IF(ISBLANK('Nota de Estudiantes'!EI13),"",IF(EI$6="","Falta",20*'Nota de Estudiantes'!EI13/EI$6))</f>
        <v/>
      </c>
      <c r="EJ13" s="43" t="str">
        <f>IF(ISBLANK('Nota de Estudiantes'!EJ13),"",IF(EJ$6="","Falta",20*'Nota de Estudiantes'!EJ13/EJ$6))</f>
        <v/>
      </c>
      <c r="EK13" s="43">
        <f>IF(ISBLANK('Nota de Estudiantes'!EK13),"",IF(EK$6="","Falta",20*'Nota de Estudiantes'!EK13/EK$6))</f>
        <v>12</v>
      </c>
      <c r="EL13" s="43" t="str">
        <f>IF(ISBLANK('Nota de Estudiantes'!EL13),"",IF(EL$6="","Falta",20*'Nota de Estudiantes'!EL13/EL$6))</f>
        <v/>
      </c>
      <c r="EM13" s="43" t="str">
        <f>IF(ISBLANK('Nota de Estudiantes'!EM13),"",IF(EM$6="","Falta",20*'Nota de Estudiantes'!EM13/EM$6))</f>
        <v/>
      </c>
      <c r="EN13" s="43" t="str">
        <f>IF(ISBLANK('Nota de Estudiantes'!EN13),"",IF(EN$6="","Falta",20*'Nota de Estudiantes'!EN13/EN$6))</f>
        <v/>
      </c>
      <c r="EO13" s="43">
        <f>IF(ISBLANK('Nota de Estudiantes'!EO13),"",IF(EO$6="","Falta",20*'Nota de Estudiantes'!EO13/EO$6))</f>
        <v>12</v>
      </c>
      <c r="EP13" s="43" t="str">
        <f>IF(ISBLANK('Nota de Estudiantes'!EP13),"",IF(EP$6="","Falta",20*'Nota de Estudiantes'!EP13/EP$6))</f>
        <v/>
      </c>
      <c r="EQ13" s="43" t="str">
        <f>IF(ISBLANK('Nota de Estudiantes'!EQ13),"",IF(EQ$6="","Falta",20*'Nota de Estudiantes'!EQ13/EQ$6))</f>
        <v/>
      </c>
      <c r="ER13" s="43" t="str">
        <f>IF(ISBLANK('Nota de Estudiantes'!ER13),"",IF(ER$6="","Falta",20*'Nota de Estudiantes'!ER13/ER$6))</f>
        <v/>
      </c>
      <c r="ES13" s="43" t="str">
        <f>IF(ISBLANK('Nota de Estudiantes'!ES13),"",IF(ES$6="","Falta",20*'Nota de Estudiantes'!ES13/ES$6))</f>
        <v/>
      </c>
      <c r="ET13" s="43" t="str">
        <f>IF(ISBLANK('Nota de Estudiantes'!ET13),"",IF(ET$6="","Falta",20*'Nota de Estudiantes'!ET13/ET$6))</f>
        <v/>
      </c>
      <c r="EU13" s="43" t="str">
        <f>IF(ISBLANK('Nota de Estudiantes'!EU13),"",IF(EU$6="","Falta",20*'Nota de Estudiantes'!EU13/EU$6))</f>
        <v/>
      </c>
      <c r="EV13" s="43" t="str">
        <f>IF(ISBLANK('Nota de Estudiantes'!EV13),"",IF(EV$6="","Falta",20*'Nota de Estudiantes'!EV13/EV$6))</f>
        <v/>
      </c>
      <c r="EW13" s="43" t="str">
        <f>IF(ISBLANK('Nota de Estudiantes'!EW13),"",IF(EW$6="","Falta",20*'Nota de Estudiantes'!EW13/EW$6))</f>
        <v/>
      </c>
      <c r="EX13" s="43" t="str">
        <f>IF(ISBLANK('Nota de Estudiantes'!EX13),"",IF(EX$6="","Falta",20*'Nota de Estudiantes'!EX13/EX$6))</f>
        <v/>
      </c>
      <c r="EY13" s="43" t="str">
        <f>IF(ISBLANK('Nota de Estudiantes'!EY13),"",IF(EY$6="","Falta",20*'Nota de Estudiantes'!EY13/EY$6))</f>
        <v/>
      </c>
      <c r="EZ13" s="43" t="str">
        <f>IF(ISBLANK('Nota de Estudiantes'!EZ13),"",IF(EZ$6="","Falta",20*'Nota de Estudiantes'!EZ13/EZ$6))</f>
        <v/>
      </c>
      <c r="FA13" s="43">
        <f>IF(ISBLANK('Nota de Estudiantes'!FA13),"",IF(FA$6="","Falta",20*'Nota de Estudiantes'!FA13/FA$6))</f>
        <v>19</v>
      </c>
      <c r="FB13" s="43">
        <f>IF(ISBLANK('Nota de Estudiantes'!FB13),"",IF(FB$6="","Falta",20*'Nota de Estudiantes'!FB13/FB$6))</f>
        <v>12</v>
      </c>
      <c r="FC13" s="43">
        <f>IF(ISBLANK('Nota de Estudiantes'!FC13),"",IF(FC$6="","Falta",20*'Nota de Estudiantes'!FC13/FC$6))</f>
        <v>15</v>
      </c>
      <c r="FD13" s="43">
        <f>IF(ISBLANK('Nota de Estudiantes'!FD13),"",IF(FD$6="","Falta",20*'Nota de Estudiantes'!FD13/FD$6))</f>
        <v>20</v>
      </c>
      <c r="FE13" s="43" t="str">
        <f>IF(ISBLANK('Nota de Estudiantes'!FE13),"",IF(FE$6="","Falta",20*'Nota de Estudiantes'!FE13/FE$6))</f>
        <v/>
      </c>
      <c r="FF13" s="43" t="str">
        <f>IF(ISBLANK('Nota de Estudiantes'!FF13),"",IF(FF$6="","Falta",20*'Nota de Estudiantes'!FF13/FF$6))</f>
        <v/>
      </c>
      <c r="FG13" s="43" t="str">
        <f>IF(ISBLANK('Nota de Estudiantes'!FG13),"",IF(FG$6="","Falta",20*'Nota de Estudiantes'!FG13/FG$6))</f>
        <v/>
      </c>
      <c r="FH13" s="43" t="str">
        <f>IF(ISBLANK('Nota de Estudiantes'!FH13),"",IF(FH$6="","Falta",20*'Nota de Estudiantes'!FH13/FH$6))</f>
        <v/>
      </c>
      <c r="FI13" s="43" t="str">
        <f>IF(ISBLANK('Nota de Estudiantes'!FI13),"",IF(FI$6="","Falta",20*'Nota de Estudiantes'!FI13/FI$6))</f>
        <v/>
      </c>
      <c r="FJ13" s="43" t="str">
        <f>IF(ISBLANK('Nota de Estudiantes'!FJ13),"",IF(FJ$6="","Falta",20*'Nota de Estudiantes'!FJ13/FJ$6))</f>
        <v/>
      </c>
      <c r="FK13" s="43" t="str">
        <f>IF(ISBLANK('Nota de Estudiantes'!FK13),"",IF(FK$6="","Falta",20*'Nota de Estudiantes'!FK13/FK$6))</f>
        <v/>
      </c>
      <c r="FL13" s="43" t="str">
        <f>IF(ISBLANK('Nota de Estudiantes'!FL13),"",IF(FL$6="","Falta",20*'Nota de Estudiantes'!FL13/FL$6))</f>
        <v/>
      </c>
    </row>
    <row r="14" spans="2:168" x14ac:dyDescent="0.25">
      <c r="B14" s="42" t="str">
        <f>IF(ISBLANK('Nota de Estudiantes'!B14),"",'Nota de Estudiantes'!B14)</f>
        <v>8</v>
      </c>
      <c r="C14" s="42" t="str">
        <f>IF(ISBLANK('Nota de Estudiantes'!C14),"",'Nota de Estudiantes'!C14)</f>
        <v>FERIA MORENO, EDSON ALBERTO</v>
      </c>
      <c r="D14" s="38" t="str">
        <f>IF(ISBLANK('Nota de Estudiantes'!D14),"",'Nota de Estudiantes'!D14)</f>
        <v>03</v>
      </c>
      <c r="E14" s="43">
        <f>IF(ISBLANK('Nota de Estudiantes'!E14),"",IF(E$6="","Falta",20*'Nota de Estudiantes'!E14/E$6))</f>
        <v>16</v>
      </c>
      <c r="F14" s="43">
        <f>IF(ISBLANK('Nota de Estudiantes'!F14),"",IF(F$6="","Falta",20*'Nota de Estudiantes'!F14/F$6))</f>
        <v>12</v>
      </c>
      <c r="G14" s="43">
        <f>IF(ISBLANK('Nota de Estudiantes'!G14),"",IF(G$6="","Falta",20*'Nota de Estudiantes'!G14/G$6))</f>
        <v>15</v>
      </c>
      <c r="H14" s="43" t="str">
        <f>IF(ISBLANK('Nota de Estudiantes'!H14),"",IF(H$6="","Falta",20*'Nota de Estudiantes'!H14/H$6))</f>
        <v/>
      </c>
      <c r="I14" s="43">
        <f>IF(ISBLANK('Nota de Estudiantes'!I14),"",IF(I$6="","Falta",20*'Nota de Estudiantes'!I14/I$6))</f>
        <v>12</v>
      </c>
      <c r="J14" s="43">
        <f>IF(ISBLANK('Nota de Estudiantes'!J14),"",IF(J$6="","Falta",20*'Nota de Estudiantes'!J14/J$6))</f>
        <v>16</v>
      </c>
      <c r="K14" s="43">
        <f>IF(ISBLANK('Nota de Estudiantes'!K14),"",IF(K$6="","Falta",20*'Nota de Estudiantes'!K14/K$6))</f>
        <v>16</v>
      </c>
      <c r="L14" s="43">
        <f>IF(ISBLANK('Nota de Estudiantes'!L14),"",IF(L$6="","Falta",20*'Nota de Estudiantes'!L14/L$6))</f>
        <v>16</v>
      </c>
      <c r="M14" s="43" t="str">
        <f>IF(ISBLANK('Nota de Estudiantes'!M14),"",IF(M$6="","Falta",20*'Nota de Estudiantes'!M14/M$6))</f>
        <v/>
      </c>
      <c r="N14" s="43" t="str">
        <f>IF(ISBLANK('Nota de Estudiantes'!N14),"",IF(N$6="","Falta",20*'Nota de Estudiantes'!N14/N$6))</f>
        <v/>
      </c>
      <c r="O14" s="43" t="str">
        <f>IF(ISBLANK('Nota de Estudiantes'!O14),"",IF(O$6="","Falta",20*'Nota de Estudiantes'!O14/O$6))</f>
        <v/>
      </c>
      <c r="P14" s="43" t="str">
        <f>IF(ISBLANK('Nota de Estudiantes'!P14),"",IF(P$6="","Falta",20*'Nota de Estudiantes'!P14/P$6))</f>
        <v/>
      </c>
      <c r="Q14" s="43" t="str">
        <f>IF(ISBLANK('Nota de Estudiantes'!Q14),"",IF(Q$6="","Falta",20*'Nota de Estudiantes'!Q14/Q$6))</f>
        <v/>
      </c>
      <c r="R14" s="43" t="str">
        <f>IF(ISBLANK('Nota de Estudiantes'!R14),"",IF(R$6="","Falta",20*'Nota de Estudiantes'!R14/R$6))</f>
        <v/>
      </c>
      <c r="S14" s="43" t="str">
        <f>IF(ISBLANK('Nota de Estudiantes'!S14),"",IF(S$6="","Falta",20*'Nota de Estudiantes'!S14/S$6))</f>
        <v/>
      </c>
      <c r="T14" s="43" t="str">
        <f>IF(ISBLANK('Nota de Estudiantes'!T14),"",IF(T$6="","Falta",20*'Nota de Estudiantes'!T14/T$6))</f>
        <v/>
      </c>
      <c r="U14" s="43">
        <f>IF(ISBLANK('Nota de Estudiantes'!U14),"",IF(U$6="","Falta",20*'Nota de Estudiantes'!U14/U$6))</f>
        <v>20</v>
      </c>
      <c r="V14" s="43">
        <f>IF(ISBLANK('Nota de Estudiantes'!V14),"",IF(V$6="","Falta",20*'Nota de Estudiantes'!V14/V$6))</f>
        <v>16</v>
      </c>
      <c r="W14" s="43">
        <f>IF(ISBLANK('Nota de Estudiantes'!W14),"",IF(W$6="","Falta",20*'Nota de Estudiantes'!W14/W$6))</f>
        <v>19</v>
      </c>
      <c r="X14" s="43" t="str">
        <f>IF(ISBLANK('Nota de Estudiantes'!X14),"",IF(X$6="","Falta",20*'Nota de Estudiantes'!X14/X$6))</f>
        <v/>
      </c>
      <c r="Y14" s="43">
        <f>IF(ISBLANK('Nota de Estudiantes'!Y14),"",IF(Y$6="","Falta",20*'Nota de Estudiantes'!Y14/Y$6))</f>
        <v>12</v>
      </c>
      <c r="Z14" s="43">
        <f>IF(ISBLANK('Nota de Estudiantes'!Z14),"",IF(Z$6="","Falta",20*'Nota de Estudiantes'!Z14/Z$6))</f>
        <v>12</v>
      </c>
      <c r="AA14" s="43">
        <f>IF(ISBLANK('Nota de Estudiantes'!AA14),"",IF(AA$6="","Falta",20*'Nota de Estudiantes'!AA14/AA$6))</f>
        <v>17</v>
      </c>
      <c r="AB14" s="43">
        <f>IF(ISBLANK('Nota de Estudiantes'!AB14),"",IF(AB$6="","Falta",20*'Nota de Estudiantes'!AB14/AB$6))</f>
        <v>15</v>
      </c>
      <c r="AC14" s="43">
        <f>IF(ISBLANK('Nota de Estudiantes'!AC14),"",IF(AC$6="","Falta",20*'Nota de Estudiantes'!AC14/AC$6))</f>
        <v>18</v>
      </c>
      <c r="AD14" s="43" t="str">
        <f>IF(ISBLANK('Nota de Estudiantes'!AD14),"",IF(AD$6="","Falta",20*'Nota de Estudiantes'!AD14/AD$6))</f>
        <v/>
      </c>
      <c r="AE14" s="43" t="str">
        <f>IF(ISBLANK('Nota de Estudiantes'!AE14),"",IF(AE$6="","Falta",20*'Nota de Estudiantes'!AE14/AE$6))</f>
        <v/>
      </c>
      <c r="AF14" s="43" t="str">
        <f>IF(ISBLANK('Nota de Estudiantes'!AF14),"",IF(AF$6="","Falta",20*'Nota de Estudiantes'!AF14/AF$6))</f>
        <v/>
      </c>
      <c r="AG14" s="43" t="str">
        <f>IF(ISBLANK('Nota de Estudiantes'!AG14),"",IF(AG$6="","Falta",20*'Nota de Estudiantes'!AG14/AG$6))</f>
        <v/>
      </c>
      <c r="AH14" s="43" t="str">
        <f>IF(ISBLANK('Nota de Estudiantes'!AH14),"",IF(AH$6="","Falta",20*'Nota de Estudiantes'!AH14/AH$6))</f>
        <v/>
      </c>
      <c r="AI14" s="43" t="str">
        <f>IF(ISBLANK('Nota de Estudiantes'!AI14),"",IF(AI$6="","Falta",20*'Nota de Estudiantes'!AI14/AI$6))</f>
        <v/>
      </c>
      <c r="AJ14" s="43" t="str">
        <f>IF(ISBLANK('Nota de Estudiantes'!AJ14),"",IF(AJ$6="","Falta",20*'Nota de Estudiantes'!AJ14/AJ$6))</f>
        <v/>
      </c>
      <c r="AK14" s="43" t="str">
        <f>IF(ISBLANK('Nota de Estudiantes'!AK14),"",IF(AK$6="","Falta",20*'Nota de Estudiantes'!AK14/AK$6))</f>
        <v/>
      </c>
      <c r="AL14" s="43" t="str">
        <f>IF(ISBLANK('Nota de Estudiantes'!AL14),"",IF(AL$6="","Falta",20*'Nota de Estudiantes'!AL14/AL$6))</f>
        <v/>
      </c>
      <c r="AM14" s="43" t="str">
        <f>IF(ISBLANK('Nota de Estudiantes'!AM14),"",IF(AM$6="","Falta",20*'Nota de Estudiantes'!AM14/AM$6))</f>
        <v/>
      </c>
      <c r="AN14" s="43" t="str">
        <f>IF(ISBLANK('Nota de Estudiantes'!AN14),"",IF(AN$6="","Falta",20*'Nota de Estudiantes'!AN14/AN$6))</f>
        <v/>
      </c>
      <c r="AO14" s="43" t="str">
        <f>IF(ISBLANK('Nota de Estudiantes'!AO14),"",IF(AO$6="","Falta",20*'Nota de Estudiantes'!AO14/AO$6))</f>
        <v/>
      </c>
      <c r="AP14" s="43" t="str">
        <f>IF(ISBLANK('Nota de Estudiantes'!AP14),"",IF(AP$6="","Falta",20*'Nota de Estudiantes'!AP14/AP$6))</f>
        <v/>
      </c>
      <c r="AQ14" s="43" t="str">
        <f>IF(ISBLANK('Nota de Estudiantes'!AQ14),"",IF(AQ$6="","Falta",20*'Nota de Estudiantes'!AQ14/AQ$6))</f>
        <v/>
      </c>
      <c r="AR14" s="43" t="str">
        <f>IF(ISBLANK('Nota de Estudiantes'!AR14),"",IF(AR$6="","Falta",20*'Nota de Estudiantes'!AR14/AR$6))</f>
        <v/>
      </c>
      <c r="AS14" s="43">
        <f>IF(ISBLANK('Nota de Estudiantes'!AS14),"",IF(AS$6="","Falta",20*'Nota de Estudiantes'!AS14/AS$6))</f>
        <v>15</v>
      </c>
      <c r="AT14" s="43" t="str">
        <f>IF(ISBLANK('Nota de Estudiantes'!AT14),"",IF(AT$6="","Falta",20*'Nota de Estudiantes'!AT14/AT$6))</f>
        <v/>
      </c>
      <c r="AU14" s="43" t="str">
        <f>IF(ISBLANK('Nota de Estudiantes'!AU14),"",IF(AU$6="","Falta",20*'Nota de Estudiantes'!AU14/AU$6))</f>
        <v/>
      </c>
      <c r="AV14" s="43" t="str">
        <f>IF(ISBLANK('Nota de Estudiantes'!AV14),"",IF(AV$6="","Falta",20*'Nota de Estudiantes'!AV14/AV$6))</f>
        <v/>
      </c>
      <c r="AW14" s="43">
        <f>IF(ISBLANK('Nota de Estudiantes'!AW14),"",IF(AW$6="","Falta",20*'Nota de Estudiantes'!AW14/AW$6))</f>
        <v>20</v>
      </c>
      <c r="AX14" s="43">
        <f>IF(ISBLANK('Nota de Estudiantes'!AX14),"",IF(AX$6="","Falta",20*'Nota de Estudiantes'!AX14/AX$6))</f>
        <v>19</v>
      </c>
      <c r="AY14" s="43" t="str">
        <f>IF(ISBLANK('Nota de Estudiantes'!AY14),"",IF(AY$6="","Falta",20*'Nota de Estudiantes'!AY14/AY$6))</f>
        <v/>
      </c>
      <c r="AZ14" s="43" t="str">
        <f>IF(ISBLANK('Nota de Estudiantes'!AZ14),"",IF(AZ$6="","Falta",20*'Nota de Estudiantes'!AZ14/AZ$6))</f>
        <v/>
      </c>
      <c r="BA14" s="43" t="str">
        <f>IF(ISBLANK('Nota de Estudiantes'!BA14),"",IF(BA$6="","Falta",20*'Nota de Estudiantes'!BA14/BA$6))</f>
        <v/>
      </c>
      <c r="BB14" s="43" t="str">
        <f>IF(ISBLANK('Nota de Estudiantes'!BB14),"",IF(BB$6="","Falta",20*'Nota de Estudiantes'!BB14/BB$6))</f>
        <v/>
      </c>
      <c r="BC14" s="43" t="str">
        <f>IF(ISBLANK('Nota de Estudiantes'!BC14),"",IF(BC$6="","Falta",20*'Nota de Estudiantes'!BC14/BC$6))</f>
        <v/>
      </c>
      <c r="BD14" s="43" t="str">
        <f>IF(ISBLANK('Nota de Estudiantes'!BD14),"",IF(BD$6="","Falta",20*'Nota de Estudiantes'!BD14/BD$6))</f>
        <v/>
      </c>
      <c r="BE14" s="43" t="str">
        <f>IF(ISBLANK('Nota de Estudiantes'!BE14),"",IF(BE$6="","Falta",20*'Nota de Estudiantes'!BE14/BE$6))</f>
        <v/>
      </c>
      <c r="BF14" s="43" t="str">
        <f>IF(ISBLANK('Nota de Estudiantes'!BF14),"",IF(BF$6="","Falta",20*'Nota de Estudiantes'!BF14/BF$6))</f>
        <v/>
      </c>
      <c r="BG14" s="43" t="str">
        <f>IF(ISBLANK('Nota de Estudiantes'!BG14),"",IF(BG$6="","Falta",20*'Nota de Estudiantes'!BG14/BG$6))</f>
        <v/>
      </c>
      <c r="BH14" s="43" t="str">
        <f>IF(ISBLANK('Nota de Estudiantes'!BH14),"",IF(BH$6="","Falta",20*'Nota de Estudiantes'!BH14/BH$6))</f>
        <v/>
      </c>
      <c r="BI14" s="43">
        <f>IF(ISBLANK('Nota de Estudiantes'!BI14),"",IF(BI$6="","Falta",20*'Nota de Estudiantes'!BI14/BI$6))</f>
        <v>18</v>
      </c>
      <c r="BJ14" s="43" t="str">
        <f>IF(ISBLANK('Nota de Estudiantes'!BJ14),"",IF(BJ$6="","Falta",20*'Nota de Estudiantes'!BJ14/BJ$6))</f>
        <v/>
      </c>
      <c r="BK14" s="43" t="str">
        <f>IF(ISBLANK('Nota de Estudiantes'!BK14),"",IF(BK$6="","Falta",20*'Nota de Estudiantes'!BK14/BK$6))</f>
        <v/>
      </c>
      <c r="BL14" s="43" t="str">
        <f>IF(ISBLANK('Nota de Estudiantes'!BL14),"",IF(BL$6="","Falta",20*'Nota de Estudiantes'!BL14/BL$6))</f>
        <v/>
      </c>
      <c r="BM14" s="43">
        <f>IF(ISBLANK('Nota de Estudiantes'!BM14),"",IF(BM$6="","Falta",20*'Nota de Estudiantes'!BM14/BM$6))</f>
        <v>19</v>
      </c>
      <c r="BN14" s="43" t="str">
        <f>IF(ISBLANK('Nota de Estudiantes'!BN14),"",IF(BN$6="","Falta",20*'Nota de Estudiantes'!BN14/BN$6))</f>
        <v/>
      </c>
      <c r="BO14" s="43" t="str">
        <f>IF(ISBLANK('Nota de Estudiantes'!BO14),"",IF(BO$6="","Falta",20*'Nota de Estudiantes'!BO14/BO$6))</f>
        <v/>
      </c>
      <c r="BP14" s="43" t="str">
        <f>IF(ISBLANK('Nota de Estudiantes'!BP14),"",IF(BP$6="","Falta",20*'Nota de Estudiantes'!BP14/BP$6))</f>
        <v/>
      </c>
      <c r="BQ14" s="43" t="str">
        <f>IF(ISBLANK('Nota de Estudiantes'!BQ14),"",IF(BQ$6="","Falta",20*'Nota de Estudiantes'!BQ14/BQ$6))</f>
        <v/>
      </c>
      <c r="BR14" s="43" t="str">
        <f>IF(ISBLANK('Nota de Estudiantes'!BR14),"",IF(BR$6="","Falta",20*'Nota de Estudiantes'!BR14/BR$6))</f>
        <v/>
      </c>
      <c r="BS14" s="43" t="str">
        <f>IF(ISBLANK('Nota de Estudiantes'!BS14),"",IF(BS$6="","Falta",20*'Nota de Estudiantes'!BS14/BS$6))</f>
        <v/>
      </c>
      <c r="BT14" s="43" t="str">
        <f>IF(ISBLANK('Nota de Estudiantes'!BT14),"",IF(BT$6="","Falta",20*'Nota de Estudiantes'!BT14/BT$6))</f>
        <v/>
      </c>
      <c r="BU14" s="43" t="str">
        <f>IF(ISBLANK('Nota de Estudiantes'!BU14),"",IF(BU$6="","Falta",20*'Nota de Estudiantes'!BU14/BU$6))</f>
        <v/>
      </c>
      <c r="BV14" s="43" t="str">
        <f>IF(ISBLANK('Nota de Estudiantes'!BV14),"",IF(BV$6="","Falta",20*'Nota de Estudiantes'!BV14/BV$6))</f>
        <v/>
      </c>
      <c r="BW14" s="43" t="str">
        <f>IF(ISBLANK('Nota de Estudiantes'!BW14),"",IF(BW$6="","Falta",20*'Nota de Estudiantes'!BW14/BW$6))</f>
        <v/>
      </c>
      <c r="BX14" s="43" t="str">
        <f>IF(ISBLANK('Nota de Estudiantes'!BX14),"",IF(BX$6="","Falta",20*'Nota de Estudiantes'!BX14/BX$6))</f>
        <v/>
      </c>
      <c r="BY14" s="43">
        <f>IF(ISBLANK('Nota de Estudiantes'!BY14),"",IF(BY$6="","Falta",20*'Nota de Estudiantes'!BY14/BY$6))</f>
        <v>20</v>
      </c>
      <c r="BZ14" s="43">
        <f>IF(ISBLANK('Nota de Estudiantes'!BZ14),"",IF(BZ$6="","Falta",20*'Nota de Estudiantes'!BZ14/BZ$6))</f>
        <v>10</v>
      </c>
      <c r="CA14" s="43" t="str">
        <f>IF(ISBLANK('Nota de Estudiantes'!CA14),"",IF(CA$6="","Falta",20*'Nota de Estudiantes'!CA14/CA$6))</f>
        <v/>
      </c>
      <c r="CB14" s="43" t="str">
        <f>IF(ISBLANK('Nota de Estudiantes'!CB14),"",IF(CB$6="","Falta",20*'Nota de Estudiantes'!CB14/CB$6))</f>
        <v/>
      </c>
      <c r="CC14" s="43" t="str">
        <f>IF(ISBLANK('Nota de Estudiantes'!CC14),"",IF(CC$6="","Falta",20*'Nota de Estudiantes'!CC14/CC$6))</f>
        <v/>
      </c>
      <c r="CD14" s="43" t="str">
        <f>IF(ISBLANK('Nota de Estudiantes'!CD14),"",IF(CD$6="","Falta",20*'Nota de Estudiantes'!CD14/CD$6))</f>
        <v/>
      </c>
      <c r="CE14" s="43" t="str">
        <f>IF(ISBLANK('Nota de Estudiantes'!CE14),"",IF(CE$6="","Falta",20*'Nota de Estudiantes'!CE14/CE$6))</f>
        <v/>
      </c>
      <c r="CF14" s="43" t="str">
        <f>IF(ISBLANK('Nota de Estudiantes'!CF14),"",IF(CF$6="","Falta",20*'Nota de Estudiantes'!CF14/CF$6))</f>
        <v/>
      </c>
      <c r="CG14" s="43" t="str">
        <f>IF(ISBLANK('Nota de Estudiantes'!CG14),"",IF(CG$6="","Falta",20*'Nota de Estudiantes'!CG14/CG$6))</f>
        <v/>
      </c>
      <c r="CH14" s="43" t="str">
        <f>IF(ISBLANK('Nota de Estudiantes'!CH14),"",IF(CH$6="","Falta",20*'Nota de Estudiantes'!CH14/CH$6))</f>
        <v/>
      </c>
      <c r="CI14" s="43" t="str">
        <f>IF(ISBLANK('Nota de Estudiantes'!CI14),"",IF(CI$6="","Falta",20*'Nota de Estudiantes'!CI14/CI$6))</f>
        <v/>
      </c>
      <c r="CJ14" s="43" t="str">
        <f>IF(ISBLANK('Nota de Estudiantes'!CJ14),"",IF(CJ$6="","Falta",20*'Nota de Estudiantes'!CJ14/CJ$6))</f>
        <v/>
      </c>
      <c r="CK14" s="43">
        <f>IF(ISBLANK('Nota de Estudiantes'!CK14),"",IF(CK$6="","Falta",20*'Nota de Estudiantes'!CK14/CK$6))</f>
        <v>14</v>
      </c>
      <c r="CL14" s="43" t="str">
        <f>IF(ISBLANK('Nota de Estudiantes'!CL14),"",IF(CL$6="","Falta",20*'Nota de Estudiantes'!CL14/CL$6))</f>
        <v/>
      </c>
      <c r="CM14" s="43" t="str">
        <f>IF(ISBLANK('Nota de Estudiantes'!CM14),"",IF(CM$6="","Falta",20*'Nota de Estudiantes'!CM14/CM$6))</f>
        <v/>
      </c>
      <c r="CN14" s="43" t="str">
        <f>IF(ISBLANK('Nota de Estudiantes'!CN14),"",IF(CN$6="","Falta",20*'Nota de Estudiantes'!CN14/CN$6))</f>
        <v/>
      </c>
      <c r="CO14" s="43">
        <f>IF(ISBLANK('Nota de Estudiantes'!CO14),"",IF(CO$6="","Falta",20*'Nota de Estudiantes'!CO14/CO$6))</f>
        <v>14</v>
      </c>
      <c r="CP14" s="43" t="str">
        <f>IF(ISBLANK('Nota de Estudiantes'!CP14),"",IF(CP$6="","Falta",20*'Nota de Estudiantes'!CP14/CP$6))</f>
        <v/>
      </c>
      <c r="CQ14" s="43" t="str">
        <f>IF(ISBLANK('Nota de Estudiantes'!CQ14),"",IF(CQ$6="","Falta",20*'Nota de Estudiantes'!CQ14/CQ$6))</f>
        <v/>
      </c>
      <c r="CR14" s="43" t="str">
        <f>IF(ISBLANK('Nota de Estudiantes'!CR14),"",IF(CR$6="","Falta",20*'Nota de Estudiantes'!CR14/CR$6))</f>
        <v/>
      </c>
      <c r="CS14" s="43" t="str">
        <f>IF(ISBLANK('Nota de Estudiantes'!CS14),"",IF(CS$6="","Falta",20*'Nota de Estudiantes'!CS14/CS$6))</f>
        <v/>
      </c>
      <c r="CT14" s="43" t="str">
        <f>IF(ISBLANK('Nota de Estudiantes'!CT14),"",IF(CT$6="","Falta",20*'Nota de Estudiantes'!CT14/CT$6))</f>
        <v/>
      </c>
      <c r="CU14" s="43" t="str">
        <f>IF(ISBLANK('Nota de Estudiantes'!CU14),"",IF(CU$6="","Falta",20*'Nota de Estudiantes'!CU14/CU$6))</f>
        <v/>
      </c>
      <c r="CV14" s="43" t="str">
        <f>IF(ISBLANK('Nota de Estudiantes'!CV14),"",IF(CV$6="","Falta",20*'Nota de Estudiantes'!CV14/CV$6))</f>
        <v/>
      </c>
      <c r="CW14" s="43" t="str">
        <f>IF(ISBLANK('Nota de Estudiantes'!CW14),"",IF(CW$6="","Falta",20*'Nota de Estudiantes'!CW14/CW$6))</f>
        <v/>
      </c>
      <c r="CX14" s="43" t="str">
        <f>IF(ISBLANK('Nota de Estudiantes'!CX14),"",IF(CX$6="","Falta",20*'Nota de Estudiantes'!CX14/CX$6))</f>
        <v/>
      </c>
      <c r="CY14" s="43" t="str">
        <f>IF(ISBLANK('Nota de Estudiantes'!CY14),"",IF(CY$6="","Falta",20*'Nota de Estudiantes'!CY14/CY$6))</f>
        <v/>
      </c>
      <c r="CZ14" s="43" t="str">
        <f>IF(ISBLANK('Nota de Estudiantes'!CZ14),"",IF(CZ$6="","Falta",20*'Nota de Estudiantes'!CZ14/CZ$6))</f>
        <v/>
      </c>
      <c r="DA14" s="43">
        <f>IF(ISBLANK('Nota de Estudiantes'!DA14),"",IF(DA$6="","Falta",20*'Nota de Estudiantes'!DA14/DA$6))</f>
        <v>14</v>
      </c>
      <c r="DB14" s="43">
        <f>IF(ISBLANK('Nota de Estudiantes'!DB14),"",IF(DB$6="","Falta",20*'Nota de Estudiantes'!DB14/DB$6))</f>
        <v>20</v>
      </c>
      <c r="DC14" s="43">
        <f>IF(ISBLANK('Nota de Estudiantes'!DC14),"",IF(DC$6="","Falta",20*'Nota de Estudiantes'!DC14/DC$6))</f>
        <v>19</v>
      </c>
      <c r="DD14" s="43">
        <f>IF(ISBLANK('Nota de Estudiantes'!DD14),"",IF(DD$6="","Falta",20*'Nota de Estudiantes'!DD14/DD$6))</f>
        <v>10</v>
      </c>
      <c r="DE14" s="43">
        <f>IF(ISBLANK('Nota de Estudiantes'!DE14),"",IF(DE$6="","Falta",20*'Nota de Estudiantes'!DE14/DE$6))</f>
        <v>19</v>
      </c>
      <c r="DF14" s="43" t="str">
        <f>IF(ISBLANK('Nota de Estudiantes'!DF14),"",IF(DF$6="","Falta",20*'Nota de Estudiantes'!DF14/DF$6))</f>
        <v/>
      </c>
      <c r="DG14" s="43" t="str">
        <f>IF(ISBLANK('Nota de Estudiantes'!DG14),"",IF(DG$6="","Falta",20*'Nota de Estudiantes'!DG14/DG$6))</f>
        <v/>
      </c>
      <c r="DH14" s="43" t="str">
        <f>IF(ISBLANK('Nota de Estudiantes'!DH14),"",IF(DH$6="","Falta",20*'Nota de Estudiantes'!DH14/DH$6))</f>
        <v/>
      </c>
      <c r="DI14" s="43" t="str">
        <f>IF(ISBLANK('Nota de Estudiantes'!DI14),"",IF(DI$6="","Falta",20*'Nota de Estudiantes'!DI14/DI$6))</f>
        <v/>
      </c>
      <c r="DJ14" s="43" t="str">
        <f>IF(ISBLANK('Nota de Estudiantes'!DJ14),"",IF(DJ$6="","Falta",20*'Nota de Estudiantes'!DJ14/DJ$6))</f>
        <v/>
      </c>
      <c r="DK14" s="43" t="str">
        <f>IF(ISBLANK('Nota de Estudiantes'!DK14),"",IF(DK$6="","Falta",20*'Nota de Estudiantes'!DK14/DK$6))</f>
        <v/>
      </c>
      <c r="DL14" s="43" t="str">
        <f>IF(ISBLANK('Nota de Estudiantes'!DL14),"",IF(DL$6="","Falta",20*'Nota de Estudiantes'!DL14/DL$6))</f>
        <v/>
      </c>
      <c r="DM14" s="43" t="str">
        <f>IF(ISBLANK('Nota de Estudiantes'!DM14),"",IF(DM$6="","Falta",20*'Nota de Estudiantes'!DM14/DM$6))</f>
        <v/>
      </c>
      <c r="DN14" s="43" t="str">
        <f>IF(ISBLANK('Nota de Estudiantes'!DN14),"",IF(DN$6="","Falta",20*'Nota de Estudiantes'!DN14/DN$6))</f>
        <v/>
      </c>
      <c r="DO14" s="43" t="str">
        <f>IF(ISBLANK('Nota de Estudiantes'!DO14),"",IF(DO$6="","Falta",20*'Nota de Estudiantes'!DO14/DO$6))</f>
        <v/>
      </c>
      <c r="DP14" s="43" t="str">
        <f>IF(ISBLANK('Nota de Estudiantes'!DP14),"",IF(DP$6="","Falta",20*'Nota de Estudiantes'!DP14/DP$6))</f>
        <v/>
      </c>
      <c r="DQ14" s="43">
        <f>IF(ISBLANK('Nota de Estudiantes'!DQ14),"",IF(DQ$6="","Falta",20*'Nota de Estudiantes'!DQ14/DQ$6))</f>
        <v>14</v>
      </c>
      <c r="DR14" s="43" t="str">
        <f>IF(ISBLANK('Nota de Estudiantes'!DR14),"",IF(DR$6="","Falta",20*'Nota de Estudiantes'!DR14/DR$6))</f>
        <v/>
      </c>
      <c r="DS14" s="43" t="str">
        <f>IF(ISBLANK('Nota de Estudiantes'!DS14),"",IF(DS$6="","Falta",20*'Nota de Estudiantes'!DS14/DS$6))</f>
        <v/>
      </c>
      <c r="DT14" s="43" t="str">
        <f>IF(ISBLANK('Nota de Estudiantes'!DT14),"",IF(DT$6="","Falta",20*'Nota de Estudiantes'!DT14/DT$6))</f>
        <v/>
      </c>
      <c r="DU14" s="43">
        <f>IF(ISBLANK('Nota de Estudiantes'!DU14),"",IF(DU$6="","Falta",20*'Nota de Estudiantes'!DU14/DU$6))</f>
        <v>16</v>
      </c>
      <c r="DV14" s="43" t="str">
        <f>IF(ISBLANK('Nota de Estudiantes'!DV14),"",IF(DV$6="","Falta",20*'Nota de Estudiantes'!DV14/DV$6))</f>
        <v/>
      </c>
      <c r="DW14" s="43" t="str">
        <f>IF(ISBLANK('Nota de Estudiantes'!DW14),"",IF(DW$6="","Falta",20*'Nota de Estudiantes'!DW14/DW$6))</f>
        <v/>
      </c>
      <c r="DX14" s="43" t="str">
        <f>IF(ISBLANK('Nota de Estudiantes'!DX14),"",IF(DX$6="","Falta",20*'Nota de Estudiantes'!DX14/DX$6))</f>
        <v/>
      </c>
      <c r="DY14" s="43" t="str">
        <f>IF(ISBLANK('Nota de Estudiantes'!DY14),"",IF(DY$6="","Falta",20*'Nota de Estudiantes'!DY14/DY$6))</f>
        <v/>
      </c>
      <c r="DZ14" s="43" t="str">
        <f>IF(ISBLANK('Nota de Estudiantes'!DZ14),"",IF(DZ$6="","Falta",20*'Nota de Estudiantes'!DZ14/DZ$6))</f>
        <v/>
      </c>
      <c r="EA14" s="43" t="str">
        <f>IF(ISBLANK('Nota de Estudiantes'!EA14),"",IF(EA$6="","Falta",20*'Nota de Estudiantes'!EA14/EA$6))</f>
        <v/>
      </c>
      <c r="EB14" s="43" t="str">
        <f>IF(ISBLANK('Nota de Estudiantes'!EB14),"",IF(EB$6="","Falta",20*'Nota de Estudiantes'!EB14/EB$6))</f>
        <v/>
      </c>
      <c r="EC14" s="43" t="str">
        <f>IF(ISBLANK('Nota de Estudiantes'!EC14),"",IF(EC$6="","Falta",20*'Nota de Estudiantes'!EC14/EC$6))</f>
        <v/>
      </c>
      <c r="ED14" s="43" t="str">
        <f>IF(ISBLANK('Nota de Estudiantes'!ED14),"",IF(ED$6="","Falta",20*'Nota de Estudiantes'!ED14/ED$6))</f>
        <v/>
      </c>
      <c r="EE14" s="43" t="str">
        <f>IF(ISBLANK('Nota de Estudiantes'!EE14),"",IF(EE$6="","Falta",20*'Nota de Estudiantes'!EE14/EE$6))</f>
        <v/>
      </c>
      <c r="EF14" s="43" t="str">
        <f>IF(ISBLANK('Nota de Estudiantes'!EF14),"",IF(EF$6="","Falta",20*'Nota de Estudiantes'!EF14/EF$6))</f>
        <v/>
      </c>
      <c r="EG14" s="43" t="str">
        <f>IF(ISBLANK('Nota de Estudiantes'!EG14),"",IF(EG$6="","Falta",20*'Nota de Estudiantes'!EG14/EG$6))</f>
        <v/>
      </c>
      <c r="EH14" s="43" t="str">
        <f>IF(ISBLANK('Nota de Estudiantes'!EH14),"",IF(EH$6="","Falta",20*'Nota de Estudiantes'!EH14/EH$6))</f>
        <v/>
      </c>
      <c r="EI14" s="43" t="str">
        <f>IF(ISBLANK('Nota de Estudiantes'!EI14),"",IF(EI$6="","Falta",20*'Nota de Estudiantes'!EI14/EI$6))</f>
        <v/>
      </c>
      <c r="EJ14" s="43" t="str">
        <f>IF(ISBLANK('Nota de Estudiantes'!EJ14),"",IF(EJ$6="","Falta",20*'Nota de Estudiantes'!EJ14/EJ$6))</f>
        <v/>
      </c>
      <c r="EK14" s="43">
        <f>IF(ISBLANK('Nota de Estudiantes'!EK14),"",IF(EK$6="","Falta",20*'Nota de Estudiantes'!EK14/EK$6))</f>
        <v>14</v>
      </c>
      <c r="EL14" s="43" t="str">
        <f>IF(ISBLANK('Nota de Estudiantes'!EL14),"",IF(EL$6="","Falta",20*'Nota de Estudiantes'!EL14/EL$6))</f>
        <v/>
      </c>
      <c r="EM14" s="43" t="str">
        <f>IF(ISBLANK('Nota de Estudiantes'!EM14),"",IF(EM$6="","Falta",20*'Nota de Estudiantes'!EM14/EM$6))</f>
        <v/>
      </c>
      <c r="EN14" s="43" t="str">
        <f>IF(ISBLANK('Nota de Estudiantes'!EN14),"",IF(EN$6="","Falta",20*'Nota de Estudiantes'!EN14/EN$6))</f>
        <v/>
      </c>
      <c r="EO14" s="43">
        <f>IF(ISBLANK('Nota de Estudiantes'!EO14),"",IF(EO$6="","Falta",20*'Nota de Estudiantes'!EO14/EO$6))</f>
        <v>14</v>
      </c>
      <c r="EP14" s="43" t="str">
        <f>IF(ISBLANK('Nota de Estudiantes'!EP14),"",IF(EP$6="","Falta",20*'Nota de Estudiantes'!EP14/EP$6))</f>
        <v/>
      </c>
      <c r="EQ14" s="43" t="str">
        <f>IF(ISBLANK('Nota de Estudiantes'!EQ14),"",IF(EQ$6="","Falta",20*'Nota de Estudiantes'!EQ14/EQ$6))</f>
        <v/>
      </c>
      <c r="ER14" s="43" t="str">
        <f>IF(ISBLANK('Nota de Estudiantes'!ER14),"",IF(ER$6="","Falta",20*'Nota de Estudiantes'!ER14/ER$6))</f>
        <v/>
      </c>
      <c r="ES14" s="43" t="str">
        <f>IF(ISBLANK('Nota de Estudiantes'!ES14),"",IF(ES$6="","Falta",20*'Nota de Estudiantes'!ES14/ES$6))</f>
        <v/>
      </c>
      <c r="ET14" s="43" t="str">
        <f>IF(ISBLANK('Nota de Estudiantes'!ET14),"",IF(ET$6="","Falta",20*'Nota de Estudiantes'!ET14/ET$6))</f>
        <v/>
      </c>
      <c r="EU14" s="43" t="str">
        <f>IF(ISBLANK('Nota de Estudiantes'!EU14),"",IF(EU$6="","Falta",20*'Nota de Estudiantes'!EU14/EU$6))</f>
        <v/>
      </c>
      <c r="EV14" s="43" t="str">
        <f>IF(ISBLANK('Nota de Estudiantes'!EV14),"",IF(EV$6="","Falta",20*'Nota de Estudiantes'!EV14/EV$6))</f>
        <v/>
      </c>
      <c r="EW14" s="43" t="str">
        <f>IF(ISBLANK('Nota de Estudiantes'!EW14),"",IF(EW$6="","Falta",20*'Nota de Estudiantes'!EW14/EW$6))</f>
        <v/>
      </c>
      <c r="EX14" s="43" t="str">
        <f>IF(ISBLANK('Nota de Estudiantes'!EX14),"",IF(EX$6="","Falta",20*'Nota de Estudiantes'!EX14/EX$6))</f>
        <v/>
      </c>
      <c r="EY14" s="43" t="str">
        <f>IF(ISBLANK('Nota de Estudiantes'!EY14),"",IF(EY$6="","Falta",20*'Nota de Estudiantes'!EY14/EY$6))</f>
        <v/>
      </c>
      <c r="EZ14" s="43" t="str">
        <f>IF(ISBLANK('Nota de Estudiantes'!EZ14),"",IF(EZ$6="","Falta",20*'Nota de Estudiantes'!EZ14/EZ$6))</f>
        <v/>
      </c>
      <c r="FA14" s="43">
        <f>IF(ISBLANK('Nota de Estudiantes'!FA14),"",IF(FA$6="","Falta",20*'Nota de Estudiantes'!FA14/FA$6))</f>
        <v>13</v>
      </c>
      <c r="FB14" s="43">
        <f>IF(ISBLANK('Nota de Estudiantes'!FB14),"",IF(FB$6="","Falta",20*'Nota de Estudiantes'!FB14/FB$6))</f>
        <v>20</v>
      </c>
      <c r="FC14" s="43">
        <f>IF(ISBLANK('Nota de Estudiantes'!FC14),"",IF(FC$6="","Falta",20*'Nota de Estudiantes'!FC14/FC$6))</f>
        <v>15</v>
      </c>
      <c r="FD14" s="43">
        <f>IF(ISBLANK('Nota de Estudiantes'!FD14),"",IF(FD$6="","Falta",20*'Nota de Estudiantes'!FD14/FD$6))</f>
        <v>16</v>
      </c>
      <c r="FE14" s="43" t="str">
        <f>IF(ISBLANK('Nota de Estudiantes'!FE14),"",IF(FE$6="","Falta",20*'Nota de Estudiantes'!FE14/FE$6))</f>
        <v/>
      </c>
      <c r="FF14" s="43" t="str">
        <f>IF(ISBLANK('Nota de Estudiantes'!FF14),"",IF(FF$6="","Falta",20*'Nota de Estudiantes'!FF14/FF$6))</f>
        <v/>
      </c>
      <c r="FG14" s="43" t="str">
        <f>IF(ISBLANK('Nota de Estudiantes'!FG14),"",IF(FG$6="","Falta",20*'Nota de Estudiantes'!FG14/FG$6))</f>
        <v/>
      </c>
      <c r="FH14" s="43" t="str">
        <f>IF(ISBLANK('Nota de Estudiantes'!FH14),"",IF(FH$6="","Falta",20*'Nota de Estudiantes'!FH14/FH$6))</f>
        <v/>
      </c>
      <c r="FI14" s="43" t="str">
        <f>IF(ISBLANK('Nota de Estudiantes'!FI14),"",IF(FI$6="","Falta",20*'Nota de Estudiantes'!FI14/FI$6))</f>
        <v/>
      </c>
      <c r="FJ14" s="43" t="str">
        <f>IF(ISBLANK('Nota de Estudiantes'!FJ14),"",IF(FJ$6="","Falta",20*'Nota de Estudiantes'!FJ14/FJ$6))</f>
        <v/>
      </c>
      <c r="FK14" s="43" t="str">
        <f>IF(ISBLANK('Nota de Estudiantes'!FK14),"",IF(FK$6="","Falta",20*'Nota de Estudiantes'!FK14/FK$6))</f>
        <v/>
      </c>
      <c r="FL14" s="43" t="str">
        <f>IF(ISBLANK('Nota de Estudiantes'!FL14),"",IF(FL$6="","Falta",20*'Nota de Estudiantes'!FL14/FL$6))</f>
        <v/>
      </c>
    </row>
    <row r="15" spans="2:168" x14ac:dyDescent="0.25">
      <c r="B15" s="42" t="str">
        <f>IF(ISBLANK('Nota de Estudiantes'!B15),"",'Nota de Estudiantes'!B15)</f>
        <v>9</v>
      </c>
      <c r="C15" s="42" t="str">
        <f>IF(ISBLANK('Nota de Estudiantes'!C15),"",'Nota de Estudiantes'!C15)</f>
        <v>FERNÁNDEZ VÁSQUEZ, JOSÉ RICARDO</v>
      </c>
      <c r="D15" s="38" t="str">
        <f>IF(ISBLANK('Nota de Estudiantes'!D15),"",'Nota de Estudiantes'!D15)</f>
        <v>01</v>
      </c>
      <c r="E15" s="43">
        <f>IF(ISBLANK('Nota de Estudiantes'!E15),"",IF(E$6="","Falta",20*'Nota de Estudiantes'!E15/E$6))</f>
        <v>16</v>
      </c>
      <c r="F15" s="43">
        <f>IF(ISBLANK('Nota de Estudiantes'!F15),"",IF(F$6="","Falta",20*'Nota de Estudiantes'!F15/F$6))</f>
        <v>12</v>
      </c>
      <c r="G15" s="43">
        <f>IF(ISBLANK('Nota de Estudiantes'!G15),"",IF(G$6="","Falta",20*'Nota de Estudiantes'!G15/G$6))</f>
        <v>15</v>
      </c>
      <c r="H15" s="43" t="str">
        <f>IF(ISBLANK('Nota de Estudiantes'!H15),"",IF(H$6="","Falta",20*'Nota de Estudiantes'!H15/H$6))</f>
        <v/>
      </c>
      <c r="I15" s="43">
        <f>IF(ISBLANK('Nota de Estudiantes'!I15),"",IF(I$6="","Falta",20*'Nota de Estudiantes'!I15/I$6))</f>
        <v>19</v>
      </c>
      <c r="J15" s="43">
        <f>IF(ISBLANK('Nota de Estudiantes'!J15),"",IF(J$6="","Falta",20*'Nota de Estudiantes'!J15/J$6))</f>
        <v>20</v>
      </c>
      <c r="K15" s="43">
        <f>IF(ISBLANK('Nota de Estudiantes'!K15),"",IF(K$6="","Falta",20*'Nota de Estudiantes'!K15/K$6))</f>
        <v>16</v>
      </c>
      <c r="L15" s="43">
        <f>IF(ISBLANK('Nota de Estudiantes'!L15),"",IF(L$6="","Falta",20*'Nota de Estudiantes'!L15/L$6))</f>
        <v>12</v>
      </c>
      <c r="M15" s="43" t="str">
        <f>IF(ISBLANK('Nota de Estudiantes'!M15),"",IF(M$6="","Falta",20*'Nota de Estudiantes'!M15/M$6))</f>
        <v/>
      </c>
      <c r="N15" s="43" t="str">
        <f>IF(ISBLANK('Nota de Estudiantes'!N15),"",IF(N$6="","Falta",20*'Nota de Estudiantes'!N15/N$6))</f>
        <v/>
      </c>
      <c r="O15" s="43" t="str">
        <f>IF(ISBLANK('Nota de Estudiantes'!O15),"",IF(O$6="","Falta",20*'Nota de Estudiantes'!O15/O$6))</f>
        <v/>
      </c>
      <c r="P15" s="43" t="str">
        <f>IF(ISBLANK('Nota de Estudiantes'!P15),"",IF(P$6="","Falta",20*'Nota de Estudiantes'!P15/P$6))</f>
        <v/>
      </c>
      <c r="Q15" s="43" t="str">
        <f>IF(ISBLANK('Nota de Estudiantes'!Q15),"",IF(Q$6="","Falta",20*'Nota de Estudiantes'!Q15/Q$6))</f>
        <v/>
      </c>
      <c r="R15" s="43" t="str">
        <f>IF(ISBLANK('Nota de Estudiantes'!R15),"",IF(R$6="","Falta",20*'Nota de Estudiantes'!R15/R$6))</f>
        <v/>
      </c>
      <c r="S15" s="43" t="str">
        <f>IF(ISBLANK('Nota de Estudiantes'!S15),"",IF(S$6="","Falta",20*'Nota de Estudiantes'!S15/S$6))</f>
        <v/>
      </c>
      <c r="T15" s="43" t="str">
        <f>IF(ISBLANK('Nota de Estudiantes'!T15),"",IF(T$6="","Falta",20*'Nota de Estudiantes'!T15/T$6))</f>
        <v/>
      </c>
      <c r="U15" s="43">
        <f>IF(ISBLANK('Nota de Estudiantes'!U15),"",IF(U$6="","Falta",20*'Nota de Estudiantes'!U15/U$6))</f>
        <v>15</v>
      </c>
      <c r="V15" s="43">
        <f>IF(ISBLANK('Nota de Estudiantes'!V15),"",IF(V$6="","Falta",20*'Nota de Estudiantes'!V15/V$6))</f>
        <v>20</v>
      </c>
      <c r="W15" s="43">
        <f>IF(ISBLANK('Nota de Estudiantes'!W15),"",IF(W$6="","Falta",20*'Nota de Estudiantes'!W15/W$6))</f>
        <v>19</v>
      </c>
      <c r="X15" s="43" t="str">
        <f>IF(ISBLANK('Nota de Estudiantes'!X15),"",IF(X$6="","Falta",20*'Nota de Estudiantes'!X15/X$6))</f>
        <v/>
      </c>
      <c r="Y15" s="43">
        <f>IF(ISBLANK('Nota de Estudiantes'!Y15),"",IF(Y$6="","Falta",20*'Nota de Estudiantes'!Y15/Y$6))</f>
        <v>12</v>
      </c>
      <c r="Z15" s="43">
        <f>IF(ISBLANK('Nota de Estudiantes'!Z15),"",IF(Z$6="","Falta",20*'Nota de Estudiantes'!Z15/Z$6))</f>
        <v>12</v>
      </c>
      <c r="AA15" s="43">
        <f>IF(ISBLANK('Nota de Estudiantes'!AA15),"",IF(AA$6="","Falta",20*'Nota de Estudiantes'!AA15/AA$6))</f>
        <v>19</v>
      </c>
      <c r="AB15" s="43">
        <f>IF(ISBLANK('Nota de Estudiantes'!AB15),"",IF(AB$6="","Falta",20*'Nota de Estudiantes'!AB15/AB$6))</f>
        <v>12</v>
      </c>
      <c r="AC15" s="43">
        <f>IF(ISBLANK('Nota de Estudiantes'!AC15),"",IF(AC$6="","Falta",20*'Nota de Estudiantes'!AC15/AC$6))</f>
        <v>11</v>
      </c>
      <c r="AD15" s="43" t="str">
        <f>IF(ISBLANK('Nota de Estudiantes'!AD15),"",IF(AD$6="","Falta",20*'Nota de Estudiantes'!AD15/AD$6))</f>
        <v/>
      </c>
      <c r="AE15" s="43" t="str">
        <f>IF(ISBLANK('Nota de Estudiantes'!AE15),"",IF(AE$6="","Falta",20*'Nota de Estudiantes'!AE15/AE$6))</f>
        <v/>
      </c>
      <c r="AF15" s="43" t="str">
        <f>IF(ISBLANK('Nota de Estudiantes'!AF15),"",IF(AF$6="","Falta",20*'Nota de Estudiantes'!AF15/AF$6))</f>
        <v/>
      </c>
      <c r="AG15" s="43" t="str">
        <f>IF(ISBLANK('Nota de Estudiantes'!AG15),"",IF(AG$6="","Falta",20*'Nota de Estudiantes'!AG15/AG$6))</f>
        <v/>
      </c>
      <c r="AH15" s="43" t="str">
        <f>IF(ISBLANK('Nota de Estudiantes'!AH15),"",IF(AH$6="","Falta",20*'Nota de Estudiantes'!AH15/AH$6))</f>
        <v/>
      </c>
      <c r="AI15" s="43" t="str">
        <f>IF(ISBLANK('Nota de Estudiantes'!AI15),"",IF(AI$6="","Falta",20*'Nota de Estudiantes'!AI15/AI$6))</f>
        <v/>
      </c>
      <c r="AJ15" s="43" t="str">
        <f>IF(ISBLANK('Nota de Estudiantes'!AJ15),"",IF(AJ$6="","Falta",20*'Nota de Estudiantes'!AJ15/AJ$6))</f>
        <v/>
      </c>
      <c r="AK15" s="43" t="str">
        <f>IF(ISBLANK('Nota de Estudiantes'!AK15),"",IF(AK$6="","Falta",20*'Nota de Estudiantes'!AK15/AK$6))</f>
        <v/>
      </c>
      <c r="AL15" s="43" t="str">
        <f>IF(ISBLANK('Nota de Estudiantes'!AL15),"",IF(AL$6="","Falta",20*'Nota de Estudiantes'!AL15/AL$6))</f>
        <v/>
      </c>
      <c r="AM15" s="43" t="str">
        <f>IF(ISBLANK('Nota de Estudiantes'!AM15),"",IF(AM$6="","Falta",20*'Nota de Estudiantes'!AM15/AM$6))</f>
        <v/>
      </c>
      <c r="AN15" s="43" t="str">
        <f>IF(ISBLANK('Nota de Estudiantes'!AN15),"",IF(AN$6="","Falta",20*'Nota de Estudiantes'!AN15/AN$6))</f>
        <v/>
      </c>
      <c r="AO15" s="43" t="str">
        <f>IF(ISBLANK('Nota de Estudiantes'!AO15),"",IF(AO$6="","Falta",20*'Nota de Estudiantes'!AO15/AO$6))</f>
        <v/>
      </c>
      <c r="AP15" s="43" t="str">
        <f>IF(ISBLANK('Nota de Estudiantes'!AP15),"",IF(AP$6="","Falta",20*'Nota de Estudiantes'!AP15/AP$6))</f>
        <v/>
      </c>
      <c r="AQ15" s="43" t="str">
        <f>IF(ISBLANK('Nota de Estudiantes'!AQ15),"",IF(AQ$6="","Falta",20*'Nota de Estudiantes'!AQ15/AQ$6))</f>
        <v/>
      </c>
      <c r="AR15" s="43" t="str">
        <f>IF(ISBLANK('Nota de Estudiantes'!AR15),"",IF(AR$6="","Falta",20*'Nota de Estudiantes'!AR15/AR$6))</f>
        <v/>
      </c>
      <c r="AS15" s="43">
        <f>IF(ISBLANK('Nota de Estudiantes'!AS15),"",IF(AS$6="","Falta",20*'Nota de Estudiantes'!AS15/AS$6))</f>
        <v>18</v>
      </c>
      <c r="AT15" s="43" t="str">
        <f>IF(ISBLANK('Nota de Estudiantes'!AT15),"",IF(AT$6="","Falta",20*'Nota de Estudiantes'!AT15/AT$6))</f>
        <v/>
      </c>
      <c r="AU15" s="43" t="str">
        <f>IF(ISBLANK('Nota de Estudiantes'!AU15),"",IF(AU$6="","Falta",20*'Nota de Estudiantes'!AU15/AU$6))</f>
        <v/>
      </c>
      <c r="AV15" s="43" t="str">
        <f>IF(ISBLANK('Nota de Estudiantes'!AV15),"",IF(AV$6="","Falta",20*'Nota de Estudiantes'!AV15/AV$6))</f>
        <v/>
      </c>
      <c r="AW15" s="43">
        <f>IF(ISBLANK('Nota de Estudiantes'!AW15),"",IF(AW$6="","Falta",20*'Nota de Estudiantes'!AW15/AW$6))</f>
        <v>12</v>
      </c>
      <c r="AX15" s="43">
        <f>IF(ISBLANK('Nota de Estudiantes'!AX15),"",IF(AX$6="","Falta",20*'Nota de Estudiantes'!AX15/AX$6))</f>
        <v>15</v>
      </c>
      <c r="AY15" s="43" t="str">
        <f>IF(ISBLANK('Nota de Estudiantes'!AY15),"",IF(AY$6="","Falta",20*'Nota de Estudiantes'!AY15/AY$6))</f>
        <v/>
      </c>
      <c r="AZ15" s="43" t="str">
        <f>IF(ISBLANK('Nota de Estudiantes'!AZ15),"",IF(AZ$6="","Falta",20*'Nota de Estudiantes'!AZ15/AZ$6))</f>
        <v/>
      </c>
      <c r="BA15" s="43" t="str">
        <f>IF(ISBLANK('Nota de Estudiantes'!BA15),"",IF(BA$6="","Falta",20*'Nota de Estudiantes'!BA15/BA$6))</f>
        <v/>
      </c>
      <c r="BB15" s="43" t="str">
        <f>IF(ISBLANK('Nota de Estudiantes'!BB15),"",IF(BB$6="","Falta",20*'Nota de Estudiantes'!BB15/BB$6))</f>
        <v/>
      </c>
      <c r="BC15" s="43" t="str">
        <f>IF(ISBLANK('Nota de Estudiantes'!BC15),"",IF(BC$6="","Falta",20*'Nota de Estudiantes'!BC15/BC$6))</f>
        <v/>
      </c>
      <c r="BD15" s="43" t="str">
        <f>IF(ISBLANK('Nota de Estudiantes'!BD15),"",IF(BD$6="","Falta",20*'Nota de Estudiantes'!BD15/BD$6))</f>
        <v/>
      </c>
      <c r="BE15" s="43" t="str">
        <f>IF(ISBLANK('Nota de Estudiantes'!BE15),"",IF(BE$6="","Falta",20*'Nota de Estudiantes'!BE15/BE$6))</f>
        <v/>
      </c>
      <c r="BF15" s="43" t="str">
        <f>IF(ISBLANK('Nota de Estudiantes'!BF15),"",IF(BF$6="","Falta",20*'Nota de Estudiantes'!BF15/BF$6))</f>
        <v/>
      </c>
      <c r="BG15" s="43" t="str">
        <f>IF(ISBLANK('Nota de Estudiantes'!BG15),"",IF(BG$6="","Falta",20*'Nota de Estudiantes'!BG15/BG$6))</f>
        <v/>
      </c>
      <c r="BH15" s="43" t="str">
        <f>IF(ISBLANK('Nota de Estudiantes'!BH15),"",IF(BH$6="","Falta",20*'Nota de Estudiantes'!BH15/BH$6))</f>
        <v/>
      </c>
      <c r="BI15" s="43">
        <f>IF(ISBLANK('Nota de Estudiantes'!BI15),"",IF(BI$6="","Falta",20*'Nota de Estudiantes'!BI15/BI$6))</f>
        <v>20</v>
      </c>
      <c r="BJ15" s="43" t="str">
        <f>IF(ISBLANK('Nota de Estudiantes'!BJ15),"",IF(BJ$6="","Falta",20*'Nota de Estudiantes'!BJ15/BJ$6))</f>
        <v/>
      </c>
      <c r="BK15" s="43" t="str">
        <f>IF(ISBLANK('Nota de Estudiantes'!BK15),"",IF(BK$6="","Falta",20*'Nota de Estudiantes'!BK15/BK$6))</f>
        <v/>
      </c>
      <c r="BL15" s="43" t="str">
        <f>IF(ISBLANK('Nota de Estudiantes'!BL15),"",IF(BL$6="","Falta",20*'Nota de Estudiantes'!BL15/BL$6))</f>
        <v/>
      </c>
      <c r="BM15" s="43">
        <f>IF(ISBLANK('Nota de Estudiantes'!BM15),"",IF(BM$6="","Falta",20*'Nota de Estudiantes'!BM15/BM$6))</f>
        <v>15</v>
      </c>
      <c r="BN15" s="43" t="str">
        <f>IF(ISBLANK('Nota de Estudiantes'!BN15),"",IF(BN$6="","Falta",20*'Nota de Estudiantes'!BN15/BN$6))</f>
        <v/>
      </c>
      <c r="BO15" s="43" t="str">
        <f>IF(ISBLANK('Nota de Estudiantes'!BO15),"",IF(BO$6="","Falta",20*'Nota de Estudiantes'!BO15/BO$6))</f>
        <v/>
      </c>
      <c r="BP15" s="43" t="str">
        <f>IF(ISBLANK('Nota de Estudiantes'!BP15),"",IF(BP$6="","Falta",20*'Nota de Estudiantes'!BP15/BP$6))</f>
        <v/>
      </c>
      <c r="BQ15" s="43" t="str">
        <f>IF(ISBLANK('Nota de Estudiantes'!BQ15),"",IF(BQ$6="","Falta",20*'Nota de Estudiantes'!BQ15/BQ$6))</f>
        <v/>
      </c>
      <c r="BR15" s="43" t="str">
        <f>IF(ISBLANK('Nota de Estudiantes'!BR15),"",IF(BR$6="","Falta",20*'Nota de Estudiantes'!BR15/BR$6))</f>
        <v/>
      </c>
      <c r="BS15" s="43" t="str">
        <f>IF(ISBLANK('Nota de Estudiantes'!BS15),"",IF(BS$6="","Falta",20*'Nota de Estudiantes'!BS15/BS$6))</f>
        <v/>
      </c>
      <c r="BT15" s="43" t="str">
        <f>IF(ISBLANK('Nota de Estudiantes'!BT15),"",IF(BT$6="","Falta",20*'Nota de Estudiantes'!BT15/BT$6))</f>
        <v/>
      </c>
      <c r="BU15" s="43" t="str">
        <f>IF(ISBLANK('Nota de Estudiantes'!BU15),"",IF(BU$6="","Falta",20*'Nota de Estudiantes'!BU15/BU$6))</f>
        <v/>
      </c>
      <c r="BV15" s="43" t="str">
        <f>IF(ISBLANK('Nota de Estudiantes'!BV15),"",IF(BV$6="","Falta",20*'Nota de Estudiantes'!BV15/BV$6))</f>
        <v/>
      </c>
      <c r="BW15" s="43" t="str">
        <f>IF(ISBLANK('Nota de Estudiantes'!BW15),"",IF(BW$6="","Falta",20*'Nota de Estudiantes'!BW15/BW$6))</f>
        <v/>
      </c>
      <c r="BX15" s="43" t="str">
        <f>IF(ISBLANK('Nota de Estudiantes'!BX15),"",IF(BX$6="","Falta",20*'Nota de Estudiantes'!BX15/BX$6))</f>
        <v/>
      </c>
      <c r="BY15" s="43">
        <f>IF(ISBLANK('Nota de Estudiantes'!BY15),"",IF(BY$6="","Falta",20*'Nota de Estudiantes'!BY15/BY$6))</f>
        <v>12</v>
      </c>
      <c r="BZ15" s="43">
        <f>IF(ISBLANK('Nota de Estudiantes'!BZ15),"",IF(BZ$6="","Falta",20*'Nota de Estudiantes'!BZ15/BZ$6))</f>
        <v>20</v>
      </c>
      <c r="CA15" s="43" t="str">
        <f>IF(ISBLANK('Nota de Estudiantes'!CA15),"",IF(CA$6="","Falta",20*'Nota de Estudiantes'!CA15/CA$6))</f>
        <v/>
      </c>
      <c r="CB15" s="43" t="str">
        <f>IF(ISBLANK('Nota de Estudiantes'!CB15),"",IF(CB$6="","Falta",20*'Nota de Estudiantes'!CB15/CB$6))</f>
        <v/>
      </c>
      <c r="CC15" s="43" t="str">
        <f>IF(ISBLANK('Nota de Estudiantes'!CC15),"",IF(CC$6="","Falta",20*'Nota de Estudiantes'!CC15/CC$6))</f>
        <v/>
      </c>
      <c r="CD15" s="43" t="str">
        <f>IF(ISBLANK('Nota de Estudiantes'!CD15),"",IF(CD$6="","Falta",20*'Nota de Estudiantes'!CD15/CD$6))</f>
        <v/>
      </c>
      <c r="CE15" s="43" t="str">
        <f>IF(ISBLANK('Nota de Estudiantes'!CE15),"",IF(CE$6="","Falta",20*'Nota de Estudiantes'!CE15/CE$6))</f>
        <v/>
      </c>
      <c r="CF15" s="43" t="str">
        <f>IF(ISBLANK('Nota de Estudiantes'!CF15),"",IF(CF$6="","Falta",20*'Nota de Estudiantes'!CF15/CF$6))</f>
        <v/>
      </c>
      <c r="CG15" s="43" t="str">
        <f>IF(ISBLANK('Nota de Estudiantes'!CG15),"",IF(CG$6="","Falta",20*'Nota de Estudiantes'!CG15/CG$6))</f>
        <v/>
      </c>
      <c r="CH15" s="43" t="str">
        <f>IF(ISBLANK('Nota de Estudiantes'!CH15),"",IF(CH$6="","Falta",20*'Nota de Estudiantes'!CH15/CH$6))</f>
        <v/>
      </c>
      <c r="CI15" s="43" t="str">
        <f>IF(ISBLANK('Nota de Estudiantes'!CI15),"",IF(CI$6="","Falta",20*'Nota de Estudiantes'!CI15/CI$6))</f>
        <v/>
      </c>
      <c r="CJ15" s="43" t="str">
        <f>IF(ISBLANK('Nota de Estudiantes'!CJ15),"",IF(CJ$6="","Falta",20*'Nota de Estudiantes'!CJ15/CJ$6))</f>
        <v/>
      </c>
      <c r="CK15" s="43">
        <f>IF(ISBLANK('Nota de Estudiantes'!CK15),"",IF(CK$6="","Falta",20*'Nota de Estudiantes'!CK15/CK$6))</f>
        <v>18</v>
      </c>
      <c r="CL15" s="43" t="str">
        <f>IF(ISBLANK('Nota de Estudiantes'!CL15),"",IF(CL$6="","Falta",20*'Nota de Estudiantes'!CL15/CL$6))</f>
        <v/>
      </c>
      <c r="CM15" s="43" t="str">
        <f>IF(ISBLANK('Nota de Estudiantes'!CM15),"",IF(CM$6="","Falta",20*'Nota de Estudiantes'!CM15/CM$6))</f>
        <v/>
      </c>
      <c r="CN15" s="43" t="str">
        <f>IF(ISBLANK('Nota de Estudiantes'!CN15),"",IF(CN$6="","Falta",20*'Nota de Estudiantes'!CN15/CN$6))</f>
        <v/>
      </c>
      <c r="CO15" s="43">
        <f>IF(ISBLANK('Nota de Estudiantes'!CO15),"",IF(CO$6="","Falta",20*'Nota de Estudiantes'!CO15/CO$6))</f>
        <v>18</v>
      </c>
      <c r="CP15" s="43" t="str">
        <f>IF(ISBLANK('Nota de Estudiantes'!CP15),"",IF(CP$6="","Falta",20*'Nota de Estudiantes'!CP15/CP$6))</f>
        <v/>
      </c>
      <c r="CQ15" s="43" t="str">
        <f>IF(ISBLANK('Nota de Estudiantes'!CQ15),"",IF(CQ$6="","Falta",20*'Nota de Estudiantes'!CQ15/CQ$6))</f>
        <v/>
      </c>
      <c r="CR15" s="43" t="str">
        <f>IF(ISBLANK('Nota de Estudiantes'!CR15),"",IF(CR$6="","Falta",20*'Nota de Estudiantes'!CR15/CR$6))</f>
        <v/>
      </c>
      <c r="CS15" s="43" t="str">
        <f>IF(ISBLANK('Nota de Estudiantes'!CS15),"",IF(CS$6="","Falta",20*'Nota de Estudiantes'!CS15/CS$6))</f>
        <v/>
      </c>
      <c r="CT15" s="43" t="str">
        <f>IF(ISBLANK('Nota de Estudiantes'!CT15),"",IF(CT$6="","Falta",20*'Nota de Estudiantes'!CT15/CT$6))</f>
        <v/>
      </c>
      <c r="CU15" s="43" t="str">
        <f>IF(ISBLANK('Nota de Estudiantes'!CU15),"",IF(CU$6="","Falta",20*'Nota de Estudiantes'!CU15/CU$6))</f>
        <v/>
      </c>
      <c r="CV15" s="43" t="str">
        <f>IF(ISBLANK('Nota de Estudiantes'!CV15),"",IF(CV$6="","Falta",20*'Nota de Estudiantes'!CV15/CV$6))</f>
        <v/>
      </c>
      <c r="CW15" s="43" t="str">
        <f>IF(ISBLANK('Nota de Estudiantes'!CW15),"",IF(CW$6="","Falta",20*'Nota de Estudiantes'!CW15/CW$6))</f>
        <v/>
      </c>
      <c r="CX15" s="43" t="str">
        <f>IF(ISBLANK('Nota de Estudiantes'!CX15),"",IF(CX$6="","Falta",20*'Nota de Estudiantes'!CX15/CX$6))</f>
        <v/>
      </c>
      <c r="CY15" s="43" t="str">
        <f>IF(ISBLANK('Nota de Estudiantes'!CY15),"",IF(CY$6="","Falta",20*'Nota de Estudiantes'!CY15/CY$6))</f>
        <v/>
      </c>
      <c r="CZ15" s="43" t="str">
        <f>IF(ISBLANK('Nota de Estudiantes'!CZ15),"",IF(CZ$6="","Falta",20*'Nota de Estudiantes'!CZ15/CZ$6))</f>
        <v/>
      </c>
      <c r="DA15" s="43">
        <f>IF(ISBLANK('Nota de Estudiantes'!DA15),"",IF(DA$6="","Falta",20*'Nota de Estudiantes'!DA15/DA$6))</f>
        <v>18</v>
      </c>
      <c r="DB15" s="43">
        <f>IF(ISBLANK('Nota de Estudiantes'!DB15),"",IF(DB$6="","Falta",20*'Nota de Estudiantes'!DB15/DB$6))</f>
        <v>12</v>
      </c>
      <c r="DC15" s="43">
        <f>IF(ISBLANK('Nota de Estudiantes'!DC15),"",IF(DC$6="","Falta",20*'Nota de Estudiantes'!DC15/DC$6))</f>
        <v>14</v>
      </c>
      <c r="DD15" s="43">
        <f>IF(ISBLANK('Nota de Estudiantes'!DD15),"",IF(DD$6="","Falta",20*'Nota de Estudiantes'!DD15/DD$6))</f>
        <v>10</v>
      </c>
      <c r="DE15" s="43">
        <f>IF(ISBLANK('Nota de Estudiantes'!DE15),"",IF(DE$6="","Falta",20*'Nota de Estudiantes'!DE15/DE$6))</f>
        <v>15</v>
      </c>
      <c r="DF15" s="43" t="str">
        <f>IF(ISBLANK('Nota de Estudiantes'!DF15),"",IF(DF$6="","Falta",20*'Nota de Estudiantes'!DF15/DF$6))</f>
        <v/>
      </c>
      <c r="DG15" s="43" t="str">
        <f>IF(ISBLANK('Nota de Estudiantes'!DG15),"",IF(DG$6="","Falta",20*'Nota de Estudiantes'!DG15/DG$6))</f>
        <v/>
      </c>
      <c r="DH15" s="43" t="str">
        <f>IF(ISBLANK('Nota de Estudiantes'!DH15),"",IF(DH$6="","Falta",20*'Nota de Estudiantes'!DH15/DH$6))</f>
        <v/>
      </c>
      <c r="DI15" s="43" t="str">
        <f>IF(ISBLANK('Nota de Estudiantes'!DI15),"",IF(DI$6="","Falta",20*'Nota de Estudiantes'!DI15/DI$6))</f>
        <v/>
      </c>
      <c r="DJ15" s="43" t="str">
        <f>IF(ISBLANK('Nota de Estudiantes'!DJ15),"",IF(DJ$6="","Falta",20*'Nota de Estudiantes'!DJ15/DJ$6))</f>
        <v/>
      </c>
      <c r="DK15" s="43" t="str">
        <f>IF(ISBLANK('Nota de Estudiantes'!DK15),"",IF(DK$6="","Falta",20*'Nota de Estudiantes'!DK15/DK$6))</f>
        <v/>
      </c>
      <c r="DL15" s="43" t="str">
        <f>IF(ISBLANK('Nota de Estudiantes'!DL15),"",IF(DL$6="","Falta",20*'Nota de Estudiantes'!DL15/DL$6))</f>
        <v/>
      </c>
      <c r="DM15" s="43" t="str">
        <f>IF(ISBLANK('Nota de Estudiantes'!DM15),"",IF(DM$6="","Falta",20*'Nota de Estudiantes'!DM15/DM$6))</f>
        <v/>
      </c>
      <c r="DN15" s="43" t="str">
        <f>IF(ISBLANK('Nota de Estudiantes'!DN15),"",IF(DN$6="","Falta",20*'Nota de Estudiantes'!DN15/DN$6))</f>
        <v/>
      </c>
      <c r="DO15" s="43" t="str">
        <f>IF(ISBLANK('Nota de Estudiantes'!DO15),"",IF(DO$6="","Falta",20*'Nota de Estudiantes'!DO15/DO$6))</f>
        <v/>
      </c>
      <c r="DP15" s="43" t="str">
        <f>IF(ISBLANK('Nota de Estudiantes'!DP15),"",IF(DP$6="","Falta",20*'Nota de Estudiantes'!DP15/DP$6))</f>
        <v/>
      </c>
      <c r="DQ15" s="43">
        <f>IF(ISBLANK('Nota de Estudiantes'!DQ15),"",IF(DQ$6="","Falta",20*'Nota de Estudiantes'!DQ15/DQ$6))</f>
        <v>10</v>
      </c>
      <c r="DR15" s="43" t="str">
        <f>IF(ISBLANK('Nota de Estudiantes'!DR15),"",IF(DR$6="","Falta",20*'Nota de Estudiantes'!DR15/DR$6))</f>
        <v/>
      </c>
      <c r="DS15" s="43" t="str">
        <f>IF(ISBLANK('Nota de Estudiantes'!DS15),"",IF(DS$6="","Falta",20*'Nota de Estudiantes'!DS15/DS$6))</f>
        <v/>
      </c>
      <c r="DT15" s="43" t="str">
        <f>IF(ISBLANK('Nota de Estudiantes'!DT15),"",IF(DT$6="","Falta",20*'Nota de Estudiantes'!DT15/DT$6))</f>
        <v/>
      </c>
      <c r="DU15" s="43">
        <f>IF(ISBLANK('Nota de Estudiantes'!DU15),"",IF(DU$6="","Falta",20*'Nota de Estudiantes'!DU15/DU$6))</f>
        <v>10</v>
      </c>
      <c r="DV15" s="43" t="str">
        <f>IF(ISBLANK('Nota de Estudiantes'!DV15),"",IF(DV$6="","Falta",20*'Nota de Estudiantes'!DV15/DV$6))</f>
        <v/>
      </c>
      <c r="DW15" s="43" t="str">
        <f>IF(ISBLANK('Nota de Estudiantes'!DW15),"",IF(DW$6="","Falta",20*'Nota de Estudiantes'!DW15/DW$6))</f>
        <v/>
      </c>
      <c r="DX15" s="43" t="str">
        <f>IF(ISBLANK('Nota de Estudiantes'!DX15),"",IF(DX$6="","Falta",20*'Nota de Estudiantes'!DX15/DX$6))</f>
        <v/>
      </c>
      <c r="DY15" s="43" t="str">
        <f>IF(ISBLANK('Nota de Estudiantes'!DY15),"",IF(DY$6="","Falta",20*'Nota de Estudiantes'!DY15/DY$6))</f>
        <v/>
      </c>
      <c r="DZ15" s="43" t="str">
        <f>IF(ISBLANK('Nota de Estudiantes'!DZ15),"",IF(DZ$6="","Falta",20*'Nota de Estudiantes'!DZ15/DZ$6))</f>
        <v/>
      </c>
      <c r="EA15" s="43" t="str">
        <f>IF(ISBLANK('Nota de Estudiantes'!EA15),"",IF(EA$6="","Falta",20*'Nota de Estudiantes'!EA15/EA$6))</f>
        <v/>
      </c>
      <c r="EB15" s="43" t="str">
        <f>IF(ISBLANK('Nota de Estudiantes'!EB15),"",IF(EB$6="","Falta",20*'Nota de Estudiantes'!EB15/EB$6))</f>
        <v/>
      </c>
      <c r="EC15" s="43" t="str">
        <f>IF(ISBLANK('Nota de Estudiantes'!EC15),"",IF(EC$6="","Falta",20*'Nota de Estudiantes'!EC15/EC$6))</f>
        <v/>
      </c>
      <c r="ED15" s="43" t="str">
        <f>IF(ISBLANK('Nota de Estudiantes'!ED15),"",IF(ED$6="","Falta",20*'Nota de Estudiantes'!ED15/ED$6))</f>
        <v/>
      </c>
      <c r="EE15" s="43" t="str">
        <f>IF(ISBLANK('Nota de Estudiantes'!EE15),"",IF(EE$6="","Falta",20*'Nota de Estudiantes'!EE15/EE$6))</f>
        <v/>
      </c>
      <c r="EF15" s="43" t="str">
        <f>IF(ISBLANK('Nota de Estudiantes'!EF15),"",IF(EF$6="","Falta",20*'Nota de Estudiantes'!EF15/EF$6))</f>
        <v/>
      </c>
      <c r="EG15" s="43" t="str">
        <f>IF(ISBLANK('Nota de Estudiantes'!EG15),"",IF(EG$6="","Falta",20*'Nota de Estudiantes'!EG15/EG$6))</f>
        <v/>
      </c>
      <c r="EH15" s="43" t="str">
        <f>IF(ISBLANK('Nota de Estudiantes'!EH15),"",IF(EH$6="","Falta",20*'Nota de Estudiantes'!EH15/EH$6))</f>
        <v/>
      </c>
      <c r="EI15" s="43" t="str">
        <f>IF(ISBLANK('Nota de Estudiantes'!EI15),"",IF(EI$6="","Falta",20*'Nota de Estudiantes'!EI15/EI$6))</f>
        <v/>
      </c>
      <c r="EJ15" s="43" t="str">
        <f>IF(ISBLANK('Nota de Estudiantes'!EJ15),"",IF(EJ$6="","Falta",20*'Nota de Estudiantes'!EJ15/EJ$6))</f>
        <v/>
      </c>
      <c r="EK15" s="43">
        <f>IF(ISBLANK('Nota de Estudiantes'!EK15),"",IF(EK$6="","Falta",20*'Nota de Estudiantes'!EK15/EK$6))</f>
        <v>10</v>
      </c>
      <c r="EL15" s="43" t="str">
        <f>IF(ISBLANK('Nota de Estudiantes'!EL15),"",IF(EL$6="","Falta",20*'Nota de Estudiantes'!EL15/EL$6))</f>
        <v/>
      </c>
      <c r="EM15" s="43" t="str">
        <f>IF(ISBLANK('Nota de Estudiantes'!EM15),"",IF(EM$6="","Falta",20*'Nota de Estudiantes'!EM15/EM$6))</f>
        <v/>
      </c>
      <c r="EN15" s="43" t="str">
        <f>IF(ISBLANK('Nota de Estudiantes'!EN15),"",IF(EN$6="","Falta",20*'Nota de Estudiantes'!EN15/EN$6))</f>
        <v/>
      </c>
      <c r="EO15" s="43">
        <f>IF(ISBLANK('Nota de Estudiantes'!EO15),"",IF(EO$6="","Falta",20*'Nota de Estudiantes'!EO15/EO$6))</f>
        <v>10</v>
      </c>
      <c r="EP15" s="43" t="str">
        <f>IF(ISBLANK('Nota de Estudiantes'!EP15),"",IF(EP$6="","Falta",20*'Nota de Estudiantes'!EP15/EP$6))</f>
        <v/>
      </c>
      <c r="EQ15" s="43" t="str">
        <f>IF(ISBLANK('Nota de Estudiantes'!EQ15),"",IF(EQ$6="","Falta",20*'Nota de Estudiantes'!EQ15/EQ$6))</f>
        <v/>
      </c>
      <c r="ER15" s="43" t="str">
        <f>IF(ISBLANK('Nota de Estudiantes'!ER15),"",IF(ER$6="","Falta",20*'Nota de Estudiantes'!ER15/ER$6))</f>
        <v/>
      </c>
      <c r="ES15" s="43" t="str">
        <f>IF(ISBLANK('Nota de Estudiantes'!ES15),"",IF(ES$6="","Falta",20*'Nota de Estudiantes'!ES15/ES$6))</f>
        <v/>
      </c>
      <c r="ET15" s="43" t="str">
        <f>IF(ISBLANK('Nota de Estudiantes'!ET15),"",IF(ET$6="","Falta",20*'Nota de Estudiantes'!ET15/ET$6))</f>
        <v/>
      </c>
      <c r="EU15" s="43" t="str">
        <f>IF(ISBLANK('Nota de Estudiantes'!EU15),"",IF(EU$6="","Falta",20*'Nota de Estudiantes'!EU15/EU$6))</f>
        <v/>
      </c>
      <c r="EV15" s="43" t="str">
        <f>IF(ISBLANK('Nota de Estudiantes'!EV15),"",IF(EV$6="","Falta",20*'Nota de Estudiantes'!EV15/EV$6))</f>
        <v/>
      </c>
      <c r="EW15" s="43" t="str">
        <f>IF(ISBLANK('Nota de Estudiantes'!EW15),"",IF(EW$6="","Falta",20*'Nota de Estudiantes'!EW15/EW$6))</f>
        <v/>
      </c>
      <c r="EX15" s="43" t="str">
        <f>IF(ISBLANK('Nota de Estudiantes'!EX15),"",IF(EX$6="","Falta",20*'Nota de Estudiantes'!EX15/EX$6))</f>
        <v/>
      </c>
      <c r="EY15" s="43" t="str">
        <f>IF(ISBLANK('Nota de Estudiantes'!EY15),"",IF(EY$6="","Falta",20*'Nota de Estudiantes'!EY15/EY$6))</f>
        <v/>
      </c>
      <c r="EZ15" s="43" t="str">
        <f>IF(ISBLANK('Nota de Estudiantes'!EZ15),"",IF(EZ$6="","Falta",20*'Nota de Estudiantes'!EZ15/EZ$6))</f>
        <v/>
      </c>
      <c r="FA15" s="43">
        <f>IF(ISBLANK('Nota de Estudiantes'!FA15),"",IF(FA$6="","Falta",20*'Nota de Estudiantes'!FA15/FA$6))</f>
        <v>11</v>
      </c>
      <c r="FB15" s="43">
        <f>IF(ISBLANK('Nota de Estudiantes'!FB15),"",IF(FB$6="","Falta",20*'Nota de Estudiantes'!FB15/FB$6))</f>
        <v>12</v>
      </c>
      <c r="FC15" s="43">
        <f>IF(ISBLANK('Nota de Estudiantes'!FC15),"",IF(FC$6="","Falta",20*'Nota de Estudiantes'!FC15/FC$6))</f>
        <v>10</v>
      </c>
      <c r="FD15" s="43">
        <f>IF(ISBLANK('Nota de Estudiantes'!FD15),"",IF(FD$6="","Falta",20*'Nota de Estudiantes'!FD15/FD$6))</f>
        <v>16</v>
      </c>
      <c r="FE15" s="43" t="str">
        <f>IF(ISBLANK('Nota de Estudiantes'!FE15),"",IF(FE$6="","Falta",20*'Nota de Estudiantes'!FE15/FE$6))</f>
        <v/>
      </c>
      <c r="FF15" s="43" t="str">
        <f>IF(ISBLANK('Nota de Estudiantes'!FF15),"",IF(FF$6="","Falta",20*'Nota de Estudiantes'!FF15/FF$6))</f>
        <v/>
      </c>
      <c r="FG15" s="43" t="str">
        <f>IF(ISBLANK('Nota de Estudiantes'!FG15),"",IF(FG$6="","Falta",20*'Nota de Estudiantes'!FG15/FG$6))</f>
        <v/>
      </c>
      <c r="FH15" s="43" t="str">
        <f>IF(ISBLANK('Nota de Estudiantes'!FH15),"",IF(FH$6="","Falta",20*'Nota de Estudiantes'!FH15/FH$6))</f>
        <v/>
      </c>
      <c r="FI15" s="43" t="str">
        <f>IF(ISBLANK('Nota de Estudiantes'!FI15),"",IF(FI$6="","Falta",20*'Nota de Estudiantes'!FI15/FI$6))</f>
        <v/>
      </c>
      <c r="FJ15" s="43" t="str">
        <f>IF(ISBLANK('Nota de Estudiantes'!FJ15),"",IF(FJ$6="","Falta",20*'Nota de Estudiantes'!FJ15/FJ$6))</f>
        <v/>
      </c>
      <c r="FK15" s="43" t="str">
        <f>IF(ISBLANK('Nota de Estudiantes'!FK15),"",IF(FK$6="","Falta",20*'Nota de Estudiantes'!FK15/FK$6))</f>
        <v/>
      </c>
      <c r="FL15" s="43" t="str">
        <f>IF(ISBLANK('Nota de Estudiantes'!FL15),"",IF(FL$6="","Falta",20*'Nota de Estudiantes'!FL15/FL$6))</f>
        <v/>
      </c>
    </row>
    <row r="16" spans="2:168" x14ac:dyDescent="0.25">
      <c r="B16" s="42" t="str">
        <f>IF(ISBLANK('Nota de Estudiantes'!B16),"",'Nota de Estudiantes'!B16)</f>
        <v>10</v>
      </c>
      <c r="C16" s="42" t="str">
        <f>IF(ISBLANK('Nota de Estudiantes'!C16),"",'Nota de Estudiantes'!C16)</f>
        <v>GARCIA ROZAS, OMAR ANDRES</v>
      </c>
      <c r="D16" s="38" t="str">
        <f>IF(ISBLANK('Nota de Estudiantes'!D16),"",'Nota de Estudiantes'!D16)</f>
        <v>04</v>
      </c>
      <c r="E16" s="43">
        <f>IF(ISBLANK('Nota de Estudiantes'!E16),"",IF(E$6="","Falta",20*'Nota de Estudiantes'!E16/E$6))</f>
        <v>20</v>
      </c>
      <c r="F16" s="43">
        <f>IF(ISBLANK('Nota de Estudiantes'!F16),"",IF(F$6="","Falta",20*'Nota de Estudiantes'!F16/F$6))</f>
        <v>12</v>
      </c>
      <c r="G16" s="43">
        <f>IF(ISBLANK('Nota de Estudiantes'!G16),"",IF(G$6="","Falta",20*'Nota de Estudiantes'!G16/G$6))</f>
        <v>10</v>
      </c>
      <c r="H16" s="43" t="str">
        <f>IF(ISBLANK('Nota de Estudiantes'!H16),"",IF(H$6="","Falta",20*'Nota de Estudiantes'!H16/H$6))</f>
        <v/>
      </c>
      <c r="I16" s="43">
        <f>IF(ISBLANK('Nota de Estudiantes'!I16),"",IF(I$6="","Falta",20*'Nota de Estudiantes'!I16/I$6))</f>
        <v>17</v>
      </c>
      <c r="J16" s="43">
        <f>IF(ISBLANK('Nota de Estudiantes'!J16),"",IF(J$6="","Falta",20*'Nota de Estudiantes'!J16/J$6))</f>
        <v>16</v>
      </c>
      <c r="K16" s="43">
        <f>IF(ISBLANK('Nota de Estudiantes'!K16),"",IF(K$6="","Falta",20*'Nota de Estudiantes'!K16/K$6))</f>
        <v>16</v>
      </c>
      <c r="L16" s="43">
        <f>IF(ISBLANK('Nota de Estudiantes'!L16),"",IF(L$6="","Falta",20*'Nota de Estudiantes'!L16/L$6))</f>
        <v>12</v>
      </c>
      <c r="M16" s="43" t="str">
        <f>IF(ISBLANK('Nota de Estudiantes'!M16),"",IF(M$6="","Falta",20*'Nota de Estudiantes'!M16/M$6))</f>
        <v/>
      </c>
      <c r="N16" s="43" t="str">
        <f>IF(ISBLANK('Nota de Estudiantes'!N16),"",IF(N$6="","Falta",20*'Nota de Estudiantes'!N16/N$6))</f>
        <v/>
      </c>
      <c r="O16" s="43" t="str">
        <f>IF(ISBLANK('Nota de Estudiantes'!O16),"",IF(O$6="","Falta",20*'Nota de Estudiantes'!O16/O$6))</f>
        <v/>
      </c>
      <c r="P16" s="43" t="str">
        <f>IF(ISBLANK('Nota de Estudiantes'!P16),"",IF(P$6="","Falta",20*'Nota de Estudiantes'!P16/P$6))</f>
        <v/>
      </c>
      <c r="Q16" s="43" t="str">
        <f>IF(ISBLANK('Nota de Estudiantes'!Q16),"",IF(Q$6="","Falta",20*'Nota de Estudiantes'!Q16/Q$6))</f>
        <v/>
      </c>
      <c r="R16" s="43" t="str">
        <f>IF(ISBLANK('Nota de Estudiantes'!R16),"",IF(R$6="","Falta",20*'Nota de Estudiantes'!R16/R$6))</f>
        <v/>
      </c>
      <c r="S16" s="43" t="str">
        <f>IF(ISBLANK('Nota de Estudiantes'!S16),"",IF(S$6="","Falta",20*'Nota de Estudiantes'!S16/S$6))</f>
        <v/>
      </c>
      <c r="T16" s="43" t="str">
        <f>IF(ISBLANK('Nota de Estudiantes'!T16),"",IF(T$6="","Falta",20*'Nota de Estudiantes'!T16/T$6))</f>
        <v/>
      </c>
      <c r="U16" s="43">
        <f>IF(ISBLANK('Nota de Estudiantes'!U16),"",IF(U$6="","Falta",20*'Nota de Estudiantes'!U16/U$6))</f>
        <v>20</v>
      </c>
      <c r="V16" s="43">
        <f>IF(ISBLANK('Nota de Estudiantes'!V16),"",IF(V$6="","Falta",20*'Nota de Estudiantes'!V16/V$6))</f>
        <v>12</v>
      </c>
      <c r="W16" s="43">
        <f>IF(ISBLANK('Nota de Estudiantes'!W16),"",IF(W$6="","Falta",20*'Nota de Estudiantes'!W16/W$6))</f>
        <v>9</v>
      </c>
      <c r="X16" s="43" t="str">
        <f>IF(ISBLANK('Nota de Estudiantes'!X16),"",IF(X$6="","Falta",20*'Nota de Estudiantes'!X16/X$6))</f>
        <v/>
      </c>
      <c r="Y16" s="43">
        <f>IF(ISBLANK('Nota de Estudiantes'!Y16),"",IF(Y$6="","Falta",20*'Nota de Estudiantes'!Y16/Y$6))</f>
        <v>9</v>
      </c>
      <c r="Z16" s="43">
        <f>IF(ISBLANK('Nota de Estudiantes'!Z16),"",IF(Z$6="","Falta",20*'Nota de Estudiantes'!Z16/Z$6))</f>
        <v>13</v>
      </c>
      <c r="AA16" s="43">
        <f>IF(ISBLANK('Nota de Estudiantes'!AA16),"",IF(AA$6="","Falta",20*'Nota de Estudiantes'!AA16/AA$6))</f>
        <v>18</v>
      </c>
      <c r="AB16" s="43">
        <f>IF(ISBLANK('Nota de Estudiantes'!AB16),"",IF(AB$6="","Falta",20*'Nota de Estudiantes'!AB16/AB$6))</f>
        <v>16</v>
      </c>
      <c r="AC16" s="43">
        <f>IF(ISBLANK('Nota de Estudiantes'!AC16),"",IF(AC$6="","Falta",20*'Nota de Estudiantes'!AC16/AC$6))</f>
        <v>10</v>
      </c>
      <c r="AD16" s="43" t="str">
        <f>IF(ISBLANK('Nota de Estudiantes'!AD16),"",IF(AD$6="","Falta",20*'Nota de Estudiantes'!AD16/AD$6))</f>
        <v/>
      </c>
      <c r="AE16" s="43" t="str">
        <f>IF(ISBLANK('Nota de Estudiantes'!AE16),"",IF(AE$6="","Falta",20*'Nota de Estudiantes'!AE16/AE$6))</f>
        <v/>
      </c>
      <c r="AF16" s="43" t="str">
        <f>IF(ISBLANK('Nota de Estudiantes'!AF16),"",IF(AF$6="","Falta",20*'Nota de Estudiantes'!AF16/AF$6))</f>
        <v/>
      </c>
      <c r="AG16" s="43" t="str">
        <f>IF(ISBLANK('Nota de Estudiantes'!AG16),"",IF(AG$6="","Falta",20*'Nota de Estudiantes'!AG16/AG$6))</f>
        <v/>
      </c>
      <c r="AH16" s="43" t="str">
        <f>IF(ISBLANK('Nota de Estudiantes'!AH16),"",IF(AH$6="","Falta",20*'Nota de Estudiantes'!AH16/AH$6))</f>
        <v/>
      </c>
      <c r="AI16" s="43" t="str">
        <f>IF(ISBLANK('Nota de Estudiantes'!AI16),"",IF(AI$6="","Falta",20*'Nota de Estudiantes'!AI16/AI$6))</f>
        <v/>
      </c>
      <c r="AJ16" s="43" t="str">
        <f>IF(ISBLANK('Nota de Estudiantes'!AJ16),"",IF(AJ$6="","Falta",20*'Nota de Estudiantes'!AJ16/AJ$6))</f>
        <v/>
      </c>
      <c r="AK16" s="43" t="str">
        <f>IF(ISBLANK('Nota de Estudiantes'!AK16),"",IF(AK$6="","Falta",20*'Nota de Estudiantes'!AK16/AK$6))</f>
        <v/>
      </c>
      <c r="AL16" s="43" t="str">
        <f>IF(ISBLANK('Nota de Estudiantes'!AL16),"",IF(AL$6="","Falta",20*'Nota de Estudiantes'!AL16/AL$6))</f>
        <v/>
      </c>
      <c r="AM16" s="43" t="str">
        <f>IF(ISBLANK('Nota de Estudiantes'!AM16),"",IF(AM$6="","Falta",20*'Nota de Estudiantes'!AM16/AM$6))</f>
        <v/>
      </c>
      <c r="AN16" s="43" t="str">
        <f>IF(ISBLANK('Nota de Estudiantes'!AN16),"",IF(AN$6="","Falta",20*'Nota de Estudiantes'!AN16/AN$6))</f>
        <v/>
      </c>
      <c r="AO16" s="43" t="str">
        <f>IF(ISBLANK('Nota de Estudiantes'!AO16),"",IF(AO$6="","Falta",20*'Nota de Estudiantes'!AO16/AO$6))</f>
        <v/>
      </c>
      <c r="AP16" s="43" t="str">
        <f>IF(ISBLANK('Nota de Estudiantes'!AP16),"",IF(AP$6="","Falta",20*'Nota de Estudiantes'!AP16/AP$6))</f>
        <v/>
      </c>
      <c r="AQ16" s="43" t="str">
        <f>IF(ISBLANK('Nota de Estudiantes'!AQ16),"",IF(AQ$6="","Falta",20*'Nota de Estudiantes'!AQ16/AQ$6))</f>
        <v/>
      </c>
      <c r="AR16" s="43" t="str">
        <f>IF(ISBLANK('Nota de Estudiantes'!AR16),"",IF(AR$6="","Falta",20*'Nota de Estudiantes'!AR16/AR$6))</f>
        <v/>
      </c>
      <c r="AS16" s="43">
        <f>IF(ISBLANK('Nota de Estudiantes'!AS16),"",IF(AS$6="","Falta",20*'Nota de Estudiantes'!AS16/AS$6))</f>
        <v>20</v>
      </c>
      <c r="AT16" s="43" t="str">
        <f>IF(ISBLANK('Nota de Estudiantes'!AT16),"",IF(AT$6="","Falta",20*'Nota de Estudiantes'!AT16/AT$6))</f>
        <v/>
      </c>
      <c r="AU16" s="43" t="str">
        <f>IF(ISBLANK('Nota de Estudiantes'!AU16),"",IF(AU$6="","Falta",20*'Nota de Estudiantes'!AU16/AU$6))</f>
        <v/>
      </c>
      <c r="AV16" s="43" t="str">
        <f>IF(ISBLANK('Nota de Estudiantes'!AV16),"",IF(AV$6="","Falta",20*'Nota de Estudiantes'!AV16/AV$6))</f>
        <v/>
      </c>
      <c r="AW16" s="43">
        <f>IF(ISBLANK('Nota de Estudiantes'!AW16),"",IF(AW$6="","Falta",20*'Nota de Estudiantes'!AW16/AW$6))</f>
        <v>14</v>
      </c>
      <c r="AX16" s="43">
        <f>IF(ISBLANK('Nota de Estudiantes'!AX16),"",IF(AX$6="","Falta",20*'Nota de Estudiantes'!AX16/AX$6))</f>
        <v>14</v>
      </c>
      <c r="AY16" s="43" t="str">
        <f>IF(ISBLANK('Nota de Estudiantes'!AY16),"",IF(AY$6="","Falta",20*'Nota de Estudiantes'!AY16/AY$6))</f>
        <v/>
      </c>
      <c r="AZ16" s="43" t="str">
        <f>IF(ISBLANK('Nota de Estudiantes'!AZ16),"",IF(AZ$6="","Falta",20*'Nota de Estudiantes'!AZ16/AZ$6))</f>
        <v/>
      </c>
      <c r="BA16" s="43" t="str">
        <f>IF(ISBLANK('Nota de Estudiantes'!BA16),"",IF(BA$6="","Falta",20*'Nota de Estudiantes'!BA16/BA$6))</f>
        <v/>
      </c>
      <c r="BB16" s="43" t="str">
        <f>IF(ISBLANK('Nota de Estudiantes'!BB16),"",IF(BB$6="","Falta",20*'Nota de Estudiantes'!BB16/BB$6))</f>
        <v/>
      </c>
      <c r="BC16" s="43" t="str">
        <f>IF(ISBLANK('Nota de Estudiantes'!BC16),"",IF(BC$6="","Falta",20*'Nota de Estudiantes'!BC16/BC$6))</f>
        <v/>
      </c>
      <c r="BD16" s="43" t="str">
        <f>IF(ISBLANK('Nota de Estudiantes'!BD16),"",IF(BD$6="","Falta",20*'Nota de Estudiantes'!BD16/BD$6))</f>
        <v/>
      </c>
      <c r="BE16" s="43" t="str">
        <f>IF(ISBLANK('Nota de Estudiantes'!BE16),"",IF(BE$6="","Falta",20*'Nota de Estudiantes'!BE16/BE$6))</f>
        <v/>
      </c>
      <c r="BF16" s="43" t="str">
        <f>IF(ISBLANK('Nota de Estudiantes'!BF16),"",IF(BF$6="","Falta",20*'Nota de Estudiantes'!BF16/BF$6))</f>
        <v/>
      </c>
      <c r="BG16" s="43" t="str">
        <f>IF(ISBLANK('Nota de Estudiantes'!BG16),"",IF(BG$6="","Falta",20*'Nota de Estudiantes'!BG16/BG$6))</f>
        <v/>
      </c>
      <c r="BH16" s="43" t="str">
        <f>IF(ISBLANK('Nota de Estudiantes'!BH16),"",IF(BH$6="","Falta",20*'Nota de Estudiantes'!BH16/BH$6))</f>
        <v/>
      </c>
      <c r="BI16" s="43">
        <f>IF(ISBLANK('Nota de Estudiantes'!BI16),"",IF(BI$6="","Falta",20*'Nota de Estudiantes'!BI16/BI$6))</f>
        <v>18</v>
      </c>
      <c r="BJ16" s="43" t="str">
        <f>IF(ISBLANK('Nota de Estudiantes'!BJ16),"",IF(BJ$6="","Falta",20*'Nota de Estudiantes'!BJ16/BJ$6))</f>
        <v/>
      </c>
      <c r="BK16" s="43" t="str">
        <f>IF(ISBLANK('Nota de Estudiantes'!BK16),"",IF(BK$6="","Falta",20*'Nota de Estudiantes'!BK16/BK$6))</f>
        <v/>
      </c>
      <c r="BL16" s="43" t="str">
        <f>IF(ISBLANK('Nota de Estudiantes'!BL16),"",IF(BL$6="","Falta",20*'Nota de Estudiantes'!BL16/BL$6))</f>
        <v/>
      </c>
      <c r="BM16" s="43">
        <f>IF(ISBLANK('Nota de Estudiantes'!BM16),"",IF(BM$6="","Falta",20*'Nota de Estudiantes'!BM16/BM$6))</f>
        <v>14</v>
      </c>
      <c r="BN16" s="43" t="str">
        <f>IF(ISBLANK('Nota de Estudiantes'!BN16),"",IF(BN$6="","Falta",20*'Nota de Estudiantes'!BN16/BN$6))</f>
        <v/>
      </c>
      <c r="BO16" s="43" t="str">
        <f>IF(ISBLANK('Nota de Estudiantes'!BO16),"",IF(BO$6="","Falta",20*'Nota de Estudiantes'!BO16/BO$6))</f>
        <v/>
      </c>
      <c r="BP16" s="43" t="str">
        <f>IF(ISBLANK('Nota de Estudiantes'!BP16),"",IF(BP$6="","Falta",20*'Nota de Estudiantes'!BP16/BP$6))</f>
        <v/>
      </c>
      <c r="BQ16" s="43" t="str">
        <f>IF(ISBLANK('Nota de Estudiantes'!BQ16),"",IF(BQ$6="","Falta",20*'Nota de Estudiantes'!BQ16/BQ$6))</f>
        <v/>
      </c>
      <c r="BR16" s="43" t="str">
        <f>IF(ISBLANK('Nota de Estudiantes'!BR16),"",IF(BR$6="","Falta",20*'Nota de Estudiantes'!BR16/BR$6))</f>
        <v/>
      </c>
      <c r="BS16" s="43" t="str">
        <f>IF(ISBLANK('Nota de Estudiantes'!BS16),"",IF(BS$6="","Falta",20*'Nota de Estudiantes'!BS16/BS$6))</f>
        <v/>
      </c>
      <c r="BT16" s="43" t="str">
        <f>IF(ISBLANK('Nota de Estudiantes'!BT16),"",IF(BT$6="","Falta",20*'Nota de Estudiantes'!BT16/BT$6))</f>
        <v/>
      </c>
      <c r="BU16" s="43" t="str">
        <f>IF(ISBLANK('Nota de Estudiantes'!BU16),"",IF(BU$6="","Falta",20*'Nota de Estudiantes'!BU16/BU$6))</f>
        <v/>
      </c>
      <c r="BV16" s="43" t="str">
        <f>IF(ISBLANK('Nota de Estudiantes'!BV16),"",IF(BV$6="","Falta",20*'Nota de Estudiantes'!BV16/BV$6))</f>
        <v/>
      </c>
      <c r="BW16" s="43" t="str">
        <f>IF(ISBLANK('Nota de Estudiantes'!BW16),"",IF(BW$6="","Falta",20*'Nota de Estudiantes'!BW16/BW$6))</f>
        <v/>
      </c>
      <c r="BX16" s="43" t="str">
        <f>IF(ISBLANK('Nota de Estudiantes'!BX16),"",IF(BX$6="","Falta",20*'Nota de Estudiantes'!BX16/BX$6))</f>
        <v/>
      </c>
      <c r="BY16" s="43">
        <f>IF(ISBLANK('Nota de Estudiantes'!BY16),"",IF(BY$6="","Falta",20*'Nota de Estudiantes'!BY16/BY$6))</f>
        <v>20</v>
      </c>
      <c r="BZ16" s="43">
        <f>IF(ISBLANK('Nota de Estudiantes'!BZ16),"",IF(BZ$6="","Falta",20*'Nota de Estudiantes'!BZ16/BZ$6))</f>
        <v>15</v>
      </c>
      <c r="CA16" s="43" t="str">
        <f>IF(ISBLANK('Nota de Estudiantes'!CA16),"",IF(CA$6="","Falta",20*'Nota de Estudiantes'!CA16/CA$6))</f>
        <v/>
      </c>
      <c r="CB16" s="43" t="str">
        <f>IF(ISBLANK('Nota de Estudiantes'!CB16),"",IF(CB$6="","Falta",20*'Nota de Estudiantes'!CB16/CB$6))</f>
        <v/>
      </c>
      <c r="CC16" s="43" t="str">
        <f>IF(ISBLANK('Nota de Estudiantes'!CC16),"",IF(CC$6="","Falta",20*'Nota de Estudiantes'!CC16/CC$6))</f>
        <v/>
      </c>
      <c r="CD16" s="43" t="str">
        <f>IF(ISBLANK('Nota de Estudiantes'!CD16),"",IF(CD$6="","Falta",20*'Nota de Estudiantes'!CD16/CD$6))</f>
        <v/>
      </c>
      <c r="CE16" s="43" t="str">
        <f>IF(ISBLANK('Nota de Estudiantes'!CE16),"",IF(CE$6="","Falta",20*'Nota de Estudiantes'!CE16/CE$6))</f>
        <v/>
      </c>
      <c r="CF16" s="43" t="str">
        <f>IF(ISBLANK('Nota de Estudiantes'!CF16),"",IF(CF$6="","Falta",20*'Nota de Estudiantes'!CF16/CF$6))</f>
        <v/>
      </c>
      <c r="CG16" s="43" t="str">
        <f>IF(ISBLANK('Nota de Estudiantes'!CG16),"",IF(CG$6="","Falta",20*'Nota de Estudiantes'!CG16/CG$6))</f>
        <v/>
      </c>
      <c r="CH16" s="43" t="str">
        <f>IF(ISBLANK('Nota de Estudiantes'!CH16),"",IF(CH$6="","Falta",20*'Nota de Estudiantes'!CH16/CH$6))</f>
        <v/>
      </c>
      <c r="CI16" s="43" t="str">
        <f>IF(ISBLANK('Nota de Estudiantes'!CI16),"",IF(CI$6="","Falta",20*'Nota de Estudiantes'!CI16/CI$6))</f>
        <v/>
      </c>
      <c r="CJ16" s="43" t="str">
        <f>IF(ISBLANK('Nota de Estudiantes'!CJ16),"",IF(CJ$6="","Falta",20*'Nota de Estudiantes'!CJ16/CJ$6))</f>
        <v/>
      </c>
      <c r="CK16" s="43">
        <f>IF(ISBLANK('Nota de Estudiantes'!CK16),"",IF(CK$6="","Falta",20*'Nota de Estudiantes'!CK16/CK$6))</f>
        <v>19</v>
      </c>
      <c r="CL16" s="43" t="str">
        <f>IF(ISBLANK('Nota de Estudiantes'!CL16),"",IF(CL$6="","Falta",20*'Nota de Estudiantes'!CL16/CL$6))</f>
        <v/>
      </c>
      <c r="CM16" s="43" t="str">
        <f>IF(ISBLANK('Nota de Estudiantes'!CM16),"",IF(CM$6="","Falta",20*'Nota de Estudiantes'!CM16/CM$6))</f>
        <v/>
      </c>
      <c r="CN16" s="43" t="str">
        <f>IF(ISBLANK('Nota de Estudiantes'!CN16),"",IF(CN$6="","Falta",20*'Nota de Estudiantes'!CN16/CN$6))</f>
        <v/>
      </c>
      <c r="CO16" s="43">
        <f>IF(ISBLANK('Nota de Estudiantes'!CO16),"",IF(CO$6="","Falta",20*'Nota de Estudiantes'!CO16/CO$6))</f>
        <v>19</v>
      </c>
      <c r="CP16" s="43" t="str">
        <f>IF(ISBLANK('Nota de Estudiantes'!CP16),"",IF(CP$6="","Falta",20*'Nota de Estudiantes'!CP16/CP$6))</f>
        <v/>
      </c>
      <c r="CQ16" s="43" t="str">
        <f>IF(ISBLANK('Nota de Estudiantes'!CQ16),"",IF(CQ$6="","Falta",20*'Nota de Estudiantes'!CQ16/CQ$6))</f>
        <v/>
      </c>
      <c r="CR16" s="43" t="str">
        <f>IF(ISBLANK('Nota de Estudiantes'!CR16),"",IF(CR$6="","Falta",20*'Nota de Estudiantes'!CR16/CR$6))</f>
        <v/>
      </c>
      <c r="CS16" s="43" t="str">
        <f>IF(ISBLANK('Nota de Estudiantes'!CS16),"",IF(CS$6="","Falta",20*'Nota de Estudiantes'!CS16/CS$6))</f>
        <v/>
      </c>
      <c r="CT16" s="43" t="str">
        <f>IF(ISBLANK('Nota de Estudiantes'!CT16),"",IF(CT$6="","Falta",20*'Nota de Estudiantes'!CT16/CT$6))</f>
        <v/>
      </c>
      <c r="CU16" s="43" t="str">
        <f>IF(ISBLANK('Nota de Estudiantes'!CU16),"",IF(CU$6="","Falta",20*'Nota de Estudiantes'!CU16/CU$6))</f>
        <v/>
      </c>
      <c r="CV16" s="43" t="str">
        <f>IF(ISBLANK('Nota de Estudiantes'!CV16),"",IF(CV$6="","Falta",20*'Nota de Estudiantes'!CV16/CV$6))</f>
        <v/>
      </c>
      <c r="CW16" s="43" t="str">
        <f>IF(ISBLANK('Nota de Estudiantes'!CW16),"",IF(CW$6="","Falta",20*'Nota de Estudiantes'!CW16/CW$6))</f>
        <v/>
      </c>
      <c r="CX16" s="43" t="str">
        <f>IF(ISBLANK('Nota de Estudiantes'!CX16),"",IF(CX$6="","Falta",20*'Nota de Estudiantes'!CX16/CX$6))</f>
        <v/>
      </c>
      <c r="CY16" s="43" t="str">
        <f>IF(ISBLANK('Nota de Estudiantes'!CY16),"",IF(CY$6="","Falta",20*'Nota de Estudiantes'!CY16/CY$6))</f>
        <v/>
      </c>
      <c r="CZ16" s="43" t="str">
        <f>IF(ISBLANK('Nota de Estudiantes'!CZ16),"",IF(CZ$6="","Falta",20*'Nota de Estudiantes'!CZ16/CZ$6))</f>
        <v/>
      </c>
      <c r="DA16" s="43">
        <f>IF(ISBLANK('Nota de Estudiantes'!DA16),"",IF(DA$6="","Falta",20*'Nota de Estudiantes'!DA16/DA$6))</f>
        <v>19</v>
      </c>
      <c r="DB16" s="43">
        <f>IF(ISBLANK('Nota de Estudiantes'!DB16),"",IF(DB$6="","Falta",20*'Nota de Estudiantes'!DB16/DB$6))</f>
        <v>14</v>
      </c>
      <c r="DC16" s="43">
        <f>IF(ISBLANK('Nota de Estudiantes'!DC16),"",IF(DC$6="","Falta",20*'Nota de Estudiantes'!DC16/DC$6))</f>
        <v>15</v>
      </c>
      <c r="DD16" s="43">
        <f>IF(ISBLANK('Nota de Estudiantes'!DD16),"",IF(DD$6="","Falta",20*'Nota de Estudiantes'!DD16/DD$6))</f>
        <v>10</v>
      </c>
      <c r="DE16" s="43">
        <f>IF(ISBLANK('Nota de Estudiantes'!DE16),"",IF(DE$6="","Falta",20*'Nota de Estudiantes'!DE16/DE$6))</f>
        <v>14</v>
      </c>
      <c r="DF16" s="43" t="str">
        <f>IF(ISBLANK('Nota de Estudiantes'!DF16),"",IF(DF$6="","Falta",20*'Nota de Estudiantes'!DF16/DF$6))</f>
        <v/>
      </c>
      <c r="DG16" s="43" t="str">
        <f>IF(ISBLANK('Nota de Estudiantes'!DG16),"",IF(DG$6="","Falta",20*'Nota de Estudiantes'!DG16/DG$6))</f>
        <v/>
      </c>
      <c r="DH16" s="43" t="str">
        <f>IF(ISBLANK('Nota de Estudiantes'!DH16),"",IF(DH$6="","Falta",20*'Nota de Estudiantes'!DH16/DH$6))</f>
        <v/>
      </c>
      <c r="DI16" s="43" t="str">
        <f>IF(ISBLANK('Nota de Estudiantes'!DI16),"",IF(DI$6="","Falta",20*'Nota de Estudiantes'!DI16/DI$6))</f>
        <v/>
      </c>
      <c r="DJ16" s="43" t="str">
        <f>IF(ISBLANK('Nota de Estudiantes'!DJ16),"",IF(DJ$6="","Falta",20*'Nota de Estudiantes'!DJ16/DJ$6))</f>
        <v/>
      </c>
      <c r="DK16" s="43" t="str">
        <f>IF(ISBLANK('Nota de Estudiantes'!DK16),"",IF(DK$6="","Falta",20*'Nota de Estudiantes'!DK16/DK$6))</f>
        <v/>
      </c>
      <c r="DL16" s="43" t="str">
        <f>IF(ISBLANK('Nota de Estudiantes'!DL16),"",IF(DL$6="","Falta",20*'Nota de Estudiantes'!DL16/DL$6))</f>
        <v/>
      </c>
      <c r="DM16" s="43" t="str">
        <f>IF(ISBLANK('Nota de Estudiantes'!DM16),"",IF(DM$6="","Falta",20*'Nota de Estudiantes'!DM16/DM$6))</f>
        <v/>
      </c>
      <c r="DN16" s="43" t="str">
        <f>IF(ISBLANK('Nota de Estudiantes'!DN16),"",IF(DN$6="","Falta",20*'Nota de Estudiantes'!DN16/DN$6))</f>
        <v/>
      </c>
      <c r="DO16" s="43" t="str">
        <f>IF(ISBLANK('Nota de Estudiantes'!DO16),"",IF(DO$6="","Falta",20*'Nota de Estudiantes'!DO16/DO$6))</f>
        <v/>
      </c>
      <c r="DP16" s="43" t="str">
        <f>IF(ISBLANK('Nota de Estudiantes'!DP16),"",IF(DP$6="","Falta",20*'Nota de Estudiantes'!DP16/DP$6))</f>
        <v/>
      </c>
      <c r="DQ16" s="43">
        <f>IF(ISBLANK('Nota de Estudiantes'!DQ16),"",IF(DQ$6="","Falta",20*'Nota de Estudiantes'!DQ16/DQ$6))</f>
        <v>16</v>
      </c>
      <c r="DR16" s="43" t="str">
        <f>IF(ISBLANK('Nota de Estudiantes'!DR16),"",IF(DR$6="","Falta",20*'Nota de Estudiantes'!DR16/DR$6))</f>
        <v/>
      </c>
      <c r="DS16" s="43" t="str">
        <f>IF(ISBLANK('Nota de Estudiantes'!DS16),"",IF(DS$6="","Falta",20*'Nota de Estudiantes'!DS16/DS$6))</f>
        <v/>
      </c>
      <c r="DT16" s="43" t="str">
        <f>IF(ISBLANK('Nota de Estudiantes'!DT16),"",IF(DT$6="","Falta",20*'Nota de Estudiantes'!DT16/DT$6))</f>
        <v/>
      </c>
      <c r="DU16" s="43">
        <f>IF(ISBLANK('Nota de Estudiantes'!DU16),"",IF(DU$6="","Falta",20*'Nota de Estudiantes'!DU16/DU$6))</f>
        <v>18</v>
      </c>
      <c r="DV16" s="43" t="str">
        <f>IF(ISBLANK('Nota de Estudiantes'!DV16),"",IF(DV$6="","Falta",20*'Nota de Estudiantes'!DV16/DV$6))</f>
        <v/>
      </c>
      <c r="DW16" s="43" t="str">
        <f>IF(ISBLANK('Nota de Estudiantes'!DW16),"",IF(DW$6="","Falta",20*'Nota de Estudiantes'!DW16/DW$6))</f>
        <v/>
      </c>
      <c r="DX16" s="43" t="str">
        <f>IF(ISBLANK('Nota de Estudiantes'!DX16),"",IF(DX$6="","Falta",20*'Nota de Estudiantes'!DX16/DX$6))</f>
        <v/>
      </c>
      <c r="DY16" s="43" t="str">
        <f>IF(ISBLANK('Nota de Estudiantes'!DY16),"",IF(DY$6="","Falta",20*'Nota de Estudiantes'!DY16/DY$6))</f>
        <v/>
      </c>
      <c r="DZ16" s="43" t="str">
        <f>IF(ISBLANK('Nota de Estudiantes'!DZ16),"",IF(DZ$6="","Falta",20*'Nota de Estudiantes'!DZ16/DZ$6))</f>
        <v/>
      </c>
      <c r="EA16" s="43" t="str">
        <f>IF(ISBLANK('Nota de Estudiantes'!EA16),"",IF(EA$6="","Falta",20*'Nota de Estudiantes'!EA16/EA$6))</f>
        <v/>
      </c>
      <c r="EB16" s="43" t="str">
        <f>IF(ISBLANK('Nota de Estudiantes'!EB16),"",IF(EB$6="","Falta",20*'Nota de Estudiantes'!EB16/EB$6))</f>
        <v/>
      </c>
      <c r="EC16" s="43" t="str">
        <f>IF(ISBLANK('Nota de Estudiantes'!EC16),"",IF(EC$6="","Falta",20*'Nota de Estudiantes'!EC16/EC$6))</f>
        <v/>
      </c>
      <c r="ED16" s="43" t="str">
        <f>IF(ISBLANK('Nota de Estudiantes'!ED16),"",IF(ED$6="","Falta",20*'Nota de Estudiantes'!ED16/ED$6))</f>
        <v/>
      </c>
      <c r="EE16" s="43" t="str">
        <f>IF(ISBLANK('Nota de Estudiantes'!EE16),"",IF(EE$6="","Falta",20*'Nota de Estudiantes'!EE16/EE$6))</f>
        <v/>
      </c>
      <c r="EF16" s="43" t="str">
        <f>IF(ISBLANK('Nota de Estudiantes'!EF16),"",IF(EF$6="","Falta",20*'Nota de Estudiantes'!EF16/EF$6))</f>
        <v/>
      </c>
      <c r="EG16" s="43" t="str">
        <f>IF(ISBLANK('Nota de Estudiantes'!EG16),"",IF(EG$6="","Falta",20*'Nota de Estudiantes'!EG16/EG$6))</f>
        <v/>
      </c>
      <c r="EH16" s="43" t="str">
        <f>IF(ISBLANK('Nota de Estudiantes'!EH16),"",IF(EH$6="","Falta",20*'Nota de Estudiantes'!EH16/EH$6))</f>
        <v/>
      </c>
      <c r="EI16" s="43" t="str">
        <f>IF(ISBLANK('Nota de Estudiantes'!EI16),"",IF(EI$6="","Falta",20*'Nota de Estudiantes'!EI16/EI$6))</f>
        <v/>
      </c>
      <c r="EJ16" s="43" t="str">
        <f>IF(ISBLANK('Nota de Estudiantes'!EJ16),"",IF(EJ$6="","Falta",20*'Nota de Estudiantes'!EJ16/EJ$6))</f>
        <v/>
      </c>
      <c r="EK16" s="43">
        <f>IF(ISBLANK('Nota de Estudiantes'!EK16),"",IF(EK$6="","Falta",20*'Nota de Estudiantes'!EK16/EK$6))</f>
        <v>16</v>
      </c>
      <c r="EL16" s="43" t="str">
        <f>IF(ISBLANK('Nota de Estudiantes'!EL16),"",IF(EL$6="","Falta",20*'Nota de Estudiantes'!EL16/EL$6))</f>
        <v/>
      </c>
      <c r="EM16" s="43" t="str">
        <f>IF(ISBLANK('Nota de Estudiantes'!EM16),"",IF(EM$6="","Falta",20*'Nota de Estudiantes'!EM16/EM$6))</f>
        <v/>
      </c>
      <c r="EN16" s="43" t="str">
        <f>IF(ISBLANK('Nota de Estudiantes'!EN16),"",IF(EN$6="","Falta",20*'Nota de Estudiantes'!EN16/EN$6))</f>
        <v/>
      </c>
      <c r="EO16" s="43">
        <f>IF(ISBLANK('Nota de Estudiantes'!EO16),"",IF(EO$6="","Falta",20*'Nota de Estudiantes'!EO16/EO$6))</f>
        <v>16</v>
      </c>
      <c r="EP16" s="43" t="str">
        <f>IF(ISBLANK('Nota de Estudiantes'!EP16),"",IF(EP$6="","Falta",20*'Nota de Estudiantes'!EP16/EP$6))</f>
        <v/>
      </c>
      <c r="EQ16" s="43" t="str">
        <f>IF(ISBLANK('Nota de Estudiantes'!EQ16),"",IF(EQ$6="","Falta",20*'Nota de Estudiantes'!EQ16/EQ$6))</f>
        <v/>
      </c>
      <c r="ER16" s="43" t="str">
        <f>IF(ISBLANK('Nota de Estudiantes'!ER16),"",IF(ER$6="","Falta",20*'Nota de Estudiantes'!ER16/ER$6))</f>
        <v/>
      </c>
      <c r="ES16" s="43" t="str">
        <f>IF(ISBLANK('Nota de Estudiantes'!ES16),"",IF(ES$6="","Falta",20*'Nota de Estudiantes'!ES16/ES$6))</f>
        <v/>
      </c>
      <c r="ET16" s="43" t="str">
        <f>IF(ISBLANK('Nota de Estudiantes'!ET16),"",IF(ET$6="","Falta",20*'Nota de Estudiantes'!ET16/ET$6))</f>
        <v/>
      </c>
      <c r="EU16" s="43" t="str">
        <f>IF(ISBLANK('Nota de Estudiantes'!EU16),"",IF(EU$6="","Falta",20*'Nota de Estudiantes'!EU16/EU$6))</f>
        <v/>
      </c>
      <c r="EV16" s="43" t="str">
        <f>IF(ISBLANK('Nota de Estudiantes'!EV16),"",IF(EV$6="","Falta",20*'Nota de Estudiantes'!EV16/EV$6))</f>
        <v/>
      </c>
      <c r="EW16" s="43" t="str">
        <f>IF(ISBLANK('Nota de Estudiantes'!EW16),"",IF(EW$6="","Falta",20*'Nota de Estudiantes'!EW16/EW$6))</f>
        <v/>
      </c>
      <c r="EX16" s="43" t="str">
        <f>IF(ISBLANK('Nota de Estudiantes'!EX16),"",IF(EX$6="","Falta",20*'Nota de Estudiantes'!EX16/EX$6))</f>
        <v/>
      </c>
      <c r="EY16" s="43" t="str">
        <f>IF(ISBLANK('Nota de Estudiantes'!EY16),"",IF(EY$6="","Falta",20*'Nota de Estudiantes'!EY16/EY$6))</f>
        <v/>
      </c>
      <c r="EZ16" s="43" t="str">
        <f>IF(ISBLANK('Nota de Estudiantes'!EZ16),"",IF(EZ$6="","Falta",20*'Nota de Estudiantes'!EZ16/EZ$6))</f>
        <v/>
      </c>
      <c r="FA16" s="43">
        <f>IF(ISBLANK('Nota de Estudiantes'!FA16),"",IF(FA$6="","Falta",20*'Nota de Estudiantes'!FA16/FA$6))</f>
        <v>12</v>
      </c>
      <c r="FB16" s="43">
        <f>IF(ISBLANK('Nota de Estudiantes'!FB16),"",IF(FB$6="","Falta",20*'Nota de Estudiantes'!FB16/FB$6))</f>
        <v>20</v>
      </c>
      <c r="FC16" s="43">
        <f>IF(ISBLANK('Nota de Estudiantes'!FC16),"",IF(FC$6="","Falta",20*'Nota de Estudiantes'!FC16/FC$6))</f>
        <v>15</v>
      </c>
      <c r="FD16" s="43">
        <f>IF(ISBLANK('Nota de Estudiantes'!FD16),"",IF(FD$6="","Falta",20*'Nota de Estudiantes'!FD16/FD$6))</f>
        <v>16</v>
      </c>
      <c r="FE16" s="43" t="str">
        <f>IF(ISBLANK('Nota de Estudiantes'!FE16),"",IF(FE$6="","Falta",20*'Nota de Estudiantes'!FE16/FE$6))</f>
        <v/>
      </c>
      <c r="FF16" s="43" t="str">
        <f>IF(ISBLANK('Nota de Estudiantes'!FF16),"",IF(FF$6="","Falta",20*'Nota de Estudiantes'!FF16/FF$6))</f>
        <v/>
      </c>
      <c r="FG16" s="43" t="str">
        <f>IF(ISBLANK('Nota de Estudiantes'!FG16),"",IF(FG$6="","Falta",20*'Nota de Estudiantes'!FG16/FG$6))</f>
        <v/>
      </c>
      <c r="FH16" s="43" t="str">
        <f>IF(ISBLANK('Nota de Estudiantes'!FH16),"",IF(FH$6="","Falta",20*'Nota de Estudiantes'!FH16/FH$6))</f>
        <v/>
      </c>
      <c r="FI16" s="43" t="str">
        <f>IF(ISBLANK('Nota de Estudiantes'!FI16),"",IF(FI$6="","Falta",20*'Nota de Estudiantes'!FI16/FI$6))</f>
        <v/>
      </c>
      <c r="FJ16" s="43" t="str">
        <f>IF(ISBLANK('Nota de Estudiantes'!FJ16),"",IF(FJ$6="","Falta",20*'Nota de Estudiantes'!FJ16/FJ$6))</f>
        <v/>
      </c>
      <c r="FK16" s="43" t="str">
        <f>IF(ISBLANK('Nota de Estudiantes'!FK16),"",IF(FK$6="","Falta",20*'Nota de Estudiantes'!FK16/FK$6))</f>
        <v/>
      </c>
      <c r="FL16" s="43" t="str">
        <f>IF(ISBLANK('Nota de Estudiantes'!FL16),"",IF(FL$6="","Falta",20*'Nota de Estudiantes'!FL16/FL$6))</f>
        <v/>
      </c>
    </row>
    <row r="17" spans="2:168" x14ac:dyDescent="0.25">
      <c r="B17" s="42" t="str">
        <f>IF(ISBLANK('Nota de Estudiantes'!B19),"",'Nota de Estudiantes'!B19)</f>
        <v>13</v>
      </c>
      <c r="C17" s="42" t="str">
        <f>IF(ISBLANK('Nota de Estudiantes'!C19),"",'Nota de Estudiantes'!C19)</f>
        <v>GIRALDO SARMIENTO, ANDRES FELIX</v>
      </c>
      <c r="D17" s="38" t="str">
        <f>IF(ISBLANK('Nota de Estudiantes'!D19),"",'Nota de Estudiantes'!D19)</f>
        <v>05</v>
      </c>
      <c r="E17" s="43">
        <f>IF(ISBLANK('Nota de Estudiantes'!E19),"",IF(E$6="","Falta",20*'Nota de Estudiantes'!E19/E$6))</f>
        <v>20</v>
      </c>
      <c r="F17" s="43">
        <f>IF(ISBLANK('Nota de Estudiantes'!F19),"",IF(F$6="","Falta",20*'Nota de Estudiantes'!F19/F$6))</f>
        <v>16</v>
      </c>
      <c r="G17" s="43">
        <f>IF(ISBLANK('Nota de Estudiantes'!G19),"",IF(G$6="","Falta",20*'Nota de Estudiantes'!G19/G$6))</f>
        <v>15</v>
      </c>
      <c r="H17" s="43" t="str">
        <f>IF(ISBLANK('Nota de Estudiantes'!H19),"",IF(H$6="","Falta",20*'Nota de Estudiantes'!H19/H$6))</f>
        <v/>
      </c>
      <c r="I17" s="43">
        <f>IF(ISBLANK('Nota de Estudiantes'!I19),"",IF(I$6="","Falta",20*'Nota de Estudiantes'!I19/I$6))</f>
        <v>15</v>
      </c>
      <c r="J17" s="43">
        <f>IF(ISBLANK('Nota de Estudiantes'!J19),"",IF(J$6="","Falta",20*'Nota de Estudiantes'!J19/J$6))</f>
        <v>16</v>
      </c>
      <c r="K17" s="43">
        <f>IF(ISBLANK('Nota de Estudiantes'!K19),"",IF(K$6="","Falta",20*'Nota de Estudiantes'!K19/K$6))</f>
        <v>12</v>
      </c>
      <c r="L17" s="43">
        <f>IF(ISBLANK('Nota de Estudiantes'!L19),"",IF(L$6="","Falta",20*'Nota de Estudiantes'!L19/L$6))</f>
        <v>12</v>
      </c>
      <c r="M17" s="43" t="str">
        <f>IF(ISBLANK('Nota de Estudiantes'!M19),"",IF(M$6="","Falta",20*'Nota de Estudiantes'!M19/M$6))</f>
        <v/>
      </c>
      <c r="N17" s="43" t="str">
        <f>IF(ISBLANK('Nota de Estudiantes'!N19),"",IF(N$6="","Falta",20*'Nota de Estudiantes'!N19/N$6))</f>
        <v/>
      </c>
      <c r="O17" s="43" t="str">
        <f>IF(ISBLANK('Nota de Estudiantes'!O19),"",IF(O$6="","Falta",20*'Nota de Estudiantes'!O19/O$6))</f>
        <v/>
      </c>
      <c r="P17" s="43" t="str">
        <f>IF(ISBLANK('Nota de Estudiantes'!P19),"",IF(P$6="","Falta",20*'Nota de Estudiantes'!P19/P$6))</f>
        <v/>
      </c>
      <c r="Q17" s="43" t="str">
        <f>IF(ISBLANK('Nota de Estudiantes'!Q19),"",IF(Q$6="","Falta",20*'Nota de Estudiantes'!Q19/Q$6))</f>
        <v/>
      </c>
      <c r="R17" s="43" t="str">
        <f>IF(ISBLANK('Nota de Estudiantes'!R19),"",IF(R$6="","Falta",20*'Nota de Estudiantes'!R19/R$6))</f>
        <v/>
      </c>
      <c r="S17" s="43" t="str">
        <f>IF(ISBLANK('Nota de Estudiantes'!S19),"",IF(S$6="","Falta",20*'Nota de Estudiantes'!S19/S$6))</f>
        <v/>
      </c>
      <c r="T17" s="43" t="str">
        <f>IF(ISBLANK('Nota de Estudiantes'!T19),"",IF(T$6="","Falta",20*'Nota de Estudiantes'!T19/T$6))</f>
        <v/>
      </c>
      <c r="U17" s="43">
        <f>IF(ISBLANK('Nota de Estudiantes'!U19),"",IF(U$6="","Falta",20*'Nota de Estudiantes'!U19/U$6))</f>
        <v>15</v>
      </c>
      <c r="V17" s="43">
        <f>IF(ISBLANK('Nota de Estudiantes'!V19),"",IF(V$6="","Falta",20*'Nota de Estudiantes'!V19/V$6))</f>
        <v>20</v>
      </c>
      <c r="W17" s="43">
        <f>IF(ISBLANK('Nota de Estudiantes'!W19),"",IF(W$6="","Falta",20*'Nota de Estudiantes'!W19/W$6))</f>
        <v>16</v>
      </c>
      <c r="X17" s="43" t="str">
        <f>IF(ISBLANK('Nota de Estudiantes'!X19),"",IF(X$6="","Falta",20*'Nota de Estudiantes'!X19/X$6))</f>
        <v/>
      </c>
      <c r="Y17" s="43">
        <f>IF(ISBLANK('Nota de Estudiantes'!Y19),"",IF(Y$6="","Falta",20*'Nota de Estudiantes'!Y19/Y$6))</f>
        <v>17</v>
      </c>
      <c r="Z17" s="43">
        <f>IF(ISBLANK('Nota de Estudiantes'!Z19),"",IF(Z$6="","Falta",20*'Nota de Estudiantes'!Z19/Z$6))</f>
        <v>9</v>
      </c>
      <c r="AA17" s="43">
        <f>IF(ISBLANK('Nota de Estudiantes'!AA19),"",IF(AA$6="","Falta",20*'Nota de Estudiantes'!AA19/AA$6))</f>
        <v>14</v>
      </c>
      <c r="AB17" s="43">
        <f>IF(ISBLANK('Nota de Estudiantes'!AB19),"",IF(AB$6="","Falta",20*'Nota de Estudiantes'!AB19/AB$6))</f>
        <v>16</v>
      </c>
      <c r="AC17" s="43">
        <f>IF(ISBLANK('Nota de Estudiantes'!AC19),"",IF(AC$6="","Falta",20*'Nota de Estudiantes'!AC19/AC$6))</f>
        <v>13</v>
      </c>
      <c r="AD17" s="43" t="str">
        <f>IF(ISBLANK('Nota de Estudiantes'!AD19),"",IF(AD$6="","Falta",20*'Nota de Estudiantes'!AD19/AD$6))</f>
        <v/>
      </c>
      <c r="AE17" s="43" t="str">
        <f>IF(ISBLANK('Nota de Estudiantes'!AE19),"",IF(AE$6="","Falta",20*'Nota de Estudiantes'!AE19/AE$6))</f>
        <v/>
      </c>
      <c r="AF17" s="43" t="str">
        <f>IF(ISBLANK('Nota de Estudiantes'!AF19),"",IF(AF$6="","Falta",20*'Nota de Estudiantes'!AF19/AF$6))</f>
        <v/>
      </c>
      <c r="AG17" s="43" t="str">
        <f>IF(ISBLANK('Nota de Estudiantes'!AG19),"",IF(AG$6="","Falta",20*'Nota de Estudiantes'!AG19/AG$6))</f>
        <v/>
      </c>
      <c r="AH17" s="43" t="str">
        <f>IF(ISBLANK('Nota de Estudiantes'!AH19),"",IF(AH$6="","Falta",20*'Nota de Estudiantes'!AH19/AH$6))</f>
        <v/>
      </c>
      <c r="AI17" s="43" t="str">
        <f>IF(ISBLANK('Nota de Estudiantes'!AI19),"",IF(AI$6="","Falta",20*'Nota de Estudiantes'!AI19/AI$6))</f>
        <v/>
      </c>
      <c r="AJ17" s="43" t="str">
        <f>IF(ISBLANK('Nota de Estudiantes'!AJ19),"",IF(AJ$6="","Falta",20*'Nota de Estudiantes'!AJ19/AJ$6))</f>
        <v/>
      </c>
      <c r="AK17" s="43" t="str">
        <f>IF(ISBLANK('Nota de Estudiantes'!AK19),"",IF(AK$6="","Falta",20*'Nota de Estudiantes'!AK19/AK$6))</f>
        <v/>
      </c>
      <c r="AL17" s="43" t="str">
        <f>IF(ISBLANK('Nota de Estudiantes'!AL19),"",IF(AL$6="","Falta",20*'Nota de Estudiantes'!AL19/AL$6))</f>
        <v/>
      </c>
      <c r="AM17" s="43" t="str">
        <f>IF(ISBLANK('Nota de Estudiantes'!AM19),"",IF(AM$6="","Falta",20*'Nota de Estudiantes'!AM19/AM$6))</f>
        <v/>
      </c>
      <c r="AN17" s="43" t="str">
        <f>IF(ISBLANK('Nota de Estudiantes'!AN19),"",IF(AN$6="","Falta",20*'Nota de Estudiantes'!AN19/AN$6))</f>
        <v/>
      </c>
      <c r="AO17" s="43" t="str">
        <f>IF(ISBLANK('Nota de Estudiantes'!AO19),"",IF(AO$6="","Falta",20*'Nota de Estudiantes'!AO19/AO$6))</f>
        <v/>
      </c>
      <c r="AP17" s="43" t="str">
        <f>IF(ISBLANK('Nota de Estudiantes'!AP19),"",IF(AP$6="","Falta",20*'Nota de Estudiantes'!AP19/AP$6))</f>
        <v/>
      </c>
      <c r="AQ17" s="43" t="str">
        <f>IF(ISBLANK('Nota de Estudiantes'!AQ19),"",IF(AQ$6="","Falta",20*'Nota de Estudiantes'!AQ19/AQ$6))</f>
        <v/>
      </c>
      <c r="AR17" s="43" t="str">
        <f>IF(ISBLANK('Nota de Estudiantes'!AR19),"",IF(AR$6="","Falta",20*'Nota de Estudiantes'!AR19/AR$6))</f>
        <v/>
      </c>
      <c r="AS17" s="43">
        <f>IF(ISBLANK('Nota de Estudiantes'!AS19),"",IF(AS$6="","Falta",20*'Nota de Estudiantes'!AS19/AS$6))</f>
        <v>10</v>
      </c>
      <c r="AT17" s="43" t="str">
        <f>IF(ISBLANK('Nota de Estudiantes'!AT19),"",IF(AT$6="","Falta",20*'Nota de Estudiantes'!AT19/AT$6))</f>
        <v/>
      </c>
      <c r="AU17" s="43" t="str">
        <f>IF(ISBLANK('Nota de Estudiantes'!AU19),"",IF(AU$6="","Falta",20*'Nota de Estudiantes'!AU19/AU$6))</f>
        <v/>
      </c>
      <c r="AV17" s="43" t="str">
        <f>IF(ISBLANK('Nota de Estudiantes'!AV19),"",IF(AV$6="","Falta",20*'Nota de Estudiantes'!AV19/AV$6))</f>
        <v/>
      </c>
      <c r="AW17" s="43">
        <f>IF(ISBLANK('Nota de Estudiantes'!AW19),"",IF(AW$6="","Falta",20*'Nota de Estudiantes'!AW19/AW$6))</f>
        <v>18</v>
      </c>
      <c r="AX17" s="43">
        <f>IF(ISBLANK('Nota de Estudiantes'!AX19),"",IF(AX$6="","Falta",20*'Nota de Estudiantes'!AX19/AX$6))</f>
        <v>17</v>
      </c>
      <c r="AY17" s="43" t="str">
        <f>IF(ISBLANK('Nota de Estudiantes'!AY19),"",IF(AY$6="","Falta",20*'Nota de Estudiantes'!AY19/AY$6))</f>
        <v/>
      </c>
      <c r="AZ17" s="43" t="str">
        <f>IF(ISBLANK('Nota de Estudiantes'!AZ19),"",IF(AZ$6="","Falta",20*'Nota de Estudiantes'!AZ19/AZ$6))</f>
        <v/>
      </c>
      <c r="BA17" s="43" t="str">
        <f>IF(ISBLANK('Nota de Estudiantes'!BA19),"",IF(BA$6="","Falta",20*'Nota de Estudiantes'!BA19/BA$6))</f>
        <v/>
      </c>
      <c r="BB17" s="43" t="str">
        <f>IF(ISBLANK('Nota de Estudiantes'!BB19),"",IF(BB$6="","Falta",20*'Nota de Estudiantes'!BB19/BB$6))</f>
        <v/>
      </c>
      <c r="BC17" s="43" t="str">
        <f>IF(ISBLANK('Nota de Estudiantes'!BC19),"",IF(BC$6="","Falta",20*'Nota de Estudiantes'!BC19/BC$6))</f>
        <v/>
      </c>
      <c r="BD17" s="43" t="str">
        <f>IF(ISBLANK('Nota de Estudiantes'!BD19),"",IF(BD$6="","Falta",20*'Nota de Estudiantes'!BD19/BD$6))</f>
        <v/>
      </c>
      <c r="BE17" s="43" t="str">
        <f>IF(ISBLANK('Nota de Estudiantes'!BE19),"",IF(BE$6="","Falta",20*'Nota de Estudiantes'!BE19/BE$6))</f>
        <v/>
      </c>
      <c r="BF17" s="43" t="str">
        <f>IF(ISBLANK('Nota de Estudiantes'!BF19),"",IF(BF$6="","Falta",20*'Nota de Estudiantes'!BF19/BF$6))</f>
        <v/>
      </c>
      <c r="BG17" s="43" t="str">
        <f>IF(ISBLANK('Nota de Estudiantes'!BG19),"",IF(BG$6="","Falta",20*'Nota de Estudiantes'!BG19/BG$6))</f>
        <v/>
      </c>
      <c r="BH17" s="43" t="str">
        <f>IF(ISBLANK('Nota de Estudiantes'!BH19),"",IF(BH$6="","Falta",20*'Nota de Estudiantes'!BH19/BH$6))</f>
        <v/>
      </c>
      <c r="BI17" s="43">
        <f>IF(ISBLANK('Nota de Estudiantes'!BI19),"",IF(BI$6="","Falta",20*'Nota de Estudiantes'!BI19/BI$6))</f>
        <v>10</v>
      </c>
      <c r="BJ17" s="43" t="str">
        <f>IF(ISBLANK('Nota de Estudiantes'!BJ19),"",IF(BJ$6="","Falta",20*'Nota de Estudiantes'!BJ19/BJ$6))</f>
        <v/>
      </c>
      <c r="BK17" s="43" t="str">
        <f>IF(ISBLANK('Nota de Estudiantes'!BK19),"",IF(BK$6="","Falta",20*'Nota de Estudiantes'!BK19/BK$6))</f>
        <v/>
      </c>
      <c r="BL17" s="43" t="str">
        <f>IF(ISBLANK('Nota de Estudiantes'!BL19),"",IF(BL$6="","Falta",20*'Nota de Estudiantes'!BL19/BL$6))</f>
        <v/>
      </c>
      <c r="BM17" s="43">
        <f>IF(ISBLANK('Nota de Estudiantes'!BM19),"",IF(BM$6="","Falta",20*'Nota de Estudiantes'!BM19/BM$6))</f>
        <v>17</v>
      </c>
      <c r="BN17" s="43" t="str">
        <f>IF(ISBLANK('Nota de Estudiantes'!BN19),"",IF(BN$6="","Falta",20*'Nota de Estudiantes'!BN19/BN$6))</f>
        <v/>
      </c>
      <c r="BO17" s="43" t="str">
        <f>IF(ISBLANK('Nota de Estudiantes'!BO19),"",IF(BO$6="","Falta",20*'Nota de Estudiantes'!BO19/BO$6))</f>
        <v/>
      </c>
      <c r="BP17" s="43" t="str">
        <f>IF(ISBLANK('Nota de Estudiantes'!BP19),"",IF(BP$6="","Falta",20*'Nota de Estudiantes'!BP19/BP$6))</f>
        <v/>
      </c>
      <c r="BQ17" s="43" t="str">
        <f>IF(ISBLANK('Nota de Estudiantes'!BQ19),"",IF(BQ$6="","Falta",20*'Nota de Estudiantes'!BQ19/BQ$6))</f>
        <v/>
      </c>
      <c r="BR17" s="43" t="str">
        <f>IF(ISBLANK('Nota de Estudiantes'!BR19),"",IF(BR$6="","Falta",20*'Nota de Estudiantes'!BR19/BR$6))</f>
        <v/>
      </c>
      <c r="BS17" s="43" t="str">
        <f>IF(ISBLANK('Nota de Estudiantes'!BS19),"",IF(BS$6="","Falta",20*'Nota de Estudiantes'!BS19/BS$6))</f>
        <v/>
      </c>
      <c r="BT17" s="43" t="str">
        <f>IF(ISBLANK('Nota de Estudiantes'!BT19),"",IF(BT$6="","Falta",20*'Nota de Estudiantes'!BT19/BT$6))</f>
        <v/>
      </c>
      <c r="BU17" s="43" t="str">
        <f>IF(ISBLANK('Nota de Estudiantes'!BU19),"",IF(BU$6="","Falta",20*'Nota de Estudiantes'!BU19/BU$6))</f>
        <v/>
      </c>
      <c r="BV17" s="43" t="str">
        <f>IF(ISBLANK('Nota de Estudiantes'!BV19),"",IF(BV$6="","Falta",20*'Nota de Estudiantes'!BV19/BV$6))</f>
        <v/>
      </c>
      <c r="BW17" s="43" t="str">
        <f>IF(ISBLANK('Nota de Estudiantes'!BW19),"",IF(BW$6="","Falta",20*'Nota de Estudiantes'!BW19/BW$6))</f>
        <v/>
      </c>
      <c r="BX17" s="43" t="str">
        <f>IF(ISBLANK('Nota de Estudiantes'!BX19),"",IF(BX$6="","Falta",20*'Nota de Estudiantes'!BX19/BX$6))</f>
        <v/>
      </c>
      <c r="BY17" s="43">
        <f>IF(ISBLANK('Nota de Estudiantes'!BY19),"",IF(BY$6="","Falta",20*'Nota de Estudiantes'!BY19/BY$6))</f>
        <v>20</v>
      </c>
      <c r="BZ17" s="43">
        <f>IF(ISBLANK('Nota de Estudiantes'!BZ19),"",IF(BZ$6="","Falta",20*'Nota de Estudiantes'!BZ19/BZ$6))</f>
        <v>15</v>
      </c>
      <c r="CA17" s="43" t="str">
        <f>IF(ISBLANK('Nota de Estudiantes'!CA19),"",IF(CA$6="","Falta",20*'Nota de Estudiantes'!CA19/CA$6))</f>
        <v/>
      </c>
      <c r="CB17" s="43" t="str">
        <f>IF(ISBLANK('Nota de Estudiantes'!CB19),"",IF(CB$6="","Falta",20*'Nota de Estudiantes'!CB19/CB$6))</f>
        <v/>
      </c>
      <c r="CC17" s="43" t="str">
        <f>IF(ISBLANK('Nota de Estudiantes'!CC19),"",IF(CC$6="","Falta",20*'Nota de Estudiantes'!CC19/CC$6))</f>
        <v/>
      </c>
      <c r="CD17" s="43" t="str">
        <f>IF(ISBLANK('Nota de Estudiantes'!CD19),"",IF(CD$6="","Falta",20*'Nota de Estudiantes'!CD19/CD$6))</f>
        <v/>
      </c>
      <c r="CE17" s="43" t="str">
        <f>IF(ISBLANK('Nota de Estudiantes'!CE19),"",IF(CE$6="","Falta",20*'Nota de Estudiantes'!CE19/CE$6))</f>
        <v/>
      </c>
      <c r="CF17" s="43" t="str">
        <f>IF(ISBLANK('Nota de Estudiantes'!CF19),"",IF(CF$6="","Falta",20*'Nota de Estudiantes'!CF19/CF$6))</f>
        <v/>
      </c>
      <c r="CG17" s="43" t="str">
        <f>IF(ISBLANK('Nota de Estudiantes'!CG19),"",IF(CG$6="","Falta",20*'Nota de Estudiantes'!CG19/CG$6))</f>
        <v/>
      </c>
      <c r="CH17" s="43" t="str">
        <f>IF(ISBLANK('Nota de Estudiantes'!CH19),"",IF(CH$6="","Falta",20*'Nota de Estudiantes'!CH19/CH$6))</f>
        <v/>
      </c>
      <c r="CI17" s="43" t="str">
        <f>IF(ISBLANK('Nota de Estudiantes'!CI19),"",IF(CI$6="","Falta",20*'Nota de Estudiantes'!CI19/CI$6))</f>
        <v/>
      </c>
      <c r="CJ17" s="43" t="str">
        <f>IF(ISBLANK('Nota de Estudiantes'!CJ19),"",IF(CJ$6="","Falta",20*'Nota de Estudiantes'!CJ19/CJ$6))</f>
        <v/>
      </c>
      <c r="CK17" s="43">
        <f>IF(ISBLANK('Nota de Estudiantes'!CK19),"",IF(CK$6="","Falta",20*'Nota de Estudiantes'!CK19/CK$6))</f>
        <v>20</v>
      </c>
      <c r="CL17" s="43" t="str">
        <f>IF(ISBLANK('Nota de Estudiantes'!CL19),"",IF(CL$6="","Falta",20*'Nota de Estudiantes'!CL19/CL$6))</f>
        <v/>
      </c>
      <c r="CM17" s="43" t="str">
        <f>IF(ISBLANK('Nota de Estudiantes'!CM19),"",IF(CM$6="","Falta",20*'Nota de Estudiantes'!CM19/CM$6))</f>
        <v/>
      </c>
      <c r="CN17" s="43" t="str">
        <f>IF(ISBLANK('Nota de Estudiantes'!CN19),"",IF(CN$6="","Falta",20*'Nota de Estudiantes'!CN19/CN$6))</f>
        <v/>
      </c>
      <c r="CO17" s="43">
        <f>IF(ISBLANK('Nota de Estudiantes'!CO19),"",IF(CO$6="","Falta",20*'Nota de Estudiantes'!CO19/CO$6))</f>
        <v>20</v>
      </c>
      <c r="CP17" s="43" t="str">
        <f>IF(ISBLANK('Nota de Estudiantes'!CP19),"",IF(CP$6="","Falta",20*'Nota de Estudiantes'!CP19/CP$6))</f>
        <v/>
      </c>
      <c r="CQ17" s="43" t="str">
        <f>IF(ISBLANK('Nota de Estudiantes'!CQ19),"",IF(CQ$6="","Falta",20*'Nota de Estudiantes'!CQ19/CQ$6))</f>
        <v/>
      </c>
      <c r="CR17" s="43" t="str">
        <f>IF(ISBLANK('Nota de Estudiantes'!CR19),"",IF(CR$6="","Falta",20*'Nota de Estudiantes'!CR19/CR$6))</f>
        <v/>
      </c>
      <c r="CS17" s="43" t="str">
        <f>IF(ISBLANK('Nota de Estudiantes'!CS19),"",IF(CS$6="","Falta",20*'Nota de Estudiantes'!CS19/CS$6))</f>
        <v/>
      </c>
      <c r="CT17" s="43" t="str">
        <f>IF(ISBLANK('Nota de Estudiantes'!CT19),"",IF(CT$6="","Falta",20*'Nota de Estudiantes'!CT19/CT$6))</f>
        <v/>
      </c>
      <c r="CU17" s="43" t="str">
        <f>IF(ISBLANK('Nota de Estudiantes'!CU19),"",IF(CU$6="","Falta",20*'Nota de Estudiantes'!CU19/CU$6))</f>
        <v/>
      </c>
      <c r="CV17" s="43" t="str">
        <f>IF(ISBLANK('Nota de Estudiantes'!CV19),"",IF(CV$6="","Falta",20*'Nota de Estudiantes'!CV19/CV$6))</f>
        <v/>
      </c>
      <c r="CW17" s="43" t="str">
        <f>IF(ISBLANK('Nota de Estudiantes'!CW19),"",IF(CW$6="","Falta",20*'Nota de Estudiantes'!CW19/CW$6))</f>
        <v/>
      </c>
      <c r="CX17" s="43" t="str">
        <f>IF(ISBLANK('Nota de Estudiantes'!CX19),"",IF(CX$6="","Falta",20*'Nota de Estudiantes'!CX19/CX$6))</f>
        <v/>
      </c>
      <c r="CY17" s="43" t="str">
        <f>IF(ISBLANK('Nota de Estudiantes'!CY19),"",IF(CY$6="","Falta",20*'Nota de Estudiantes'!CY19/CY$6))</f>
        <v/>
      </c>
      <c r="CZ17" s="43" t="str">
        <f>IF(ISBLANK('Nota de Estudiantes'!CZ19),"",IF(CZ$6="","Falta",20*'Nota de Estudiantes'!CZ19/CZ$6))</f>
        <v/>
      </c>
      <c r="DA17" s="43">
        <f>IF(ISBLANK('Nota de Estudiantes'!DA19),"",IF(DA$6="","Falta",20*'Nota de Estudiantes'!DA19/DA$6))</f>
        <v>20</v>
      </c>
      <c r="DB17" s="43">
        <f>IF(ISBLANK('Nota de Estudiantes'!DB19),"",IF(DB$6="","Falta",20*'Nota de Estudiantes'!DB19/DB$6))</f>
        <v>20</v>
      </c>
      <c r="DC17" s="43">
        <f>IF(ISBLANK('Nota de Estudiantes'!DC19),"",IF(DC$6="","Falta",20*'Nota de Estudiantes'!DC19/DC$6))</f>
        <v>19</v>
      </c>
      <c r="DD17" s="43">
        <f>IF(ISBLANK('Nota de Estudiantes'!DD19),"",IF(DD$6="","Falta",20*'Nota de Estudiantes'!DD19/DD$6))</f>
        <v>12</v>
      </c>
      <c r="DE17" s="43">
        <f>IF(ISBLANK('Nota de Estudiantes'!DE19),"",IF(DE$6="","Falta",20*'Nota de Estudiantes'!DE19/DE$6))</f>
        <v>17</v>
      </c>
      <c r="DF17" s="43" t="str">
        <f>IF(ISBLANK('Nota de Estudiantes'!DF19),"",IF(DF$6="","Falta",20*'Nota de Estudiantes'!DF19/DF$6))</f>
        <v/>
      </c>
      <c r="DG17" s="43" t="str">
        <f>IF(ISBLANK('Nota de Estudiantes'!DG19),"",IF(DG$6="","Falta",20*'Nota de Estudiantes'!DG19/DG$6))</f>
        <v/>
      </c>
      <c r="DH17" s="43" t="str">
        <f>IF(ISBLANK('Nota de Estudiantes'!DH19),"",IF(DH$6="","Falta",20*'Nota de Estudiantes'!DH19/DH$6))</f>
        <v/>
      </c>
      <c r="DI17" s="43" t="str">
        <f>IF(ISBLANK('Nota de Estudiantes'!DI19),"",IF(DI$6="","Falta",20*'Nota de Estudiantes'!DI19/DI$6))</f>
        <v/>
      </c>
      <c r="DJ17" s="43" t="str">
        <f>IF(ISBLANK('Nota de Estudiantes'!DJ19),"",IF(DJ$6="","Falta",20*'Nota de Estudiantes'!DJ19/DJ$6))</f>
        <v/>
      </c>
      <c r="DK17" s="43" t="str">
        <f>IF(ISBLANK('Nota de Estudiantes'!DK19),"",IF(DK$6="","Falta",20*'Nota de Estudiantes'!DK19/DK$6))</f>
        <v/>
      </c>
      <c r="DL17" s="43" t="str">
        <f>IF(ISBLANK('Nota de Estudiantes'!DL19),"",IF(DL$6="","Falta",20*'Nota de Estudiantes'!DL19/DL$6))</f>
        <v/>
      </c>
      <c r="DM17" s="43" t="str">
        <f>IF(ISBLANK('Nota de Estudiantes'!DM19),"",IF(DM$6="","Falta",20*'Nota de Estudiantes'!DM19/DM$6))</f>
        <v/>
      </c>
      <c r="DN17" s="43" t="str">
        <f>IF(ISBLANK('Nota de Estudiantes'!DN19),"",IF(DN$6="","Falta",20*'Nota de Estudiantes'!DN19/DN$6))</f>
        <v/>
      </c>
      <c r="DO17" s="43" t="str">
        <f>IF(ISBLANK('Nota de Estudiantes'!DO19),"",IF(DO$6="","Falta",20*'Nota de Estudiantes'!DO19/DO$6))</f>
        <v/>
      </c>
      <c r="DP17" s="43" t="str">
        <f>IF(ISBLANK('Nota de Estudiantes'!DP19),"",IF(DP$6="","Falta",20*'Nota de Estudiantes'!DP19/DP$6))</f>
        <v/>
      </c>
      <c r="DQ17" s="43">
        <f>IF(ISBLANK('Nota de Estudiantes'!DQ19),"",IF(DQ$6="","Falta",20*'Nota de Estudiantes'!DQ19/DQ$6))</f>
        <v>17</v>
      </c>
      <c r="DR17" s="43" t="str">
        <f>IF(ISBLANK('Nota de Estudiantes'!DR19),"",IF(DR$6="","Falta",20*'Nota de Estudiantes'!DR19/DR$6))</f>
        <v/>
      </c>
      <c r="DS17" s="43" t="str">
        <f>IF(ISBLANK('Nota de Estudiantes'!DS19),"",IF(DS$6="","Falta",20*'Nota de Estudiantes'!DS19/DS$6))</f>
        <v/>
      </c>
      <c r="DT17" s="43" t="str">
        <f>IF(ISBLANK('Nota de Estudiantes'!DT19),"",IF(DT$6="","Falta",20*'Nota de Estudiantes'!DT19/DT$6))</f>
        <v/>
      </c>
      <c r="DU17" s="43">
        <f>IF(ISBLANK('Nota de Estudiantes'!DU19),"",IF(DU$6="","Falta",20*'Nota de Estudiantes'!DU19/DU$6))</f>
        <v>17</v>
      </c>
      <c r="DV17" s="43" t="str">
        <f>IF(ISBLANK('Nota de Estudiantes'!DV19),"",IF(DV$6="","Falta",20*'Nota de Estudiantes'!DV19/DV$6))</f>
        <v/>
      </c>
      <c r="DW17" s="43" t="str">
        <f>IF(ISBLANK('Nota de Estudiantes'!DW19),"",IF(DW$6="","Falta",20*'Nota de Estudiantes'!DW19/DW$6))</f>
        <v/>
      </c>
      <c r="DX17" s="43" t="str">
        <f>IF(ISBLANK('Nota de Estudiantes'!DX19),"",IF(DX$6="","Falta",20*'Nota de Estudiantes'!DX19/DX$6))</f>
        <v/>
      </c>
      <c r="DY17" s="43" t="str">
        <f>IF(ISBLANK('Nota de Estudiantes'!DY19),"",IF(DY$6="","Falta",20*'Nota de Estudiantes'!DY19/DY$6))</f>
        <v/>
      </c>
      <c r="DZ17" s="43" t="str">
        <f>IF(ISBLANK('Nota de Estudiantes'!DZ19),"",IF(DZ$6="","Falta",20*'Nota de Estudiantes'!DZ19/DZ$6))</f>
        <v/>
      </c>
      <c r="EA17" s="43" t="str">
        <f>IF(ISBLANK('Nota de Estudiantes'!EA19),"",IF(EA$6="","Falta",20*'Nota de Estudiantes'!EA19/EA$6))</f>
        <v/>
      </c>
      <c r="EB17" s="43" t="str">
        <f>IF(ISBLANK('Nota de Estudiantes'!EB19),"",IF(EB$6="","Falta",20*'Nota de Estudiantes'!EB19/EB$6))</f>
        <v/>
      </c>
      <c r="EC17" s="43" t="str">
        <f>IF(ISBLANK('Nota de Estudiantes'!EC19),"",IF(EC$6="","Falta",20*'Nota de Estudiantes'!EC19/EC$6))</f>
        <v/>
      </c>
      <c r="ED17" s="43" t="str">
        <f>IF(ISBLANK('Nota de Estudiantes'!ED19),"",IF(ED$6="","Falta",20*'Nota de Estudiantes'!ED19/ED$6))</f>
        <v/>
      </c>
      <c r="EE17" s="43" t="str">
        <f>IF(ISBLANK('Nota de Estudiantes'!EE19),"",IF(EE$6="","Falta",20*'Nota de Estudiantes'!EE19/EE$6))</f>
        <v/>
      </c>
      <c r="EF17" s="43" t="str">
        <f>IF(ISBLANK('Nota de Estudiantes'!EF19),"",IF(EF$6="","Falta",20*'Nota de Estudiantes'!EF19/EF$6))</f>
        <v/>
      </c>
      <c r="EG17" s="43" t="str">
        <f>IF(ISBLANK('Nota de Estudiantes'!EG19),"",IF(EG$6="","Falta",20*'Nota de Estudiantes'!EG19/EG$6))</f>
        <v/>
      </c>
      <c r="EH17" s="43" t="str">
        <f>IF(ISBLANK('Nota de Estudiantes'!EH19),"",IF(EH$6="","Falta",20*'Nota de Estudiantes'!EH19/EH$6))</f>
        <v/>
      </c>
      <c r="EI17" s="43" t="str">
        <f>IF(ISBLANK('Nota de Estudiantes'!EI19),"",IF(EI$6="","Falta",20*'Nota de Estudiantes'!EI19/EI$6))</f>
        <v/>
      </c>
      <c r="EJ17" s="43" t="str">
        <f>IF(ISBLANK('Nota de Estudiantes'!EJ19),"",IF(EJ$6="","Falta",20*'Nota de Estudiantes'!EJ19/EJ$6))</f>
        <v/>
      </c>
      <c r="EK17" s="43">
        <f>IF(ISBLANK('Nota de Estudiantes'!EK19),"",IF(EK$6="","Falta",20*'Nota de Estudiantes'!EK19/EK$6))</f>
        <v>17</v>
      </c>
      <c r="EL17" s="43" t="str">
        <f>IF(ISBLANK('Nota de Estudiantes'!EL19),"",IF(EL$6="","Falta",20*'Nota de Estudiantes'!EL19/EL$6))</f>
        <v/>
      </c>
      <c r="EM17" s="43" t="str">
        <f>IF(ISBLANK('Nota de Estudiantes'!EM19),"",IF(EM$6="","Falta",20*'Nota de Estudiantes'!EM19/EM$6))</f>
        <v/>
      </c>
      <c r="EN17" s="43" t="str">
        <f>IF(ISBLANK('Nota de Estudiantes'!EN19),"",IF(EN$6="","Falta",20*'Nota de Estudiantes'!EN19/EN$6))</f>
        <v/>
      </c>
      <c r="EO17" s="43">
        <f>IF(ISBLANK('Nota de Estudiantes'!EO19),"",IF(EO$6="","Falta",20*'Nota de Estudiantes'!EO19/EO$6))</f>
        <v>17</v>
      </c>
      <c r="EP17" s="43" t="str">
        <f>IF(ISBLANK('Nota de Estudiantes'!EP19),"",IF(EP$6="","Falta",20*'Nota de Estudiantes'!EP19/EP$6))</f>
        <v/>
      </c>
      <c r="EQ17" s="43" t="str">
        <f>IF(ISBLANK('Nota de Estudiantes'!EQ19),"",IF(EQ$6="","Falta",20*'Nota de Estudiantes'!EQ19/EQ$6))</f>
        <v/>
      </c>
      <c r="ER17" s="43" t="str">
        <f>IF(ISBLANK('Nota de Estudiantes'!ER19),"",IF(ER$6="","Falta",20*'Nota de Estudiantes'!ER19/ER$6))</f>
        <v/>
      </c>
      <c r="ES17" s="43" t="str">
        <f>IF(ISBLANK('Nota de Estudiantes'!ES19),"",IF(ES$6="","Falta",20*'Nota de Estudiantes'!ES19/ES$6))</f>
        <v/>
      </c>
      <c r="ET17" s="43" t="str">
        <f>IF(ISBLANK('Nota de Estudiantes'!ET19),"",IF(ET$6="","Falta",20*'Nota de Estudiantes'!ET19/ET$6))</f>
        <v/>
      </c>
      <c r="EU17" s="43" t="str">
        <f>IF(ISBLANK('Nota de Estudiantes'!EU19),"",IF(EU$6="","Falta",20*'Nota de Estudiantes'!EU19/EU$6))</f>
        <v/>
      </c>
      <c r="EV17" s="43" t="str">
        <f>IF(ISBLANK('Nota de Estudiantes'!EV19),"",IF(EV$6="","Falta",20*'Nota de Estudiantes'!EV19/EV$6))</f>
        <v/>
      </c>
      <c r="EW17" s="43" t="str">
        <f>IF(ISBLANK('Nota de Estudiantes'!EW19),"",IF(EW$6="","Falta",20*'Nota de Estudiantes'!EW19/EW$6))</f>
        <v/>
      </c>
      <c r="EX17" s="43" t="str">
        <f>IF(ISBLANK('Nota de Estudiantes'!EX19),"",IF(EX$6="","Falta",20*'Nota de Estudiantes'!EX19/EX$6))</f>
        <v/>
      </c>
      <c r="EY17" s="43" t="str">
        <f>IF(ISBLANK('Nota de Estudiantes'!EY19),"",IF(EY$6="","Falta",20*'Nota de Estudiantes'!EY19/EY$6))</f>
        <v/>
      </c>
      <c r="EZ17" s="43" t="str">
        <f>IF(ISBLANK('Nota de Estudiantes'!EZ19),"",IF(EZ$6="","Falta",20*'Nota de Estudiantes'!EZ19/EZ$6))</f>
        <v/>
      </c>
      <c r="FA17" s="43">
        <f>IF(ISBLANK('Nota de Estudiantes'!FA19),"",IF(FA$6="","Falta",20*'Nota de Estudiantes'!FA19/FA$6))</f>
        <v>15</v>
      </c>
      <c r="FB17" s="43">
        <f>IF(ISBLANK('Nota de Estudiantes'!FB19),"",IF(FB$6="","Falta",20*'Nota de Estudiantes'!FB19/FB$6))</f>
        <v>16</v>
      </c>
      <c r="FC17" s="43">
        <f>IF(ISBLANK('Nota de Estudiantes'!FC19),"",IF(FC$6="","Falta",20*'Nota de Estudiantes'!FC19/FC$6))</f>
        <v>15</v>
      </c>
      <c r="FD17" s="43">
        <f>IF(ISBLANK('Nota de Estudiantes'!FD19),"",IF(FD$6="","Falta",20*'Nota de Estudiantes'!FD19/FD$6))</f>
        <v>16</v>
      </c>
      <c r="FE17" s="43" t="str">
        <f>IF(ISBLANK('Nota de Estudiantes'!FE19),"",IF(FE$6="","Falta",20*'Nota de Estudiantes'!FE19/FE$6))</f>
        <v/>
      </c>
      <c r="FF17" s="43" t="str">
        <f>IF(ISBLANK('Nota de Estudiantes'!FF19),"",IF(FF$6="","Falta",20*'Nota de Estudiantes'!FF19/FF$6))</f>
        <v/>
      </c>
      <c r="FG17" s="43" t="str">
        <f>IF(ISBLANK('Nota de Estudiantes'!FG19),"",IF(FG$6="","Falta",20*'Nota de Estudiantes'!FG19/FG$6))</f>
        <v/>
      </c>
      <c r="FH17" s="43" t="str">
        <f>IF(ISBLANK('Nota de Estudiantes'!FH19),"",IF(FH$6="","Falta",20*'Nota de Estudiantes'!FH19/FH$6))</f>
        <v/>
      </c>
      <c r="FI17" s="43" t="str">
        <f>IF(ISBLANK('Nota de Estudiantes'!FI19),"",IF(FI$6="","Falta",20*'Nota de Estudiantes'!FI19/FI$6))</f>
        <v/>
      </c>
      <c r="FJ17" s="43" t="str">
        <f>IF(ISBLANK('Nota de Estudiantes'!FJ19),"",IF(FJ$6="","Falta",20*'Nota de Estudiantes'!FJ19/FJ$6))</f>
        <v/>
      </c>
      <c r="FK17" s="43" t="str">
        <f>IF(ISBLANK('Nota de Estudiantes'!FK19),"",IF(FK$6="","Falta",20*'Nota de Estudiantes'!FK19/FK$6))</f>
        <v/>
      </c>
      <c r="FL17" s="43" t="str">
        <f>IF(ISBLANK('Nota de Estudiantes'!FL19),"",IF(FL$6="","Falta",20*'Nota de Estudiantes'!FL19/FL$6))</f>
        <v/>
      </c>
    </row>
    <row r="18" spans="2:168" x14ac:dyDescent="0.25">
      <c r="B18" s="42" t="str">
        <f>IF(ISBLANK('Nota de Estudiantes'!B20),"",'Nota de Estudiantes'!B20)</f>
        <v>14</v>
      </c>
      <c r="C18" s="42" t="str">
        <f>IF(ISBLANK('Nota de Estudiantes'!C20),"",'Nota de Estudiantes'!C20)</f>
        <v>GOICOCHEA BACON, JONATAN VLADIMIR</v>
      </c>
      <c r="D18" s="38" t="str">
        <f>IF(ISBLANK('Nota de Estudiantes'!D20),"",'Nota de Estudiantes'!D20)</f>
        <v>04</v>
      </c>
      <c r="E18" s="43">
        <f>IF(ISBLANK('Nota de Estudiantes'!E20),"",IF(E$6="","Falta",20*'Nota de Estudiantes'!E20/E$6))</f>
        <v>16</v>
      </c>
      <c r="F18" s="43">
        <f>IF(ISBLANK('Nota de Estudiantes'!F20),"",IF(F$6="","Falta",20*'Nota de Estudiantes'!F20/F$6))</f>
        <v>16</v>
      </c>
      <c r="G18" s="43">
        <f>IF(ISBLANK('Nota de Estudiantes'!G20),"",IF(G$6="","Falta",20*'Nota de Estudiantes'!G20/G$6))</f>
        <v>20</v>
      </c>
      <c r="H18" s="43" t="str">
        <f>IF(ISBLANK('Nota de Estudiantes'!H20),"",IF(H$6="","Falta",20*'Nota de Estudiantes'!H20/H$6))</f>
        <v/>
      </c>
      <c r="I18" s="43">
        <f>IF(ISBLANK('Nota de Estudiantes'!I20),"",IF(I$6="","Falta",20*'Nota de Estudiantes'!I20/I$6))</f>
        <v>14</v>
      </c>
      <c r="J18" s="43">
        <f>IF(ISBLANK('Nota de Estudiantes'!J20),"",IF(J$6="","Falta",20*'Nota de Estudiantes'!J20/J$6))</f>
        <v>16</v>
      </c>
      <c r="K18" s="43">
        <f>IF(ISBLANK('Nota de Estudiantes'!K20),"",IF(K$6="","Falta",20*'Nota de Estudiantes'!K20/K$6))</f>
        <v>16</v>
      </c>
      <c r="L18" s="43">
        <f>IF(ISBLANK('Nota de Estudiantes'!L20),"",IF(L$6="","Falta",20*'Nota de Estudiantes'!L20/L$6))</f>
        <v>12</v>
      </c>
      <c r="M18" s="43" t="str">
        <f>IF(ISBLANK('Nota de Estudiantes'!M20),"",IF(M$6="","Falta",20*'Nota de Estudiantes'!M20/M$6))</f>
        <v/>
      </c>
      <c r="N18" s="43" t="str">
        <f>IF(ISBLANK('Nota de Estudiantes'!N20),"",IF(N$6="","Falta",20*'Nota de Estudiantes'!N20/N$6))</f>
        <v/>
      </c>
      <c r="O18" s="43" t="str">
        <f>IF(ISBLANK('Nota de Estudiantes'!O20),"",IF(O$6="","Falta",20*'Nota de Estudiantes'!O20/O$6))</f>
        <v/>
      </c>
      <c r="P18" s="43" t="str">
        <f>IF(ISBLANK('Nota de Estudiantes'!P20),"",IF(P$6="","Falta",20*'Nota de Estudiantes'!P20/P$6))</f>
        <v/>
      </c>
      <c r="Q18" s="43" t="str">
        <f>IF(ISBLANK('Nota de Estudiantes'!Q20),"",IF(Q$6="","Falta",20*'Nota de Estudiantes'!Q20/Q$6))</f>
        <v/>
      </c>
      <c r="R18" s="43" t="str">
        <f>IF(ISBLANK('Nota de Estudiantes'!R20),"",IF(R$6="","Falta",20*'Nota de Estudiantes'!R20/R$6))</f>
        <v/>
      </c>
      <c r="S18" s="43" t="str">
        <f>IF(ISBLANK('Nota de Estudiantes'!S20),"",IF(S$6="","Falta",20*'Nota de Estudiantes'!S20/S$6))</f>
        <v/>
      </c>
      <c r="T18" s="43" t="str">
        <f>IF(ISBLANK('Nota de Estudiantes'!T20),"",IF(T$6="","Falta",20*'Nota de Estudiantes'!T20/T$6))</f>
        <v/>
      </c>
      <c r="U18" s="43">
        <f>IF(ISBLANK('Nota de Estudiantes'!U20),"",IF(U$6="","Falta",20*'Nota de Estudiantes'!U20/U$6))</f>
        <v>20</v>
      </c>
      <c r="V18" s="43">
        <f>IF(ISBLANK('Nota de Estudiantes'!V20),"",IF(V$6="","Falta",20*'Nota de Estudiantes'!V20/V$6))</f>
        <v>16</v>
      </c>
      <c r="W18" s="43">
        <f>IF(ISBLANK('Nota de Estudiantes'!W20),"",IF(W$6="","Falta",20*'Nota de Estudiantes'!W20/W$6))</f>
        <v>15</v>
      </c>
      <c r="X18" s="43" t="str">
        <f>IF(ISBLANK('Nota de Estudiantes'!X20),"",IF(X$6="","Falta",20*'Nota de Estudiantes'!X20/X$6))</f>
        <v/>
      </c>
      <c r="Y18" s="43">
        <f>IF(ISBLANK('Nota de Estudiantes'!Y20),"",IF(Y$6="","Falta",20*'Nota de Estudiantes'!Y20/Y$6))</f>
        <v>13</v>
      </c>
      <c r="Z18" s="43">
        <f>IF(ISBLANK('Nota de Estudiantes'!Z20),"",IF(Z$6="","Falta",20*'Nota de Estudiantes'!Z20/Z$6))</f>
        <v>9</v>
      </c>
      <c r="AA18" s="43">
        <f>IF(ISBLANK('Nota de Estudiantes'!AA20),"",IF(AA$6="","Falta",20*'Nota de Estudiantes'!AA20/AA$6))</f>
        <v>19</v>
      </c>
      <c r="AB18" s="43">
        <f>IF(ISBLANK('Nota de Estudiantes'!AB20),"",IF(AB$6="","Falta",20*'Nota de Estudiantes'!AB20/AB$6))</f>
        <v>10</v>
      </c>
      <c r="AC18" s="43">
        <f>IF(ISBLANK('Nota de Estudiantes'!AC20),"",IF(AC$6="","Falta",20*'Nota de Estudiantes'!AC20/AC$6))</f>
        <v>15</v>
      </c>
      <c r="AD18" s="43" t="str">
        <f>IF(ISBLANK('Nota de Estudiantes'!AD20),"",IF(AD$6="","Falta",20*'Nota de Estudiantes'!AD20/AD$6))</f>
        <v/>
      </c>
      <c r="AE18" s="43" t="str">
        <f>IF(ISBLANK('Nota de Estudiantes'!AE20),"",IF(AE$6="","Falta",20*'Nota de Estudiantes'!AE20/AE$6))</f>
        <v/>
      </c>
      <c r="AF18" s="43" t="str">
        <f>IF(ISBLANK('Nota de Estudiantes'!AF20),"",IF(AF$6="","Falta",20*'Nota de Estudiantes'!AF20/AF$6))</f>
        <v/>
      </c>
      <c r="AG18" s="43" t="str">
        <f>IF(ISBLANK('Nota de Estudiantes'!AG20),"",IF(AG$6="","Falta",20*'Nota de Estudiantes'!AG20/AG$6))</f>
        <v/>
      </c>
      <c r="AH18" s="43" t="str">
        <f>IF(ISBLANK('Nota de Estudiantes'!AH20),"",IF(AH$6="","Falta",20*'Nota de Estudiantes'!AH20/AH$6))</f>
        <v/>
      </c>
      <c r="AI18" s="43" t="str">
        <f>IF(ISBLANK('Nota de Estudiantes'!AI20),"",IF(AI$6="","Falta",20*'Nota de Estudiantes'!AI20/AI$6))</f>
        <v/>
      </c>
      <c r="AJ18" s="43" t="str">
        <f>IF(ISBLANK('Nota de Estudiantes'!AJ20),"",IF(AJ$6="","Falta",20*'Nota de Estudiantes'!AJ20/AJ$6))</f>
        <v/>
      </c>
      <c r="AK18" s="43" t="str">
        <f>IF(ISBLANK('Nota de Estudiantes'!AK20),"",IF(AK$6="","Falta",20*'Nota de Estudiantes'!AK20/AK$6))</f>
        <v/>
      </c>
      <c r="AL18" s="43" t="str">
        <f>IF(ISBLANK('Nota de Estudiantes'!AL20),"",IF(AL$6="","Falta",20*'Nota de Estudiantes'!AL20/AL$6))</f>
        <v/>
      </c>
      <c r="AM18" s="43" t="str">
        <f>IF(ISBLANK('Nota de Estudiantes'!AM20),"",IF(AM$6="","Falta",20*'Nota de Estudiantes'!AM20/AM$6))</f>
        <v/>
      </c>
      <c r="AN18" s="43" t="str">
        <f>IF(ISBLANK('Nota de Estudiantes'!AN20),"",IF(AN$6="","Falta",20*'Nota de Estudiantes'!AN20/AN$6))</f>
        <v/>
      </c>
      <c r="AO18" s="43" t="str">
        <f>IF(ISBLANK('Nota de Estudiantes'!AO20),"",IF(AO$6="","Falta",20*'Nota de Estudiantes'!AO20/AO$6))</f>
        <v/>
      </c>
      <c r="AP18" s="43" t="str">
        <f>IF(ISBLANK('Nota de Estudiantes'!AP20),"",IF(AP$6="","Falta",20*'Nota de Estudiantes'!AP20/AP$6))</f>
        <v/>
      </c>
      <c r="AQ18" s="43" t="str">
        <f>IF(ISBLANK('Nota de Estudiantes'!AQ20),"",IF(AQ$6="","Falta",20*'Nota de Estudiantes'!AQ20/AQ$6))</f>
        <v/>
      </c>
      <c r="AR18" s="43" t="str">
        <f>IF(ISBLANK('Nota de Estudiantes'!AR20),"",IF(AR$6="","Falta",20*'Nota de Estudiantes'!AR20/AR$6))</f>
        <v/>
      </c>
      <c r="AS18" s="43">
        <f>IF(ISBLANK('Nota de Estudiantes'!AS20),"",IF(AS$6="","Falta",20*'Nota de Estudiantes'!AS20/AS$6))</f>
        <v>17</v>
      </c>
      <c r="AT18" s="43" t="str">
        <f>IF(ISBLANK('Nota de Estudiantes'!AT20),"",IF(AT$6="","Falta",20*'Nota de Estudiantes'!AT20/AT$6))</f>
        <v/>
      </c>
      <c r="AU18" s="43" t="str">
        <f>IF(ISBLANK('Nota de Estudiantes'!AU20),"",IF(AU$6="","Falta",20*'Nota de Estudiantes'!AU20/AU$6))</f>
        <v/>
      </c>
      <c r="AV18" s="43" t="str">
        <f>IF(ISBLANK('Nota de Estudiantes'!AV20),"",IF(AV$6="","Falta",20*'Nota de Estudiantes'!AV20/AV$6))</f>
        <v/>
      </c>
      <c r="AW18" s="43">
        <f>IF(ISBLANK('Nota de Estudiantes'!AW20),"",IF(AW$6="","Falta",20*'Nota de Estudiantes'!AW20/AW$6))</f>
        <v>12</v>
      </c>
      <c r="AX18" s="43">
        <f>IF(ISBLANK('Nota de Estudiantes'!AX20),"",IF(AX$6="","Falta",20*'Nota de Estudiantes'!AX20/AX$6))</f>
        <v>10</v>
      </c>
      <c r="AY18" s="43" t="str">
        <f>IF(ISBLANK('Nota de Estudiantes'!AY20),"",IF(AY$6="","Falta",20*'Nota de Estudiantes'!AY20/AY$6))</f>
        <v/>
      </c>
      <c r="AZ18" s="43" t="str">
        <f>IF(ISBLANK('Nota de Estudiantes'!AZ20),"",IF(AZ$6="","Falta",20*'Nota de Estudiantes'!AZ20/AZ$6))</f>
        <v/>
      </c>
      <c r="BA18" s="43" t="str">
        <f>IF(ISBLANK('Nota de Estudiantes'!BA20),"",IF(BA$6="","Falta",20*'Nota de Estudiantes'!BA20/BA$6))</f>
        <v/>
      </c>
      <c r="BB18" s="43" t="str">
        <f>IF(ISBLANK('Nota de Estudiantes'!BB20),"",IF(BB$6="","Falta",20*'Nota de Estudiantes'!BB20/BB$6))</f>
        <v/>
      </c>
      <c r="BC18" s="43" t="str">
        <f>IF(ISBLANK('Nota de Estudiantes'!BC20),"",IF(BC$6="","Falta",20*'Nota de Estudiantes'!BC20/BC$6))</f>
        <v/>
      </c>
      <c r="BD18" s="43" t="str">
        <f>IF(ISBLANK('Nota de Estudiantes'!BD20),"",IF(BD$6="","Falta",20*'Nota de Estudiantes'!BD20/BD$6))</f>
        <v/>
      </c>
      <c r="BE18" s="43" t="str">
        <f>IF(ISBLANK('Nota de Estudiantes'!BE20),"",IF(BE$6="","Falta",20*'Nota de Estudiantes'!BE20/BE$6))</f>
        <v/>
      </c>
      <c r="BF18" s="43" t="str">
        <f>IF(ISBLANK('Nota de Estudiantes'!BF20),"",IF(BF$6="","Falta",20*'Nota de Estudiantes'!BF20/BF$6))</f>
        <v/>
      </c>
      <c r="BG18" s="43" t="str">
        <f>IF(ISBLANK('Nota de Estudiantes'!BG20),"",IF(BG$6="","Falta",20*'Nota de Estudiantes'!BG20/BG$6))</f>
        <v/>
      </c>
      <c r="BH18" s="43" t="str">
        <f>IF(ISBLANK('Nota de Estudiantes'!BH20),"",IF(BH$6="","Falta",20*'Nota de Estudiantes'!BH20/BH$6))</f>
        <v/>
      </c>
      <c r="BI18" s="43">
        <f>IF(ISBLANK('Nota de Estudiantes'!BI20),"",IF(BI$6="","Falta",20*'Nota de Estudiantes'!BI20/BI$6))</f>
        <v>12</v>
      </c>
      <c r="BJ18" s="43" t="str">
        <f>IF(ISBLANK('Nota de Estudiantes'!BJ20),"",IF(BJ$6="","Falta",20*'Nota de Estudiantes'!BJ20/BJ$6))</f>
        <v/>
      </c>
      <c r="BK18" s="43" t="str">
        <f>IF(ISBLANK('Nota de Estudiantes'!BK20),"",IF(BK$6="","Falta",20*'Nota de Estudiantes'!BK20/BK$6))</f>
        <v/>
      </c>
      <c r="BL18" s="43" t="str">
        <f>IF(ISBLANK('Nota de Estudiantes'!BL20),"",IF(BL$6="","Falta",20*'Nota de Estudiantes'!BL20/BL$6))</f>
        <v/>
      </c>
      <c r="BM18" s="43">
        <f>IF(ISBLANK('Nota de Estudiantes'!BM20),"",IF(BM$6="","Falta",20*'Nota de Estudiantes'!BM20/BM$6))</f>
        <v>10</v>
      </c>
      <c r="BN18" s="43" t="str">
        <f>IF(ISBLANK('Nota de Estudiantes'!BN20),"",IF(BN$6="","Falta",20*'Nota de Estudiantes'!BN20/BN$6))</f>
        <v/>
      </c>
      <c r="BO18" s="43" t="str">
        <f>IF(ISBLANK('Nota de Estudiantes'!BO20),"",IF(BO$6="","Falta",20*'Nota de Estudiantes'!BO20/BO$6))</f>
        <v/>
      </c>
      <c r="BP18" s="43" t="str">
        <f>IF(ISBLANK('Nota de Estudiantes'!BP20),"",IF(BP$6="","Falta",20*'Nota de Estudiantes'!BP20/BP$6))</f>
        <v/>
      </c>
      <c r="BQ18" s="43" t="str">
        <f>IF(ISBLANK('Nota de Estudiantes'!BQ20),"",IF(BQ$6="","Falta",20*'Nota de Estudiantes'!BQ20/BQ$6))</f>
        <v/>
      </c>
      <c r="BR18" s="43" t="str">
        <f>IF(ISBLANK('Nota de Estudiantes'!BR20),"",IF(BR$6="","Falta",20*'Nota de Estudiantes'!BR20/BR$6))</f>
        <v/>
      </c>
      <c r="BS18" s="43" t="str">
        <f>IF(ISBLANK('Nota de Estudiantes'!BS20),"",IF(BS$6="","Falta",20*'Nota de Estudiantes'!BS20/BS$6))</f>
        <v/>
      </c>
      <c r="BT18" s="43" t="str">
        <f>IF(ISBLANK('Nota de Estudiantes'!BT20),"",IF(BT$6="","Falta",20*'Nota de Estudiantes'!BT20/BT$6))</f>
        <v/>
      </c>
      <c r="BU18" s="43" t="str">
        <f>IF(ISBLANK('Nota de Estudiantes'!BU20),"",IF(BU$6="","Falta",20*'Nota de Estudiantes'!BU20/BU$6))</f>
        <v/>
      </c>
      <c r="BV18" s="43" t="str">
        <f>IF(ISBLANK('Nota de Estudiantes'!BV20),"",IF(BV$6="","Falta",20*'Nota de Estudiantes'!BV20/BV$6))</f>
        <v/>
      </c>
      <c r="BW18" s="43" t="str">
        <f>IF(ISBLANK('Nota de Estudiantes'!BW20),"",IF(BW$6="","Falta",20*'Nota de Estudiantes'!BW20/BW$6))</f>
        <v/>
      </c>
      <c r="BX18" s="43" t="str">
        <f>IF(ISBLANK('Nota de Estudiantes'!BX20),"",IF(BX$6="","Falta",20*'Nota de Estudiantes'!BX20/BX$6))</f>
        <v/>
      </c>
      <c r="BY18" s="43">
        <f>IF(ISBLANK('Nota de Estudiantes'!BY20),"",IF(BY$6="","Falta",20*'Nota de Estudiantes'!BY20/BY$6))</f>
        <v>20</v>
      </c>
      <c r="BZ18" s="43">
        <f>IF(ISBLANK('Nota de Estudiantes'!BZ20),"",IF(BZ$6="","Falta",20*'Nota de Estudiantes'!BZ20/BZ$6))</f>
        <v>20</v>
      </c>
      <c r="CA18" s="43" t="str">
        <f>IF(ISBLANK('Nota de Estudiantes'!CA20),"",IF(CA$6="","Falta",20*'Nota de Estudiantes'!CA20/CA$6))</f>
        <v/>
      </c>
      <c r="CB18" s="43" t="str">
        <f>IF(ISBLANK('Nota de Estudiantes'!CB20),"",IF(CB$6="","Falta",20*'Nota de Estudiantes'!CB20/CB$6))</f>
        <v/>
      </c>
      <c r="CC18" s="43" t="str">
        <f>IF(ISBLANK('Nota de Estudiantes'!CC20),"",IF(CC$6="","Falta",20*'Nota de Estudiantes'!CC20/CC$6))</f>
        <v/>
      </c>
      <c r="CD18" s="43" t="str">
        <f>IF(ISBLANK('Nota de Estudiantes'!CD20),"",IF(CD$6="","Falta",20*'Nota de Estudiantes'!CD20/CD$6))</f>
        <v/>
      </c>
      <c r="CE18" s="43" t="str">
        <f>IF(ISBLANK('Nota de Estudiantes'!CE20),"",IF(CE$6="","Falta",20*'Nota de Estudiantes'!CE20/CE$6))</f>
        <v/>
      </c>
      <c r="CF18" s="43" t="str">
        <f>IF(ISBLANK('Nota de Estudiantes'!CF20),"",IF(CF$6="","Falta",20*'Nota de Estudiantes'!CF20/CF$6))</f>
        <v/>
      </c>
      <c r="CG18" s="43" t="str">
        <f>IF(ISBLANK('Nota de Estudiantes'!CG20),"",IF(CG$6="","Falta",20*'Nota de Estudiantes'!CG20/CG$6))</f>
        <v/>
      </c>
      <c r="CH18" s="43" t="str">
        <f>IF(ISBLANK('Nota de Estudiantes'!CH20),"",IF(CH$6="","Falta",20*'Nota de Estudiantes'!CH20/CH$6))</f>
        <v/>
      </c>
      <c r="CI18" s="43" t="str">
        <f>IF(ISBLANK('Nota de Estudiantes'!CI20),"",IF(CI$6="","Falta",20*'Nota de Estudiantes'!CI20/CI$6))</f>
        <v/>
      </c>
      <c r="CJ18" s="43" t="str">
        <f>IF(ISBLANK('Nota de Estudiantes'!CJ20),"",IF(CJ$6="","Falta",20*'Nota de Estudiantes'!CJ20/CJ$6))</f>
        <v/>
      </c>
      <c r="CK18" s="43">
        <f>IF(ISBLANK('Nota de Estudiantes'!CK20),"",IF(CK$6="","Falta",20*'Nota de Estudiantes'!CK20/CK$6))</f>
        <v>11</v>
      </c>
      <c r="CL18" s="43" t="str">
        <f>IF(ISBLANK('Nota de Estudiantes'!CL20),"",IF(CL$6="","Falta",20*'Nota de Estudiantes'!CL20/CL$6))</f>
        <v/>
      </c>
      <c r="CM18" s="43" t="str">
        <f>IF(ISBLANK('Nota de Estudiantes'!CM20),"",IF(CM$6="","Falta",20*'Nota de Estudiantes'!CM20/CM$6))</f>
        <v/>
      </c>
      <c r="CN18" s="43" t="str">
        <f>IF(ISBLANK('Nota de Estudiantes'!CN20),"",IF(CN$6="","Falta",20*'Nota de Estudiantes'!CN20/CN$6))</f>
        <v/>
      </c>
      <c r="CO18" s="43">
        <f>IF(ISBLANK('Nota de Estudiantes'!CO20),"",IF(CO$6="","Falta",20*'Nota de Estudiantes'!CO20/CO$6))</f>
        <v>11</v>
      </c>
      <c r="CP18" s="43" t="str">
        <f>IF(ISBLANK('Nota de Estudiantes'!CP20),"",IF(CP$6="","Falta",20*'Nota de Estudiantes'!CP20/CP$6))</f>
        <v/>
      </c>
      <c r="CQ18" s="43" t="str">
        <f>IF(ISBLANK('Nota de Estudiantes'!CQ20),"",IF(CQ$6="","Falta",20*'Nota de Estudiantes'!CQ20/CQ$6))</f>
        <v/>
      </c>
      <c r="CR18" s="43" t="str">
        <f>IF(ISBLANK('Nota de Estudiantes'!CR20),"",IF(CR$6="","Falta",20*'Nota de Estudiantes'!CR20/CR$6))</f>
        <v/>
      </c>
      <c r="CS18" s="43" t="str">
        <f>IF(ISBLANK('Nota de Estudiantes'!CS20),"",IF(CS$6="","Falta",20*'Nota de Estudiantes'!CS20/CS$6))</f>
        <v/>
      </c>
      <c r="CT18" s="43" t="str">
        <f>IF(ISBLANK('Nota de Estudiantes'!CT20),"",IF(CT$6="","Falta",20*'Nota de Estudiantes'!CT20/CT$6))</f>
        <v/>
      </c>
      <c r="CU18" s="43" t="str">
        <f>IF(ISBLANK('Nota de Estudiantes'!CU20),"",IF(CU$6="","Falta",20*'Nota de Estudiantes'!CU20/CU$6))</f>
        <v/>
      </c>
      <c r="CV18" s="43" t="str">
        <f>IF(ISBLANK('Nota de Estudiantes'!CV20),"",IF(CV$6="","Falta",20*'Nota de Estudiantes'!CV20/CV$6))</f>
        <v/>
      </c>
      <c r="CW18" s="43" t="str">
        <f>IF(ISBLANK('Nota de Estudiantes'!CW20),"",IF(CW$6="","Falta",20*'Nota de Estudiantes'!CW20/CW$6))</f>
        <v/>
      </c>
      <c r="CX18" s="43" t="str">
        <f>IF(ISBLANK('Nota de Estudiantes'!CX20),"",IF(CX$6="","Falta",20*'Nota de Estudiantes'!CX20/CX$6))</f>
        <v/>
      </c>
      <c r="CY18" s="43" t="str">
        <f>IF(ISBLANK('Nota de Estudiantes'!CY20),"",IF(CY$6="","Falta",20*'Nota de Estudiantes'!CY20/CY$6))</f>
        <v/>
      </c>
      <c r="CZ18" s="43" t="str">
        <f>IF(ISBLANK('Nota de Estudiantes'!CZ20),"",IF(CZ$6="","Falta",20*'Nota de Estudiantes'!CZ20/CZ$6))</f>
        <v/>
      </c>
      <c r="DA18" s="43">
        <f>IF(ISBLANK('Nota de Estudiantes'!DA20),"",IF(DA$6="","Falta",20*'Nota de Estudiantes'!DA20/DA$6))</f>
        <v>8</v>
      </c>
      <c r="DB18" s="43">
        <f>IF(ISBLANK('Nota de Estudiantes'!DB20),"",IF(DB$6="","Falta",20*'Nota de Estudiantes'!DB20/DB$6))</f>
        <v>14</v>
      </c>
      <c r="DC18" s="43">
        <f>IF(ISBLANK('Nota de Estudiantes'!DC20),"",IF(DC$6="","Falta",20*'Nota de Estudiantes'!DC20/DC$6))</f>
        <v>11</v>
      </c>
      <c r="DD18" s="43">
        <f>IF(ISBLANK('Nota de Estudiantes'!DD20),"",IF(DD$6="","Falta",20*'Nota de Estudiantes'!DD20/DD$6))</f>
        <v>8</v>
      </c>
      <c r="DE18" s="43">
        <f>IF(ISBLANK('Nota de Estudiantes'!DE20),"",IF(DE$6="","Falta",20*'Nota de Estudiantes'!DE20/DE$6))</f>
        <v>10</v>
      </c>
      <c r="DF18" s="43" t="str">
        <f>IF(ISBLANK('Nota de Estudiantes'!DF20),"",IF(DF$6="","Falta",20*'Nota de Estudiantes'!DF20/DF$6))</f>
        <v/>
      </c>
      <c r="DG18" s="43" t="str">
        <f>IF(ISBLANK('Nota de Estudiantes'!DG20),"",IF(DG$6="","Falta",20*'Nota de Estudiantes'!DG20/DG$6))</f>
        <v/>
      </c>
      <c r="DH18" s="43" t="str">
        <f>IF(ISBLANK('Nota de Estudiantes'!DH20),"",IF(DH$6="","Falta",20*'Nota de Estudiantes'!DH20/DH$6))</f>
        <v/>
      </c>
      <c r="DI18" s="43" t="str">
        <f>IF(ISBLANK('Nota de Estudiantes'!DI20),"",IF(DI$6="","Falta",20*'Nota de Estudiantes'!DI20/DI$6))</f>
        <v/>
      </c>
      <c r="DJ18" s="43" t="str">
        <f>IF(ISBLANK('Nota de Estudiantes'!DJ20),"",IF(DJ$6="","Falta",20*'Nota de Estudiantes'!DJ20/DJ$6))</f>
        <v/>
      </c>
      <c r="DK18" s="43" t="str">
        <f>IF(ISBLANK('Nota de Estudiantes'!DK20),"",IF(DK$6="","Falta",20*'Nota de Estudiantes'!DK20/DK$6))</f>
        <v/>
      </c>
      <c r="DL18" s="43" t="str">
        <f>IF(ISBLANK('Nota de Estudiantes'!DL20),"",IF(DL$6="","Falta",20*'Nota de Estudiantes'!DL20/DL$6))</f>
        <v/>
      </c>
      <c r="DM18" s="43" t="str">
        <f>IF(ISBLANK('Nota de Estudiantes'!DM20),"",IF(DM$6="","Falta",20*'Nota de Estudiantes'!DM20/DM$6))</f>
        <v/>
      </c>
      <c r="DN18" s="43" t="str">
        <f>IF(ISBLANK('Nota de Estudiantes'!DN20),"",IF(DN$6="","Falta",20*'Nota de Estudiantes'!DN20/DN$6))</f>
        <v/>
      </c>
      <c r="DO18" s="43" t="str">
        <f>IF(ISBLANK('Nota de Estudiantes'!DO20),"",IF(DO$6="","Falta",20*'Nota de Estudiantes'!DO20/DO$6))</f>
        <v/>
      </c>
      <c r="DP18" s="43" t="str">
        <f>IF(ISBLANK('Nota de Estudiantes'!DP20),"",IF(DP$6="","Falta",20*'Nota de Estudiantes'!DP20/DP$6))</f>
        <v/>
      </c>
      <c r="DQ18" s="43">
        <f>IF(ISBLANK('Nota de Estudiantes'!DQ20),"",IF(DQ$6="","Falta",20*'Nota de Estudiantes'!DQ20/DQ$6))</f>
        <v>15</v>
      </c>
      <c r="DR18" s="43" t="str">
        <f>IF(ISBLANK('Nota de Estudiantes'!DR20),"",IF(DR$6="","Falta",20*'Nota de Estudiantes'!DR20/DR$6))</f>
        <v/>
      </c>
      <c r="DS18" s="43" t="str">
        <f>IF(ISBLANK('Nota de Estudiantes'!DS20),"",IF(DS$6="","Falta",20*'Nota de Estudiantes'!DS20/DS$6))</f>
        <v/>
      </c>
      <c r="DT18" s="43" t="str">
        <f>IF(ISBLANK('Nota de Estudiantes'!DT20),"",IF(DT$6="","Falta",20*'Nota de Estudiantes'!DT20/DT$6))</f>
        <v/>
      </c>
      <c r="DU18" s="43">
        <f>IF(ISBLANK('Nota de Estudiantes'!DU20),"",IF(DU$6="","Falta",20*'Nota de Estudiantes'!DU20/DU$6))</f>
        <v>15</v>
      </c>
      <c r="DV18" s="43" t="str">
        <f>IF(ISBLANK('Nota de Estudiantes'!DV20),"",IF(DV$6="","Falta",20*'Nota de Estudiantes'!DV20/DV$6))</f>
        <v/>
      </c>
      <c r="DW18" s="43" t="str">
        <f>IF(ISBLANK('Nota de Estudiantes'!DW20),"",IF(DW$6="","Falta",20*'Nota de Estudiantes'!DW20/DW$6))</f>
        <v/>
      </c>
      <c r="DX18" s="43" t="str">
        <f>IF(ISBLANK('Nota de Estudiantes'!DX20),"",IF(DX$6="","Falta",20*'Nota de Estudiantes'!DX20/DX$6))</f>
        <v/>
      </c>
      <c r="DY18" s="43" t="str">
        <f>IF(ISBLANK('Nota de Estudiantes'!DY20),"",IF(DY$6="","Falta",20*'Nota de Estudiantes'!DY20/DY$6))</f>
        <v/>
      </c>
      <c r="DZ18" s="43" t="str">
        <f>IF(ISBLANK('Nota de Estudiantes'!DZ20),"",IF(DZ$6="","Falta",20*'Nota de Estudiantes'!DZ20/DZ$6))</f>
        <v/>
      </c>
      <c r="EA18" s="43" t="str">
        <f>IF(ISBLANK('Nota de Estudiantes'!EA20),"",IF(EA$6="","Falta",20*'Nota de Estudiantes'!EA20/EA$6))</f>
        <v/>
      </c>
      <c r="EB18" s="43" t="str">
        <f>IF(ISBLANK('Nota de Estudiantes'!EB20),"",IF(EB$6="","Falta",20*'Nota de Estudiantes'!EB20/EB$6))</f>
        <v/>
      </c>
      <c r="EC18" s="43" t="str">
        <f>IF(ISBLANK('Nota de Estudiantes'!EC20),"",IF(EC$6="","Falta",20*'Nota de Estudiantes'!EC20/EC$6))</f>
        <v/>
      </c>
      <c r="ED18" s="43" t="str">
        <f>IF(ISBLANK('Nota de Estudiantes'!ED20),"",IF(ED$6="","Falta",20*'Nota de Estudiantes'!ED20/ED$6))</f>
        <v/>
      </c>
      <c r="EE18" s="43" t="str">
        <f>IF(ISBLANK('Nota de Estudiantes'!EE20),"",IF(EE$6="","Falta",20*'Nota de Estudiantes'!EE20/EE$6))</f>
        <v/>
      </c>
      <c r="EF18" s="43" t="str">
        <f>IF(ISBLANK('Nota de Estudiantes'!EF20),"",IF(EF$6="","Falta",20*'Nota de Estudiantes'!EF20/EF$6))</f>
        <v/>
      </c>
      <c r="EG18" s="43" t="str">
        <f>IF(ISBLANK('Nota de Estudiantes'!EG20),"",IF(EG$6="","Falta",20*'Nota de Estudiantes'!EG20/EG$6))</f>
        <v/>
      </c>
      <c r="EH18" s="43" t="str">
        <f>IF(ISBLANK('Nota de Estudiantes'!EH20),"",IF(EH$6="","Falta",20*'Nota de Estudiantes'!EH20/EH$6))</f>
        <v/>
      </c>
      <c r="EI18" s="43" t="str">
        <f>IF(ISBLANK('Nota de Estudiantes'!EI20),"",IF(EI$6="","Falta",20*'Nota de Estudiantes'!EI20/EI$6))</f>
        <v/>
      </c>
      <c r="EJ18" s="43" t="str">
        <f>IF(ISBLANK('Nota de Estudiantes'!EJ20),"",IF(EJ$6="","Falta",20*'Nota de Estudiantes'!EJ20/EJ$6))</f>
        <v/>
      </c>
      <c r="EK18" s="43">
        <f>IF(ISBLANK('Nota de Estudiantes'!EK20),"",IF(EK$6="","Falta",20*'Nota de Estudiantes'!EK20/EK$6))</f>
        <v>15</v>
      </c>
      <c r="EL18" s="43" t="str">
        <f>IF(ISBLANK('Nota de Estudiantes'!EL20),"",IF(EL$6="","Falta",20*'Nota de Estudiantes'!EL20/EL$6))</f>
        <v/>
      </c>
      <c r="EM18" s="43" t="str">
        <f>IF(ISBLANK('Nota de Estudiantes'!EM20),"",IF(EM$6="","Falta",20*'Nota de Estudiantes'!EM20/EM$6))</f>
        <v/>
      </c>
      <c r="EN18" s="43" t="str">
        <f>IF(ISBLANK('Nota de Estudiantes'!EN20),"",IF(EN$6="","Falta",20*'Nota de Estudiantes'!EN20/EN$6))</f>
        <v/>
      </c>
      <c r="EO18" s="43">
        <f>IF(ISBLANK('Nota de Estudiantes'!EO20),"",IF(EO$6="","Falta",20*'Nota de Estudiantes'!EO20/EO$6))</f>
        <v>15</v>
      </c>
      <c r="EP18" s="43" t="str">
        <f>IF(ISBLANK('Nota de Estudiantes'!EP20),"",IF(EP$6="","Falta",20*'Nota de Estudiantes'!EP20/EP$6))</f>
        <v/>
      </c>
      <c r="EQ18" s="43" t="str">
        <f>IF(ISBLANK('Nota de Estudiantes'!EQ20),"",IF(EQ$6="","Falta",20*'Nota de Estudiantes'!EQ20/EQ$6))</f>
        <v/>
      </c>
      <c r="ER18" s="43" t="str">
        <f>IF(ISBLANK('Nota de Estudiantes'!ER20),"",IF(ER$6="","Falta",20*'Nota de Estudiantes'!ER20/ER$6))</f>
        <v/>
      </c>
      <c r="ES18" s="43" t="str">
        <f>IF(ISBLANK('Nota de Estudiantes'!ES20),"",IF(ES$6="","Falta",20*'Nota de Estudiantes'!ES20/ES$6))</f>
        <v/>
      </c>
      <c r="ET18" s="43" t="str">
        <f>IF(ISBLANK('Nota de Estudiantes'!ET20),"",IF(ET$6="","Falta",20*'Nota de Estudiantes'!ET20/ET$6))</f>
        <v/>
      </c>
      <c r="EU18" s="43" t="str">
        <f>IF(ISBLANK('Nota de Estudiantes'!EU20),"",IF(EU$6="","Falta",20*'Nota de Estudiantes'!EU20/EU$6))</f>
        <v/>
      </c>
      <c r="EV18" s="43" t="str">
        <f>IF(ISBLANK('Nota de Estudiantes'!EV20),"",IF(EV$6="","Falta",20*'Nota de Estudiantes'!EV20/EV$6))</f>
        <v/>
      </c>
      <c r="EW18" s="43" t="str">
        <f>IF(ISBLANK('Nota de Estudiantes'!EW20),"",IF(EW$6="","Falta",20*'Nota de Estudiantes'!EW20/EW$6))</f>
        <v/>
      </c>
      <c r="EX18" s="43" t="str">
        <f>IF(ISBLANK('Nota de Estudiantes'!EX20),"",IF(EX$6="","Falta",20*'Nota de Estudiantes'!EX20/EX$6))</f>
        <v/>
      </c>
      <c r="EY18" s="43" t="str">
        <f>IF(ISBLANK('Nota de Estudiantes'!EY20),"",IF(EY$6="","Falta",20*'Nota de Estudiantes'!EY20/EY$6))</f>
        <v/>
      </c>
      <c r="EZ18" s="43" t="str">
        <f>IF(ISBLANK('Nota de Estudiantes'!EZ20),"",IF(EZ$6="","Falta",20*'Nota de Estudiantes'!EZ20/EZ$6))</f>
        <v/>
      </c>
      <c r="FA18" s="43">
        <f>IF(ISBLANK('Nota de Estudiantes'!FA20),"",IF(FA$6="","Falta",20*'Nota de Estudiantes'!FA20/FA$6))</f>
        <v>18</v>
      </c>
      <c r="FB18" s="43">
        <f>IF(ISBLANK('Nota de Estudiantes'!FB20),"",IF(FB$6="","Falta",20*'Nota de Estudiantes'!FB20/FB$6))</f>
        <v>16</v>
      </c>
      <c r="FC18" s="43">
        <f>IF(ISBLANK('Nota de Estudiantes'!FC20),"",IF(FC$6="","Falta",20*'Nota de Estudiantes'!FC20/FC$6))</f>
        <v>15</v>
      </c>
      <c r="FD18" s="43">
        <f>IF(ISBLANK('Nota de Estudiantes'!FD20),"",IF(FD$6="","Falta",20*'Nota de Estudiantes'!FD20/FD$6))</f>
        <v>16</v>
      </c>
      <c r="FE18" s="43" t="str">
        <f>IF(ISBLANK('Nota de Estudiantes'!FE20),"",IF(FE$6="","Falta",20*'Nota de Estudiantes'!FE20/FE$6))</f>
        <v/>
      </c>
      <c r="FF18" s="43" t="str">
        <f>IF(ISBLANK('Nota de Estudiantes'!FF20),"",IF(FF$6="","Falta",20*'Nota de Estudiantes'!FF20/FF$6))</f>
        <v/>
      </c>
      <c r="FG18" s="43" t="str">
        <f>IF(ISBLANK('Nota de Estudiantes'!FG20),"",IF(FG$6="","Falta",20*'Nota de Estudiantes'!FG20/FG$6))</f>
        <v/>
      </c>
      <c r="FH18" s="43" t="str">
        <f>IF(ISBLANK('Nota de Estudiantes'!FH20),"",IF(FH$6="","Falta",20*'Nota de Estudiantes'!FH20/FH$6))</f>
        <v/>
      </c>
      <c r="FI18" s="43" t="str">
        <f>IF(ISBLANK('Nota de Estudiantes'!FI20),"",IF(FI$6="","Falta",20*'Nota de Estudiantes'!FI20/FI$6))</f>
        <v/>
      </c>
      <c r="FJ18" s="43" t="str">
        <f>IF(ISBLANK('Nota de Estudiantes'!FJ20),"",IF(FJ$6="","Falta",20*'Nota de Estudiantes'!FJ20/FJ$6))</f>
        <v/>
      </c>
      <c r="FK18" s="43" t="str">
        <f>IF(ISBLANK('Nota de Estudiantes'!FK20),"",IF(FK$6="","Falta",20*'Nota de Estudiantes'!FK20/FK$6))</f>
        <v/>
      </c>
      <c r="FL18" s="43" t="str">
        <f>IF(ISBLANK('Nota de Estudiantes'!FL20),"",IF(FL$6="","Falta",20*'Nota de Estudiantes'!FL20/FL$6))</f>
        <v/>
      </c>
    </row>
    <row r="19" spans="2:168" x14ac:dyDescent="0.25">
      <c r="B19" s="42" t="str">
        <f>IF(ISBLANK('Nota de Estudiantes'!B21),"",'Nota de Estudiantes'!B21)</f>
        <v>15</v>
      </c>
      <c r="C19" s="42" t="str">
        <f>IF(ISBLANK('Nota de Estudiantes'!C21),"",'Nota de Estudiantes'!C21)</f>
        <v>GUZMAN GUTIERREZ, GABRIEL</v>
      </c>
      <c r="D19" s="38" t="str">
        <f>IF(ISBLANK('Nota de Estudiantes'!D21),"",'Nota de Estudiantes'!D21)</f>
        <v>02</v>
      </c>
      <c r="E19" s="43">
        <f>IF(ISBLANK('Nota de Estudiantes'!E21),"",IF(E$6="","Falta",20*'Nota de Estudiantes'!E21/E$6))</f>
        <v>20</v>
      </c>
      <c r="F19" s="43">
        <f>IF(ISBLANK('Nota de Estudiantes'!F21),"",IF(F$6="","Falta",20*'Nota de Estudiantes'!F21/F$6))</f>
        <v>16</v>
      </c>
      <c r="G19" s="43">
        <f>IF(ISBLANK('Nota de Estudiantes'!G21),"",IF(G$6="","Falta",20*'Nota de Estudiantes'!G21/G$6))</f>
        <v>15</v>
      </c>
      <c r="H19" s="43" t="str">
        <f>IF(ISBLANK('Nota de Estudiantes'!H21),"",IF(H$6="","Falta",20*'Nota de Estudiantes'!H21/H$6))</f>
        <v/>
      </c>
      <c r="I19" s="43">
        <f>IF(ISBLANK('Nota de Estudiantes'!I21),"",IF(I$6="","Falta",20*'Nota de Estudiantes'!I21/I$6))</f>
        <v>8</v>
      </c>
      <c r="J19" s="43">
        <f>IF(ISBLANK('Nota de Estudiantes'!J21),"",IF(J$6="","Falta",20*'Nota de Estudiantes'!J21/J$6))</f>
        <v>20</v>
      </c>
      <c r="K19" s="43">
        <f>IF(ISBLANK('Nota de Estudiantes'!K21),"",IF(K$6="","Falta",20*'Nota de Estudiantes'!K21/K$6))</f>
        <v>16</v>
      </c>
      <c r="L19" s="43">
        <f>IF(ISBLANK('Nota de Estudiantes'!L21),"",IF(L$6="","Falta",20*'Nota de Estudiantes'!L21/L$6))</f>
        <v>16</v>
      </c>
      <c r="M19" s="43" t="str">
        <f>IF(ISBLANK('Nota de Estudiantes'!M21),"",IF(M$6="","Falta",20*'Nota de Estudiantes'!M21/M$6))</f>
        <v/>
      </c>
      <c r="N19" s="43" t="str">
        <f>IF(ISBLANK('Nota de Estudiantes'!N21),"",IF(N$6="","Falta",20*'Nota de Estudiantes'!N21/N$6))</f>
        <v/>
      </c>
      <c r="O19" s="43" t="str">
        <f>IF(ISBLANK('Nota de Estudiantes'!O21),"",IF(O$6="","Falta",20*'Nota de Estudiantes'!O21/O$6))</f>
        <v/>
      </c>
      <c r="P19" s="43" t="str">
        <f>IF(ISBLANK('Nota de Estudiantes'!P21),"",IF(P$6="","Falta",20*'Nota de Estudiantes'!P21/P$6))</f>
        <v/>
      </c>
      <c r="Q19" s="43" t="str">
        <f>IF(ISBLANK('Nota de Estudiantes'!Q21),"",IF(Q$6="","Falta",20*'Nota de Estudiantes'!Q21/Q$6))</f>
        <v/>
      </c>
      <c r="R19" s="43" t="str">
        <f>IF(ISBLANK('Nota de Estudiantes'!R21),"",IF(R$6="","Falta",20*'Nota de Estudiantes'!R21/R$6))</f>
        <v/>
      </c>
      <c r="S19" s="43" t="str">
        <f>IF(ISBLANK('Nota de Estudiantes'!S21),"",IF(S$6="","Falta",20*'Nota de Estudiantes'!S21/S$6))</f>
        <v/>
      </c>
      <c r="T19" s="43" t="str">
        <f>IF(ISBLANK('Nota de Estudiantes'!T21),"",IF(T$6="","Falta",20*'Nota de Estudiantes'!T21/T$6))</f>
        <v/>
      </c>
      <c r="U19" s="43">
        <f>IF(ISBLANK('Nota de Estudiantes'!U21),"",IF(U$6="","Falta",20*'Nota de Estudiantes'!U21/U$6))</f>
        <v>15</v>
      </c>
      <c r="V19" s="43">
        <f>IF(ISBLANK('Nota de Estudiantes'!V21),"",IF(V$6="","Falta",20*'Nota de Estudiantes'!V21/V$6))</f>
        <v>16</v>
      </c>
      <c r="W19" s="43">
        <f>IF(ISBLANK('Nota de Estudiantes'!W21),"",IF(W$6="","Falta",20*'Nota de Estudiantes'!W21/W$6))</f>
        <v>12</v>
      </c>
      <c r="X19" s="43" t="str">
        <f>IF(ISBLANK('Nota de Estudiantes'!X21),"",IF(X$6="","Falta",20*'Nota de Estudiantes'!X21/X$6))</f>
        <v/>
      </c>
      <c r="Y19" s="43">
        <f>IF(ISBLANK('Nota de Estudiantes'!Y21),"",IF(Y$6="","Falta",20*'Nota de Estudiantes'!Y21/Y$6))</f>
        <v>14</v>
      </c>
      <c r="Z19" s="43">
        <f>IF(ISBLANK('Nota de Estudiantes'!Z21),"",IF(Z$6="","Falta",20*'Nota de Estudiantes'!Z21/Z$6))</f>
        <v>9</v>
      </c>
      <c r="AA19" s="43">
        <f>IF(ISBLANK('Nota de Estudiantes'!AA21),"",IF(AA$6="","Falta",20*'Nota de Estudiantes'!AA21/AA$6))</f>
        <v>18</v>
      </c>
      <c r="AB19" s="43">
        <f>IF(ISBLANK('Nota de Estudiantes'!AB21),"",IF(AB$6="","Falta",20*'Nota de Estudiantes'!AB21/AB$6))</f>
        <v>16</v>
      </c>
      <c r="AC19" s="43">
        <f>IF(ISBLANK('Nota de Estudiantes'!AC21),"",IF(AC$6="","Falta",20*'Nota de Estudiantes'!AC21/AC$6))</f>
        <v>10</v>
      </c>
      <c r="AD19" s="43" t="str">
        <f>IF(ISBLANK('Nota de Estudiantes'!AD21),"",IF(AD$6="","Falta",20*'Nota de Estudiantes'!AD21/AD$6))</f>
        <v/>
      </c>
      <c r="AE19" s="43" t="str">
        <f>IF(ISBLANK('Nota de Estudiantes'!AE21),"",IF(AE$6="","Falta",20*'Nota de Estudiantes'!AE21/AE$6))</f>
        <v/>
      </c>
      <c r="AF19" s="43" t="str">
        <f>IF(ISBLANK('Nota de Estudiantes'!AF21),"",IF(AF$6="","Falta",20*'Nota de Estudiantes'!AF21/AF$6))</f>
        <v/>
      </c>
      <c r="AG19" s="43" t="str">
        <f>IF(ISBLANK('Nota de Estudiantes'!AG21),"",IF(AG$6="","Falta",20*'Nota de Estudiantes'!AG21/AG$6))</f>
        <v/>
      </c>
      <c r="AH19" s="43" t="str">
        <f>IF(ISBLANK('Nota de Estudiantes'!AH21),"",IF(AH$6="","Falta",20*'Nota de Estudiantes'!AH21/AH$6))</f>
        <v/>
      </c>
      <c r="AI19" s="43" t="str">
        <f>IF(ISBLANK('Nota de Estudiantes'!AI21),"",IF(AI$6="","Falta",20*'Nota de Estudiantes'!AI21/AI$6))</f>
        <v/>
      </c>
      <c r="AJ19" s="43" t="str">
        <f>IF(ISBLANK('Nota de Estudiantes'!AJ21),"",IF(AJ$6="","Falta",20*'Nota de Estudiantes'!AJ21/AJ$6))</f>
        <v/>
      </c>
      <c r="AK19" s="43" t="str">
        <f>IF(ISBLANK('Nota de Estudiantes'!AK21),"",IF(AK$6="","Falta",20*'Nota de Estudiantes'!AK21/AK$6))</f>
        <v/>
      </c>
      <c r="AL19" s="43" t="str">
        <f>IF(ISBLANK('Nota de Estudiantes'!AL21),"",IF(AL$6="","Falta",20*'Nota de Estudiantes'!AL21/AL$6))</f>
        <v/>
      </c>
      <c r="AM19" s="43" t="str">
        <f>IF(ISBLANK('Nota de Estudiantes'!AM21),"",IF(AM$6="","Falta",20*'Nota de Estudiantes'!AM21/AM$6))</f>
        <v/>
      </c>
      <c r="AN19" s="43" t="str">
        <f>IF(ISBLANK('Nota de Estudiantes'!AN21),"",IF(AN$6="","Falta",20*'Nota de Estudiantes'!AN21/AN$6))</f>
        <v/>
      </c>
      <c r="AO19" s="43" t="str">
        <f>IF(ISBLANK('Nota de Estudiantes'!AO21),"",IF(AO$6="","Falta",20*'Nota de Estudiantes'!AO21/AO$6))</f>
        <v/>
      </c>
      <c r="AP19" s="43" t="str">
        <f>IF(ISBLANK('Nota de Estudiantes'!AP21),"",IF(AP$6="","Falta",20*'Nota de Estudiantes'!AP21/AP$6))</f>
        <v/>
      </c>
      <c r="AQ19" s="43" t="str">
        <f>IF(ISBLANK('Nota de Estudiantes'!AQ21),"",IF(AQ$6="","Falta",20*'Nota de Estudiantes'!AQ21/AQ$6))</f>
        <v/>
      </c>
      <c r="AR19" s="43" t="str">
        <f>IF(ISBLANK('Nota de Estudiantes'!AR21),"",IF(AR$6="","Falta",20*'Nota de Estudiantes'!AR21/AR$6))</f>
        <v/>
      </c>
      <c r="AS19" s="43">
        <f>IF(ISBLANK('Nota de Estudiantes'!AS21),"",IF(AS$6="","Falta",20*'Nota de Estudiantes'!AS21/AS$6))</f>
        <v>10</v>
      </c>
      <c r="AT19" s="43" t="str">
        <f>IF(ISBLANK('Nota de Estudiantes'!AT21),"",IF(AT$6="","Falta",20*'Nota de Estudiantes'!AT21/AT$6))</f>
        <v/>
      </c>
      <c r="AU19" s="43" t="str">
        <f>IF(ISBLANK('Nota de Estudiantes'!AU21),"",IF(AU$6="","Falta",20*'Nota de Estudiantes'!AU21/AU$6))</f>
        <v/>
      </c>
      <c r="AV19" s="43" t="str">
        <f>IF(ISBLANK('Nota de Estudiantes'!AV21),"",IF(AV$6="","Falta",20*'Nota de Estudiantes'!AV21/AV$6))</f>
        <v/>
      </c>
      <c r="AW19" s="43">
        <f>IF(ISBLANK('Nota de Estudiantes'!AW21),"",IF(AW$6="","Falta",20*'Nota de Estudiantes'!AW21/AW$6))</f>
        <v>16</v>
      </c>
      <c r="AX19" s="43">
        <f>IF(ISBLANK('Nota de Estudiantes'!AX21),"",IF(AX$6="","Falta",20*'Nota de Estudiantes'!AX21/AX$6))</f>
        <v>15</v>
      </c>
      <c r="AY19" s="43" t="str">
        <f>IF(ISBLANK('Nota de Estudiantes'!AY21),"",IF(AY$6="","Falta",20*'Nota de Estudiantes'!AY21/AY$6))</f>
        <v/>
      </c>
      <c r="AZ19" s="43" t="str">
        <f>IF(ISBLANK('Nota de Estudiantes'!AZ21),"",IF(AZ$6="","Falta",20*'Nota de Estudiantes'!AZ21/AZ$6))</f>
        <v/>
      </c>
      <c r="BA19" s="43" t="str">
        <f>IF(ISBLANK('Nota de Estudiantes'!BA21),"",IF(BA$6="","Falta",20*'Nota de Estudiantes'!BA21/BA$6))</f>
        <v/>
      </c>
      <c r="BB19" s="43" t="str">
        <f>IF(ISBLANK('Nota de Estudiantes'!BB21),"",IF(BB$6="","Falta",20*'Nota de Estudiantes'!BB21/BB$6))</f>
        <v/>
      </c>
      <c r="BC19" s="43" t="str">
        <f>IF(ISBLANK('Nota de Estudiantes'!BC21),"",IF(BC$6="","Falta",20*'Nota de Estudiantes'!BC21/BC$6))</f>
        <v/>
      </c>
      <c r="BD19" s="43" t="str">
        <f>IF(ISBLANK('Nota de Estudiantes'!BD21),"",IF(BD$6="","Falta",20*'Nota de Estudiantes'!BD21/BD$6))</f>
        <v/>
      </c>
      <c r="BE19" s="43" t="str">
        <f>IF(ISBLANK('Nota de Estudiantes'!BE21),"",IF(BE$6="","Falta",20*'Nota de Estudiantes'!BE21/BE$6))</f>
        <v/>
      </c>
      <c r="BF19" s="43" t="str">
        <f>IF(ISBLANK('Nota de Estudiantes'!BF21),"",IF(BF$6="","Falta",20*'Nota de Estudiantes'!BF21/BF$6))</f>
        <v/>
      </c>
      <c r="BG19" s="43" t="str">
        <f>IF(ISBLANK('Nota de Estudiantes'!BG21),"",IF(BG$6="","Falta",20*'Nota de Estudiantes'!BG21/BG$6))</f>
        <v/>
      </c>
      <c r="BH19" s="43" t="str">
        <f>IF(ISBLANK('Nota de Estudiantes'!BH21),"",IF(BH$6="","Falta",20*'Nota de Estudiantes'!BH21/BH$6))</f>
        <v/>
      </c>
      <c r="BI19" s="43">
        <f>IF(ISBLANK('Nota de Estudiantes'!BI21),"",IF(BI$6="","Falta",20*'Nota de Estudiantes'!BI21/BI$6))</f>
        <v>20</v>
      </c>
      <c r="BJ19" s="43" t="str">
        <f>IF(ISBLANK('Nota de Estudiantes'!BJ21),"",IF(BJ$6="","Falta",20*'Nota de Estudiantes'!BJ21/BJ$6))</f>
        <v/>
      </c>
      <c r="BK19" s="43" t="str">
        <f>IF(ISBLANK('Nota de Estudiantes'!BK21),"",IF(BK$6="","Falta",20*'Nota de Estudiantes'!BK21/BK$6))</f>
        <v/>
      </c>
      <c r="BL19" s="43" t="str">
        <f>IF(ISBLANK('Nota de Estudiantes'!BL21),"",IF(BL$6="","Falta",20*'Nota de Estudiantes'!BL21/BL$6))</f>
        <v/>
      </c>
      <c r="BM19" s="43">
        <f>IF(ISBLANK('Nota de Estudiantes'!BM21),"",IF(BM$6="","Falta",20*'Nota de Estudiantes'!BM21/BM$6))</f>
        <v>15</v>
      </c>
      <c r="BN19" s="43" t="str">
        <f>IF(ISBLANK('Nota de Estudiantes'!BN21),"",IF(BN$6="","Falta",20*'Nota de Estudiantes'!BN21/BN$6))</f>
        <v/>
      </c>
      <c r="BO19" s="43" t="str">
        <f>IF(ISBLANK('Nota de Estudiantes'!BO21),"",IF(BO$6="","Falta",20*'Nota de Estudiantes'!BO21/BO$6))</f>
        <v/>
      </c>
      <c r="BP19" s="43" t="str">
        <f>IF(ISBLANK('Nota de Estudiantes'!BP21),"",IF(BP$6="","Falta",20*'Nota de Estudiantes'!BP21/BP$6))</f>
        <v/>
      </c>
      <c r="BQ19" s="43" t="str">
        <f>IF(ISBLANK('Nota de Estudiantes'!BQ21),"",IF(BQ$6="","Falta",20*'Nota de Estudiantes'!BQ21/BQ$6))</f>
        <v/>
      </c>
      <c r="BR19" s="43" t="str">
        <f>IF(ISBLANK('Nota de Estudiantes'!BR21),"",IF(BR$6="","Falta",20*'Nota de Estudiantes'!BR21/BR$6))</f>
        <v/>
      </c>
      <c r="BS19" s="43" t="str">
        <f>IF(ISBLANK('Nota de Estudiantes'!BS21),"",IF(BS$6="","Falta",20*'Nota de Estudiantes'!BS21/BS$6))</f>
        <v/>
      </c>
      <c r="BT19" s="43" t="str">
        <f>IF(ISBLANK('Nota de Estudiantes'!BT21),"",IF(BT$6="","Falta",20*'Nota de Estudiantes'!BT21/BT$6))</f>
        <v/>
      </c>
      <c r="BU19" s="43" t="str">
        <f>IF(ISBLANK('Nota de Estudiantes'!BU21),"",IF(BU$6="","Falta",20*'Nota de Estudiantes'!BU21/BU$6))</f>
        <v/>
      </c>
      <c r="BV19" s="43" t="str">
        <f>IF(ISBLANK('Nota de Estudiantes'!BV21),"",IF(BV$6="","Falta",20*'Nota de Estudiantes'!BV21/BV$6))</f>
        <v/>
      </c>
      <c r="BW19" s="43" t="str">
        <f>IF(ISBLANK('Nota de Estudiantes'!BW21),"",IF(BW$6="","Falta",20*'Nota de Estudiantes'!BW21/BW$6))</f>
        <v/>
      </c>
      <c r="BX19" s="43" t="str">
        <f>IF(ISBLANK('Nota de Estudiantes'!BX21),"",IF(BX$6="","Falta",20*'Nota de Estudiantes'!BX21/BX$6))</f>
        <v/>
      </c>
      <c r="BY19" s="43">
        <f>IF(ISBLANK('Nota de Estudiantes'!BY21),"",IF(BY$6="","Falta",20*'Nota de Estudiantes'!BY21/BY$6))</f>
        <v>16</v>
      </c>
      <c r="BZ19" s="43">
        <f>IF(ISBLANK('Nota de Estudiantes'!BZ21),"",IF(BZ$6="","Falta",20*'Nota de Estudiantes'!BZ21/BZ$6))</f>
        <v>20</v>
      </c>
      <c r="CA19" s="43" t="str">
        <f>IF(ISBLANK('Nota de Estudiantes'!CA21),"",IF(CA$6="","Falta",20*'Nota de Estudiantes'!CA21/CA$6))</f>
        <v/>
      </c>
      <c r="CB19" s="43" t="str">
        <f>IF(ISBLANK('Nota de Estudiantes'!CB21),"",IF(CB$6="","Falta",20*'Nota de Estudiantes'!CB21/CB$6))</f>
        <v/>
      </c>
      <c r="CC19" s="43" t="str">
        <f>IF(ISBLANK('Nota de Estudiantes'!CC21),"",IF(CC$6="","Falta",20*'Nota de Estudiantes'!CC21/CC$6))</f>
        <v/>
      </c>
      <c r="CD19" s="43" t="str">
        <f>IF(ISBLANK('Nota de Estudiantes'!CD21),"",IF(CD$6="","Falta",20*'Nota de Estudiantes'!CD21/CD$6))</f>
        <v/>
      </c>
      <c r="CE19" s="43" t="str">
        <f>IF(ISBLANK('Nota de Estudiantes'!CE21),"",IF(CE$6="","Falta",20*'Nota de Estudiantes'!CE21/CE$6))</f>
        <v/>
      </c>
      <c r="CF19" s="43" t="str">
        <f>IF(ISBLANK('Nota de Estudiantes'!CF21),"",IF(CF$6="","Falta",20*'Nota de Estudiantes'!CF21/CF$6))</f>
        <v/>
      </c>
      <c r="CG19" s="43" t="str">
        <f>IF(ISBLANK('Nota de Estudiantes'!CG21),"",IF(CG$6="","Falta",20*'Nota de Estudiantes'!CG21/CG$6))</f>
        <v/>
      </c>
      <c r="CH19" s="43" t="str">
        <f>IF(ISBLANK('Nota de Estudiantes'!CH21),"",IF(CH$6="","Falta",20*'Nota de Estudiantes'!CH21/CH$6))</f>
        <v/>
      </c>
      <c r="CI19" s="43" t="str">
        <f>IF(ISBLANK('Nota de Estudiantes'!CI21),"",IF(CI$6="","Falta",20*'Nota de Estudiantes'!CI21/CI$6))</f>
        <v/>
      </c>
      <c r="CJ19" s="43" t="str">
        <f>IF(ISBLANK('Nota de Estudiantes'!CJ21),"",IF(CJ$6="","Falta",20*'Nota de Estudiantes'!CJ21/CJ$6))</f>
        <v/>
      </c>
      <c r="CK19" s="43">
        <f>IF(ISBLANK('Nota de Estudiantes'!CK21),"",IF(CK$6="","Falta",20*'Nota de Estudiantes'!CK21/CK$6))</f>
        <v>10</v>
      </c>
      <c r="CL19" s="43" t="str">
        <f>IF(ISBLANK('Nota de Estudiantes'!CL21),"",IF(CL$6="","Falta",20*'Nota de Estudiantes'!CL21/CL$6))</f>
        <v/>
      </c>
      <c r="CM19" s="43" t="str">
        <f>IF(ISBLANK('Nota de Estudiantes'!CM21),"",IF(CM$6="","Falta",20*'Nota de Estudiantes'!CM21/CM$6))</f>
        <v/>
      </c>
      <c r="CN19" s="43" t="str">
        <f>IF(ISBLANK('Nota de Estudiantes'!CN21),"",IF(CN$6="","Falta",20*'Nota de Estudiantes'!CN21/CN$6))</f>
        <v/>
      </c>
      <c r="CO19" s="43">
        <f>IF(ISBLANK('Nota de Estudiantes'!CO21),"",IF(CO$6="","Falta",20*'Nota de Estudiantes'!CO21/CO$6))</f>
        <v>9</v>
      </c>
      <c r="CP19" s="43" t="str">
        <f>IF(ISBLANK('Nota de Estudiantes'!CP21),"",IF(CP$6="","Falta",20*'Nota de Estudiantes'!CP21/CP$6))</f>
        <v/>
      </c>
      <c r="CQ19" s="43" t="str">
        <f>IF(ISBLANK('Nota de Estudiantes'!CQ21),"",IF(CQ$6="","Falta",20*'Nota de Estudiantes'!CQ21/CQ$6))</f>
        <v/>
      </c>
      <c r="CR19" s="43" t="str">
        <f>IF(ISBLANK('Nota de Estudiantes'!CR21),"",IF(CR$6="","Falta",20*'Nota de Estudiantes'!CR21/CR$6))</f>
        <v/>
      </c>
      <c r="CS19" s="43" t="str">
        <f>IF(ISBLANK('Nota de Estudiantes'!CS21),"",IF(CS$6="","Falta",20*'Nota de Estudiantes'!CS21/CS$6))</f>
        <v/>
      </c>
      <c r="CT19" s="43" t="str">
        <f>IF(ISBLANK('Nota de Estudiantes'!CT21),"",IF(CT$6="","Falta",20*'Nota de Estudiantes'!CT21/CT$6))</f>
        <v/>
      </c>
      <c r="CU19" s="43" t="str">
        <f>IF(ISBLANK('Nota de Estudiantes'!CU21),"",IF(CU$6="","Falta",20*'Nota de Estudiantes'!CU21/CU$6))</f>
        <v/>
      </c>
      <c r="CV19" s="43" t="str">
        <f>IF(ISBLANK('Nota de Estudiantes'!CV21),"",IF(CV$6="","Falta",20*'Nota de Estudiantes'!CV21/CV$6))</f>
        <v/>
      </c>
      <c r="CW19" s="43" t="str">
        <f>IF(ISBLANK('Nota de Estudiantes'!CW21),"",IF(CW$6="","Falta",20*'Nota de Estudiantes'!CW21/CW$6))</f>
        <v/>
      </c>
      <c r="CX19" s="43" t="str">
        <f>IF(ISBLANK('Nota de Estudiantes'!CX21),"",IF(CX$6="","Falta",20*'Nota de Estudiantes'!CX21/CX$6))</f>
        <v/>
      </c>
      <c r="CY19" s="43" t="str">
        <f>IF(ISBLANK('Nota de Estudiantes'!CY21),"",IF(CY$6="","Falta",20*'Nota de Estudiantes'!CY21/CY$6))</f>
        <v/>
      </c>
      <c r="CZ19" s="43" t="str">
        <f>IF(ISBLANK('Nota de Estudiantes'!CZ21),"",IF(CZ$6="","Falta",20*'Nota de Estudiantes'!CZ21/CZ$6))</f>
        <v/>
      </c>
      <c r="DA19" s="43">
        <f>IF(ISBLANK('Nota de Estudiantes'!DA21),"",IF(DA$6="","Falta",20*'Nota de Estudiantes'!DA21/DA$6))</f>
        <v>9</v>
      </c>
      <c r="DB19" s="43">
        <f>IF(ISBLANK('Nota de Estudiantes'!DB21),"",IF(DB$6="","Falta",20*'Nota de Estudiantes'!DB21/DB$6))</f>
        <v>18</v>
      </c>
      <c r="DC19" s="43">
        <f>IF(ISBLANK('Nota de Estudiantes'!DC21),"",IF(DC$6="","Falta",20*'Nota de Estudiantes'!DC21/DC$6))</f>
        <v>11</v>
      </c>
      <c r="DD19" s="43">
        <f>IF(ISBLANK('Nota de Estudiantes'!DD21),"",IF(DD$6="","Falta",20*'Nota de Estudiantes'!DD21/DD$6))</f>
        <v>14</v>
      </c>
      <c r="DE19" s="43">
        <f>IF(ISBLANK('Nota de Estudiantes'!DE21),"",IF(DE$6="","Falta",20*'Nota de Estudiantes'!DE21/DE$6))</f>
        <v>15</v>
      </c>
      <c r="DF19" s="43" t="str">
        <f>IF(ISBLANK('Nota de Estudiantes'!DF21),"",IF(DF$6="","Falta",20*'Nota de Estudiantes'!DF21/DF$6))</f>
        <v/>
      </c>
      <c r="DG19" s="43" t="str">
        <f>IF(ISBLANK('Nota de Estudiantes'!DG21),"",IF(DG$6="","Falta",20*'Nota de Estudiantes'!DG21/DG$6))</f>
        <v/>
      </c>
      <c r="DH19" s="43" t="str">
        <f>IF(ISBLANK('Nota de Estudiantes'!DH21),"",IF(DH$6="","Falta",20*'Nota de Estudiantes'!DH21/DH$6))</f>
        <v/>
      </c>
      <c r="DI19" s="43" t="str">
        <f>IF(ISBLANK('Nota de Estudiantes'!DI21),"",IF(DI$6="","Falta",20*'Nota de Estudiantes'!DI21/DI$6))</f>
        <v/>
      </c>
      <c r="DJ19" s="43" t="str">
        <f>IF(ISBLANK('Nota de Estudiantes'!DJ21),"",IF(DJ$6="","Falta",20*'Nota de Estudiantes'!DJ21/DJ$6))</f>
        <v/>
      </c>
      <c r="DK19" s="43" t="str">
        <f>IF(ISBLANK('Nota de Estudiantes'!DK21),"",IF(DK$6="","Falta",20*'Nota de Estudiantes'!DK21/DK$6))</f>
        <v/>
      </c>
      <c r="DL19" s="43" t="str">
        <f>IF(ISBLANK('Nota de Estudiantes'!DL21),"",IF(DL$6="","Falta",20*'Nota de Estudiantes'!DL21/DL$6))</f>
        <v/>
      </c>
      <c r="DM19" s="43" t="str">
        <f>IF(ISBLANK('Nota de Estudiantes'!DM21),"",IF(DM$6="","Falta",20*'Nota de Estudiantes'!DM21/DM$6))</f>
        <v/>
      </c>
      <c r="DN19" s="43" t="str">
        <f>IF(ISBLANK('Nota de Estudiantes'!DN21),"",IF(DN$6="","Falta",20*'Nota de Estudiantes'!DN21/DN$6))</f>
        <v/>
      </c>
      <c r="DO19" s="43" t="str">
        <f>IF(ISBLANK('Nota de Estudiantes'!DO21),"",IF(DO$6="","Falta",20*'Nota de Estudiantes'!DO21/DO$6))</f>
        <v/>
      </c>
      <c r="DP19" s="43" t="str">
        <f>IF(ISBLANK('Nota de Estudiantes'!DP21),"",IF(DP$6="","Falta",20*'Nota de Estudiantes'!DP21/DP$6))</f>
        <v/>
      </c>
      <c r="DQ19" s="43">
        <f>IF(ISBLANK('Nota de Estudiantes'!DQ21),"",IF(DQ$6="","Falta",20*'Nota de Estudiantes'!DQ21/DQ$6))</f>
        <v>17</v>
      </c>
      <c r="DR19" s="43" t="str">
        <f>IF(ISBLANK('Nota de Estudiantes'!DR21),"",IF(DR$6="","Falta",20*'Nota de Estudiantes'!DR21/DR$6))</f>
        <v/>
      </c>
      <c r="DS19" s="43" t="str">
        <f>IF(ISBLANK('Nota de Estudiantes'!DS21),"",IF(DS$6="","Falta",20*'Nota de Estudiantes'!DS21/DS$6))</f>
        <v/>
      </c>
      <c r="DT19" s="43" t="str">
        <f>IF(ISBLANK('Nota de Estudiantes'!DT21),"",IF(DT$6="","Falta",20*'Nota de Estudiantes'!DT21/DT$6))</f>
        <v/>
      </c>
      <c r="DU19" s="43">
        <f>IF(ISBLANK('Nota de Estudiantes'!DU21),"",IF(DU$6="","Falta",20*'Nota de Estudiantes'!DU21/DU$6))</f>
        <v>14</v>
      </c>
      <c r="DV19" s="43" t="str">
        <f>IF(ISBLANK('Nota de Estudiantes'!DV21),"",IF(DV$6="","Falta",20*'Nota de Estudiantes'!DV21/DV$6))</f>
        <v/>
      </c>
      <c r="DW19" s="43" t="str">
        <f>IF(ISBLANK('Nota de Estudiantes'!DW21),"",IF(DW$6="","Falta",20*'Nota de Estudiantes'!DW21/DW$6))</f>
        <v/>
      </c>
      <c r="DX19" s="43" t="str">
        <f>IF(ISBLANK('Nota de Estudiantes'!DX21),"",IF(DX$6="","Falta",20*'Nota de Estudiantes'!DX21/DX$6))</f>
        <v/>
      </c>
      <c r="DY19" s="43" t="str">
        <f>IF(ISBLANK('Nota de Estudiantes'!DY21),"",IF(DY$6="","Falta",20*'Nota de Estudiantes'!DY21/DY$6))</f>
        <v/>
      </c>
      <c r="DZ19" s="43" t="str">
        <f>IF(ISBLANK('Nota de Estudiantes'!DZ21),"",IF(DZ$6="","Falta",20*'Nota de Estudiantes'!DZ21/DZ$6))</f>
        <v/>
      </c>
      <c r="EA19" s="43" t="str">
        <f>IF(ISBLANK('Nota de Estudiantes'!EA21),"",IF(EA$6="","Falta",20*'Nota de Estudiantes'!EA21/EA$6))</f>
        <v/>
      </c>
      <c r="EB19" s="43" t="str">
        <f>IF(ISBLANK('Nota de Estudiantes'!EB21),"",IF(EB$6="","Falta",20*'Nota de Estudiantes'!EB21/EB$6))</f>
        <v/>
      </c>
      <c r="EC19" s="43" t="str">
        <f>IF(ISBLANK('Nota de Estudiantes'!EC21),"",IF(EC$6="","Falta",20*'Nota de Estudiantes'!EC21/EC$6))</f>
        <v/>
      </c>
      <c r="ED19" s="43" t="str">
        <f>IF(ISBLANK('Nota de Estudiantes'!ED21),"",IF(ED$6="","Falta",20*'Nota de Estudiantes'!ED21/ED$6))</f>
        <v/>
      </c>
      <c r="EE19" s="43" t="str">
        <f>IF(ISBLANK('Nota de Estudiantes'!EE21),"",IF(EE$6="","Falta",20*'Nota de Estudiantes'!EE21/EE$6))</f>
        <v/>
      </c>
      <c r="EF19" s="43" t="str">
        <f>IF(ISBLANK('Nota de Estudiantes'!EF21),"",IF(EF$6="","Falta",20*'Nota de Estudiantes'!EF21/EF$6))</f>
        <v/>
      </c>
      <c r="EG19" s="43" t="str">
        <f>IF(ISBLANK('Nota de Estudiantes'!EG21),"",IF(EG$6="","Falta",20*'Nota de Estudiantes'!EG21/EG$6))</f>
        <v/>
      </c>
      <c r="EH19" s="43" t="str">
        <f>IF(ISBLANK('Nota de Estudiantes'!EH21),"",IF(EH$6="","Falta",20*'Nota de Estudiantes'!EH21/EH$6))</f>
        <v/>
      </c>
      <c r="EI19" s="43" t="str">
        <f>IF(ISBLANK('Nota de Estudiantes'!EI21),"",IF(EI$6="","Falta",20*'Nota de Estudiantes'!EI21/EI$6))</f>
        <v/>
      </c>
      <c r="EJ19" s="43" t="str">
        <f>IF(ISBLANK('Nota de Estudiantes'!EJ21),"",IF(EJ$6="","Falta",20*'Nota de Estudiantes'!EJ21/EJ$6))</f>
        <v/>
      </c>
      <c r="EK19" s="43">
        <f>IF(ISBLANK('Nota de Estudiantes'!EK21),"",IF(EK$6="","Falta",20*'Nota de Estudiantes'!EK21/EK$6))</f>
        <v>17</v>
      </c>
      <c r="EL19" s="43" t="str">
        <f>IF(ISBLANK('Nota de Estudiantes'!EL21),"",IF(EL$6="","Falta",20*'Nota de Estudiantes'!EL21/EL$6))</f>
        <v/>
      </c>
      <c r="EM19" s="43" t="str">
        <f>IF(ISBLANK('Nota de Estudiantes'!EM21),"",IF(EM$6="","Falta",20*'Nota de Estudiantes'!EM21/EM$6))</f>
        <v/>
      </c>
      <c r="EN19" s="43" t="str">
        <f>IF(ISBLANK('Nota de Estudiantes'!EN21),"",IF(EN$6="","Falta",20*'Nota de Estudiantes'!EN21/EN$6))</f>
        <v/>
      </c>
      <c r="EO19" s="43">
        <f>IF(ISBLANK('Nota de Estudiantes'!EO21),"",IF(EO$6="","Falta",20*'Nota de Estudiantes'!EO21/EO$6))</f>
        <v>17</v>
      </c>
      <c r="EP19" s="43" t="str">
        <f>IF(ISBLANK('Nota de Estudiantes'!EP21),"",IF(EP$6="","Falta",20*'Nota de Estudiantes'!EP21/EP$6))</f>
        <v/>
      </c>
      <c r="EQ19" s="43" t="str">
        <f>IF(ISBLANK('Nota de Estudiantes'!EQ21),"",IF(EQ$6="","Falta",20*'Nota de Estudiantes'!EQ21/EQ$6))</f>
        <v/>
      </c>
      <c r="ER19" s="43" t="str">
        <f>IF(ISBLANK('Nota de Estudiantes'!ER21),"",IF(ER$6="","Falta",20*'Nota de Estudiantes'!ER21/ER$6))</f>
        <v/>
      </c>
      <c r="ES19" s="43" t="str">
        <f>IF(ISBLANK('Nota de Estudiantes'!ES21),"",IF(ES$6="","Falta",20*'Nota de Estudiantes'!ES21/ES$6))</f>
        <v/>
      </c>
      <c r="ET19" s="43" t="str">
        <f>IF(ISBLANK('Nota de Estudiantes'!ET21),"",IF(ET$6="","Falta",20*'Nota de Estudiantes'!ET21/ET$6))</f>
        <v/>
      </c>
      <c r="EU19" s="43" t="str">
        <f>IF(ISBLANK('Nota de Estudiantes'!EU21),"",IF(EU$6="","Falta",20*'Nota de Estudiantes'!EU21/EU$6))</f>
        <v/>
      </c>
      <c r="EV19" s="43" t="str">
        <f>IF(ISBLANK('Nota de Estudiantes'!EV21),"",IF(EV$6="","Falta",20*'Nota de Estudiantes'!EV21/EV$6))</f>
        <v/>
      </c>
      <c r="EW19" s="43" t="str">
        <f>IF(ISBLANK('Nota de Estudiantes'!EW21),"",IF(EW$6="","Falta",20*'Nota de Estudiantes'!EW21/EW$6))</f>
        <v/>
      </c>
      <c r="EX19" s="43" t="str">
        <f>IF(ISBLANK('Nota de Estudiantes'!EX21),"",IF(EX$6="","Falta",20*'Nota de Estudiantes'!EX21/EX$6))</f>
        <v/>
      </c>
      <c r="EY19" s="43" t="str">
        <f>IF(ISBLANK('Nota de Estudiantes'!EY21),"",IF(EY$6="","Falta",20*'Nota de Estudiantes'!EY21/EY$6))</f>
        <v/>
      </c>
      <c r="EZ19" s="43" t="str">
        <f>IF(ISBLANK('Nota de Estudiantes'!EZ21),"",IF(EZ$6="","Falta",20*'Nota de Estudiantes'!EZ21/EZ$6))</f>
        <v/>
      </c>
      <c r="FA19" s="43">
        <f>IF(ISBLANK('Nota de Estudiantes'!FA21),"",IF(FA$6="","Falta",20*'Nota de Estudiantes'!FA21/FA$6))</f>
        <v>15</v>
      </c>
      <c r="FB19" s="43">
        <f>IF(ISBLANK('Nota de Estudiantes'!FB21),"",IF(FB$6="","Falta",20*'Nota de Estudiantes'!FB21/FB$6))</f>
        <v>16</v>
      </c>
      <c r="FC19" s="43">
        <f>IF(ISBLANK('Nota de Estudiantes'!FC21),"",IF(FC$6="","Falta",20*'Nota de Estudiantes'!FC21/FC$6))</f>
        <v>15</v>
      </c>
      <c r="FD19" s="43">
        <f>IF(ISBLANK('Nota de Estudiantes'!FD21),"",IF(FD$6="","Falta",20*'Nota de Estudiantes'!FD21/FD$6))</f>
        <v>16</v>
      </c>
      <c r="FE19" s="43" t="str">
        <f>IF(ISBLANK('Nota de Estudiantes'!FE21),"",IF(FE$6="","Falta",20*'Nota de Estudiantes'!FE21/FE$6))</f>
        <v/>
      </c>
      <c r="FF19" s="43" t="str">
        <f>IF(ISBLANK('Nota de Estudiantes'!FF21),"",IF(FF$6="","Falta",20*'Nota de Estudiantes'!FF21/FF$6))</f>
        <v/>
      </c>
      <c r="FG19" s="43" t="str">
        <f>IF(ISBLANK('Nota de Estudiantes'!FG21),"",IF(FG$6="","Falta",20*'Nota de Estudiantes'!FG21/FG$6))</f>
        <v/>
      </c>
      <c r="FH19" s="43" t="str">
        <f>IF(ISBLANK('Nota de Estudiantes'!FH21),"",IF(FH$6="","Falta",20*'Nota de Estudiantes'!FH21/FH$6))</f>
        <v/>
      </c>
      <c r="FI19" s="43" t="str">
        <f>IF(ISBLANK('Nota de Estudiantes'!FI21),"",IF(FI$6="","Falta",20*'Nota de Estudiantes'!FI21/FI$6))</f>
        <v/>
      </c>
      <c r="FJ19" s="43" t="str">
        <f>IF(ISBLANK('Nota de Estudiantes'!FJ21),"",IF(FJ$6="","Falta",20*'Nota de Estudiantes'!FJ21/FJ$6))</f>
        <v/>
      </c>
      <c r="FK19" s="43" t="str">
        <f>IF(ISBLANK('Nota de Estudiantes'!FK21),"",IF(FK$6="","Falta",20*'Nota de Estudiantes'!FK21/FK$6))</f>
        <v/>
      </c>
      <c r="FL19" s="43" t="str">
        <f>IF(ISBLANK('Nota de Estudiantes'!FL21),"",IF(FL$6="","Falta",20*'Nota de Estudiantes'!FL21/FL$6))</f>
        <v/>
      </c>
    </row>
    <row r="20" spans="2:168" x14ac:dyDescent="0.25">
      <c r="B20" s="42" t="str">
        <f>IF(ISBLANK('Nota de Estudiantes'!B22),"",'Nota de Estudiantes'!B22)</f>
        <v>16</v>
      </c>
      <c r="C20" s="42" t="str">
        <f>IF(ISBLANK('Nota de Estudiantes'!C22),"",'Nota de Estudiantes'!C22)</f>
        <v>HINOJOSA BARRIOS, ZAIDA SANDRA</v>
      </c>
      <c r="D20" s="38" t="str">
        <f>IF(ISBLANK('Nota de Estudiantes'!D22),"",'Nota de Estudiantes'!D22)</f>
        <v>05</v>
      </c>
      <c r="E20" s="43">
        <f>IF(ISBLANK('Nota de Estudiantes'!E22),"",IF(E$6="","Falta",20*'Nota de Estudiantes'!E22/E$6))</f>
        <v>16</v>
      </c>
      <c r="F20" s="43">
        <f>IF(ISBLANK('Nota de Estudiantes'!F22),"",IF(F$6="","Falta",20*'Nota de Estudiantes'!F22/F$6))</f>
        <v>16</v>
      </c>
      <c r="G20" s="43">
        <f>IF(ISBLANK('Nota de Estudiantes'!G22),"",IF(G$6="","Falta",20*'Nota de Estudiantes'!G22/G$6))</f>
        <v>20</v>
      </c>
      <c r="H20" s="43" t="str">
        <f>IF(ISBLANK('Nota de Estudiantes'!H22),"",IF(H$6="","Falta",20*'Nota de Estudiantes'!H22/H$6))</f>
        <v/>
      </c>
      <c r="I20" s="43">
        <f>IF(ISBLANK('Nota de Estudiantes'!I22),"",IF(I$6="","Falta",20*'Nota de Estudiantes'!I22/I$6))</f>
        <v>17</v>
      </c>
      <c r="J20" s="43">
        <f>IF(ISBLANK('Nota de Estudiantes'!J22),"",IF(J$6="","Falta",20*'Nota de Estudiantes'!J22/J$6))</f>
        <v>12</v>
      </c>
      <c r="K20" s="43">
        <f>IF(ISBLANK('Nota de Estudiantes'!K22),"",IF(K$6="","Falta",20*'Nota de Estudiantes'!K22/K$6))</f>
        <v>12</v>
      </c>
      <c r="L20" s="43">
        <f>IF(ISBLANK('Nota de Estudiantes'!L22),"",IF(L$6="","Falta",20*'Nota de Estudiantes'!L22/L$6))</f>
        <v>16</v>
      </c>
      <c r="M20" s="43" t="str">
        <f>IF(ISBLANK('Nota de Estudiantes'!M22),"",IF(M$6="","Falta",20*'Nota de Estudiantes'!M22/M$6))</f>
        <v/>
      </c>
      <c r="N20" s="43" t="str">
        <f>IF(ISBLANK('Nota de Estudiantes'!N22),"",IF(N$6="","Falta",20*'Nota de Estudiantes'!N22/N$6))</f>
        <v/>
      </c>
      <c r="O20" s="43" t="str">
        <f>IF(ISBLANK('Nota de Estudiantes'!O22),"",IF(O$6="","Falta",20*'Nota de Estudiantes'!O22/O$6))</f>
        <v/>
      </c>
      <c r="P20" s="43" t="str">
        <f>IF(ISBLANK('Nota de Estudiantes'!P22),"",IF(P$6="","Falta",20*'Nota de Estudiantes'!P22/P$6))</f>
        <v/>
      </c>
      <c r="Q20" s="43" t="str">
        <f>IF(ISBLANK('Nota de Estudiantes'!Q22),"",IF(Q$6="","Falta",20*'Nota de Estudiantes'!Q22/Q$6))</f>
        <v/>
      </c>
      <c r="R20" s="43" t="str">
        <f>IF(ISBLANK('Nota de Estudiantes'!R22),"",IF(R$6="","Falta",20*'Nota de Estudiantes'!R22/R$6))</f>
        <v/>
      </c>
      <c r="S20" s="43" t="str">
        <f>IF(ISBLANK('Nota de Estudiantes'!S22),"",IF(S$6="","Falta",20*'Nota de Estudiantes'!S22/S$6))</f>
        <v/>
      </c>
      <c r="T20" s="43" t="str">
        <f>IF(ISBLANK('Nota de Estudiantes'!T22),"",IF(T$6="","Falta",20*'Nota de Estudiantes'!T22/T$6))</f>
        <v/>
      </c>
      <c r="U20" s="43">
        <f>IF(ISBLANK('Nota de Estudiantes'!U22),"",IF(U$6="","Falta",20*'Nota de Estudiantes'!U22/U$6))</f>
        <v>10</v>
      </c>
      <c r="V20" s="43">
        <f>IF(ISBLANK('Nota de Estudiantes'!V22),"",IF(V$6="","Falta",20*'Nota de Estudiantes'!V22/V$6))</f>
        <v>12</v>
      </c>
      <c r="W20" s="43">
        <f>IF(ISBLANK('Nota de Estudiantes'!W22),"",IF(W$6="","Falta",20*'Nota de Estudiantes'!W22/W$6))</f>
        <v>8</v>
      </c>
      <c r="X20" s="43" t="str">
        <f>IF(ISBLANK('Nota de Estudiantes'!X22),"",IF(X$6="","Falta",20*'Nota de Estudiantes'!X22/X$6))</f>
        <v/>
      </c>
      <c r="Y20" s="43">
        <f>IF(ISBLANK('Nota de Estudiantes'!Y22),"",IF(Y$6="","Falta",20*'Nota de Estudiantes'!Y22/Y$6))</f>
        <v>18</v>
      </c>
      <c r="Z20" s="43">
        <f>IF(ISBLANK('Nota de Estudiantes'!Z22),"",IF(Z$6="","Falta",20*'Nota de Estudiantes'!Z22/Z$6))</f>
        <v>13</v>
      </c>
      <c r="AA20" s="43">
        <f>IF(ISBLANK('Nota de Estudiantes'!AA22),"",IF(AA$6="","Falta",20*'Nota de Estudiantes'!AA22/AA$6))</f>
        <v>19</v>
      </c>
      <c r="AB20" s="43">
        <f>IF(ISBLANK('Nota de Estudiantes'!AB22),"",IF(AB$6="","Falta",20*'Nota de Estudiantes'!AB22/AB$6))</f>
        <v>9</v>
      </c>
      <c r="AC20" s="43">
        <f>IF(ISBLANK('Nota de Estudiantes'!AC22),"",IF(AC$6="","Falta",20*'Nota de Estudiantes'!AC22/AC$6))</f>
        <v>16</v>
      </c>
      <c r="AD20" s="43" t="str">
        <f>IF(ISBLANK('Nota de Estudiantes'!AD22),"",IF(AD$6="","Falta",20*'Nota de Estudiantes'!AD22/AD$6))</f>
        <v/>
      </c>
      <c r="AE20" s="43" t="str">
        <f>IF(ISBLANK('Nota de Estudiantes'!AE22),"",IF(AE$6="","Falta",20*'Nota de Estudiantes'!AE22/AE$6))</f>
        <v/>
      </c>
      <c r="AF20" s="43" t="str">
        <f>IF(ISBLANK('Nota de Estudiantes'!AF22),"",IF(AF$6="","Falta",20*'Nota de Estudiantes'!AF22/AF$6))</f>
        <v/>
      </c>
      <c r="AG20" s="43" t="str">
        <f>IF(ISBLANK('Nota de Estudiantes'!AG22),"",IF(AG$6="","Falta",20*'Nota de Estudiantes'!AG22/AG$6))</f>
        <v/>
      </c>
      <c r="AH20" s="43" t="str">
        <f>IF(ISBLANK('Nota de Estudiantes'!AH22),"",IF(AH$6="","Falta",20*'Nota de Estudiantes'!AH22/AH$6))</f>
        <v/>
      </c>
      <c r="AI20" s="43" t="str">
        <f>IF(ISBLANK('Nota de Estudiantes'!AI22),"",IF(AI$6="","Falta",20*'Nota de Estudiantes'!AI22/AI$6))</f>
        <v/>
      </c>
      <c r="AJ20" s="43" t="str">
        <f>IF(ISBLANK('Nota de Estudiantes'!AJ22),"",IF(AJ$6="","Falta",20*'Nota de Estudiantes'!AJ22/AJ$6))</f>
        <v/>
      </c>
      <c r="AK20" s="43" t="str">
        <f>IF(ISBLANK('Nota de Estudiantes'!AK22),"",IF(AK$6="","Falta",20*'Nota de Estudiantes'!AK22/AK$6))</f>
        <v/>
      </c>
      <c r="AL20" s="43" t="str">
        <f>IF(ISBLANK('Nota de Estudiantes'!AL22),"",IF(AL$6="","Falta",20*'Nota de Estudiantes'!AL22/AL$6))</f>
        <v/>
      </c>
      <c r="AM20" s="43" t="str">
        <f>IF(ISBLANK('Nota de Estudiantes'!AM22),"",IF(AM$6="","Falta",20*'Nota de Estudiantes'!AM22/AM$6))</f>
        <v/>
      </c>
      <c r="AN20" s="43" t="str">
        <f>IF(ISBLANK('Nota de Estudiantes'!AN22),"",IF(AN$6="","Falta",20*'Nota de Estudiantes'!AN22/AN$6))</f>
        <v/>
      </c>
      <c r="AO20" s="43" t="str">
        <f>IF(ISBLANK('Nota de Estudiantes'!AO22),"",IF(AO$6="","Falta",20*'Nota de Estudiantes'!AO22/AO$6))</f>
        <v/>
      </c>
      <c r="AP20" s="43" t="str">
        <f>IF(ISBLANK('Nota de Estudiantes'!AP22),"",IF(AP$6="","Falta",20*'Nota de Estudiantes'!AP22/AP$6))</f>
        <v/>
      </c>
      <c r="AQ20" s="43" t="str">
        <f>IF(ISBLANK('Nota de Estudiantes'!AQ22),"",IF(AQ$6="","Falta",20*'Nota de Estudiantes'!AQ22/AQ$6))</f>
        <v/>
      </c>
      <c r="AR20" s="43" t="str">
        <f>IF(ISBLANK('Nota de Estudiantes'!AR22),"",IF(AR$6="","Falta",20*'Nota de Estudiantes'!AR22/AR$6))</f>
        <v/>
      </c>
      <c r="AS20" s="43">
        <f>IF(ISBLANK('Nota de Estudiantes'!AS22),"",IF(AS$6="","Falta",20*'Nota de Estudiantes'!AS22/AS$6))</f>
        <v>16</v>
      </c>
      <c r="AT20" s="43" t="str">
        <f>IF(ISBLANK('Nota de Estudiantes'!AT22),"",IF(AT$6="","Falta",20*'Nota de Estudiantes'!AT22/AT$6))</f>
        <v/>
      </c>
      <c r="AU20" s="43" t="str">
        <f>IF(ISBLANK('Nota de Estudiantes'!AU22),"",IF(AU$6="","Falta",20*'Nota de Estudiantes'!AU22/AU$6))</f>
        <v/>
      </c>
      <c r="AV20" s="43" t="str">
        <f>IF(ISBLANK('Nota de Estudiantes'!AV22),"",IF(AV$6="","Falta",20*'Nota de Estudiantes'!AV22/AV$6))</f>
        <v/>
      </c>
      <c r="AW20" s="43">
        <f>IF(ISBLANK('Nota de Estudiantes'!AW22),"",IF(AW$6="","Falta",20*'Nota de Estudiantes'!AW22/AW$6))</f>
        <v>20</v>
      </c>
      <c r="AX20" s="43">
        <f>IF(ISBLANK('Nota de Estudiantes'!AX22),"",IF(AX$6="","Falta",20*'Nota de Estudiantes'!AX22/AX$6))</f>
        <v>17</v>
      </c>
      <c r="AY20" s="43" t="str">
        <f>IF(ISBLANK('Nota de Estudiantes'!AY22),"",IF(AY$6="","Falta",20*'Nota de Estudiantes'!AY22/AY$6))</f>
        <v/>
      </c>
      <c r="AZ20" s="43" t="str">
        <f>IF(ISBLANK('Nota de Estudiantes'!AZ22),"",IF(AZ$6="","Falta",20*'Nota de Estudiantes'!AZ22/AZ$6))</f>
        <v/>
      </c>
      <c r="BA20" s="43" t="str">
        <f>IF(ISBLANK('Nota de Estudiantes'!BA22),"",IF(BA$6="","Falta",20*'Nota de Estudiantes'!BA22/BA$6))</f>
        <v/>
      </c>
      <c r="BB20" s="43" t="str">
        <f>IF(ISBLANK('Nota de Estudiantes'!BB22),"",IF(BB$6="","Falta",20*'Nota de Estudiantes'!BB22/BB$6))</f>
        <v/>
      </c>
      <c r="BC20" s="43" t="str">
        <f>IF(ISBLANK('Nota de Estudiantes'!BC22),"",IF(BC$6="","Falta",20*'Nota de Estudiantes'!BC22/BC$6))</f>
        <v/>
      </c>
      <c r="BD20" s="43" t="str">
        <f>IF(ISBLANK('Nota de Estudiantes'!BD22),"",IF(BD$6="","Falta",20*'Nota de Estudiantes'!BD22/BD$6))</f>
        <v/>
      </c>
      <c r="BE20" s="43" t="str">
        <f>IF(ISBLANK('Nota de Estudiantes'!BE22),"",IF(BE$6="","Falta",20*'Nota de Estudiantes'!BE22/BE$6))</f>
        <v/>
      </c>
      <c r="BF20" s="43" t="str">
        <f>IF(ISBLANK('Nota de Estudiantes'!BF22),"",IF(BF$6="","Falta",20*'Nota de Estudiantes'!BF22/BF$6))</f>
        <v/>
      </c>
      <c r="BG20" s="43" t="str">
        <f>IF(ISBLANK('Nota de Estudiantes'!BG22),"",IF(BG$6="","Falta",20*'Nota de Estudiantes'!BG22/BG$6))</f>
        <v/>
      </c>
      <c r="BH20" s="43" t="str">
        <f>IF(ISBLANK('Nota de Estudiantes'!BH22),"",IF(BH$6="","Falta",20*'Nota de Estudiantes'!BH22/BH$6))</f>
        <v/>
      </c>
      <c r="BI20" s="43">
        <f>IF(ISBLANK('Nota de Estudiantes'!BI22),"",IF(BI$6="","Falta",20*'Nota de Estudiantes'!BI22/BI$6))</f>
        <v>16</v>
      </c>
      <c r="BJ20" s="43" t="str">
        <f>IF(ISBLANK('Nota de Estudiantes'!BJ22),"",IF(BJ$6="","Falta",20*'Nota de Estudiantes'!BJ22/BJ$6))</f>
        <v/>
      </c>
      <c r="BK20" s="43" t="str">
        <f>IF(ISBLANK('Nota de Estudiantes'!BK22),"",IF(BK$6="","Falta",20*'Nota de Estudiantes'!BK22/BK$6))</f>
        <v/>
      </c>
      <c r="BL20" s="43" t="str">
        <f>IF(ISBLANK('Nota de Estudiantes'!BL22),"",IF(BL$6="","Falta",20*'Nota de Estudiantes'!BL22/BL$6))</f>
        <v/>
      </c>
      <c r="BM20" s="43">
        <f>IF(ISBLANK('Nota de Estudiantes'!BM22),"",IF(BM$6="","Falta",20*'Nota de Estudiantes'!BM22/BM$6))</f>
        <v>17</v>
      </c>
      <c r="BN20" s="43" t="str">
        <f>IF(ISBLANK('Nota de Estudiantes'!BN22),"",IF(BN$6="","Falta",20*'Nota de Estudiantes'!BN22/BN$6))</f>
        <v/>
      </c>
      <c r="BO20" s="43" t="str">
        <f>IF(ISBLANK('Nota de Estudiantes'!BO22),"",IF(BO$6="","Falta",20*'Nota de Estudiantes'!BO22/BO$6))</f>
        <v/>
      </c>
      <c r="BP20" s="43" t="str">
        <f>IF(ISBLANK('Nota de Estudiantes'!BP22),"",IF(BP$6="","Falta",20*'Nota de Estudiantes'!BP22/BP$6))</f>
        <v/>
      </c>
      <c r="BQ20" s="43" t="str">
        <f>IF(ISBLANK('Nota de Estudiantes'!BQ22),"",IF(BQ$6="","Falta",20*'Nota de Estudiantes'!BQ22/BQ$6))</f>
        <v/>
      </c>
      <c r="BR20" s="43" t="str">
        <f>IF(ISBLANK('Nota de Estudiantes'!BR22),"",IF(BR$6="","Falta",20*'Nota de Estudiantes'!BR22/BR$6))</f>
        <v/>
      </c>
      <c r="BS20" s="43" t="str">
        <f>IF(ISBLANK('Nota de Estudiantes'!BS22),"",IF(BS$6="","Falta",20*'Nota de Estudiantes'!BS22/BS$6))</f>
        <v/>
      </c>
      <c r="BT20" s="43" t="str">
        <f>IF(ISBLANK('Nota de Estudiantes'!BT22),"",IF(BT$6="","Falta",20*'Nota de Estudiantes'!BT22/BT$6))</f>
        <v/>
      </c>
      <c r="BU20" s="43" t="str">
        <f>IF(ISBLANK('Nota de Estudiantes'!BU22),"",IF(BU$6="","Falta",20*'Nota de Estudiantes'!BU22/BU$6))</f>
        <v/>
      </c>
      <c r="BV20" s="43" t="str">
        <f>IF(ISBLANK('Nota de Estudiantes'!BV22),"",IF(BV$6="","Falta",20*'Nota de Estudiantes'!BV22/BV$6))</f>
        <v/>
      </c>
      <c r="BW20" s="43" t="str">
        <f>IF(ISBLANK('Nota de Estudiantes'!BW22),"",IF(BW$6="","Falta",20*'Nota de Estudiantes'!BW22/BW$6))</f>
        <v/>
      </c>
      <c r="BX20" s="43" t="str">
        <f>IF(ISBLANK('Nota de Estudiantes'!BX22),"",IF(BX$6="","Falta",20*'Nota de Estudiantes'!BX22/BX$6))</f>
        <v/>
      </c>
      <c r="BY20" s="43">
        <f>IF(ISBLANK('Nota de Estudiantes'!BY22),"",IF(BY$6="","Falta",20*'Nota de Estudiantes'!BY22/BY$6))</f>
        <v>16</v>
      </c>
      <c r="BZ20" s="43">
        <f>IF(ISBLANK('Nota de Estudiantes'!BZ22),"",IF(BZ$6="","Falta",20*'Nota de Estudiantes'!BZ22/BZ$6))</f>
        <v>20</v>
      </c>
      <c r="CA20" s="43" t="str">
        <f>IF(ISBLANK('Nota de Estudiantes'!CA22),"",IF(CA$6="","Falta",20*'Nota de Estudiantes'!CA22/CA$6))</f>
        <v/>
      </c>
      <c r="CB20" s="43" t="str">
        <f>IF(ISBLANK('Nota de Estudiantes'!CB22),"",IF(CB$6="","Falta",20*'Nota de Estudiantes'!CB22/CB$6))</f>
        <v/>
      </c>
      <c r="CC20" s="43" t="str">
        <f>IF(ISBLANK('Nota de Estudiantes'!CC22),"",IF(CC$6="","Falta",20*'Nota de Estudiantes'!CC22/CC$6))</f>
        <v/>
      </c>
      <c r="CD20" s="43" t="str">
        <f>IF(ISBLANK('Nota de Estudiantes'!CD22),"",IF(CD$6="","Falta",20*'Nota de Estudiantes'!CD22/CD$6))</f>
        <v/>
      </c>
      <c r="CE20" s="43" t="str">
        <f>IF(ISBLANK('Nota de Estudiantes'!CE22),"",IF(CE$6="","Falta",20*'Nota de Estudiantes'!CE22/CE$6))</f>
        <v/>
      </c>
      <c r="CF20" s="43" t="str">
        <f>IF(ISBLANK('Nota de Estudiantes'!CF22),"",IF(CF$6="","Falta",20*'Nota de Estudiantes'!CF22/CF$6))</f>
        <v/>
      </c>
      <c r="CG20" s="43" t="str">
        <f>IF(ISBLANK('Nota de Estudiantes'!CG22),"",IF(CG$6="","Falta",20*'Nota de Estudiantes'!CG22/CG$6))</f>
        <v/>
      </c>
      <c r="CH20" s="43" t="str">
        <f>IF(ISBLANK('Nota de Estudiantes'!CH22),"",IF(CH$6="","Falta",20*'Nota de Estudiantes'!CH22/CH$6))</f>
        <v/>
      </c>
      <c r="CI20" s="43" t="str">
        <f>IF(ISBLANK('Nota de Estudiantes'!CI22),"",IF(CI$6="","Falta",20*'Nota de Estudiantes'!CI22/CI$6))</f>
        <v/>
      </c>
      <c r="CJ20" s="43" t="str">
        <f>IF(ISBLANK('Nota de Estudiantes'!CJ22),"",IF(CJ$6="","Falta",20*'Nota de Estudiantes'!CJ22/CJ$6))</f>
        <v/>
      </c>
      <c r="CK20" s="43">
        <f>IF(ISBLANK('Nota de Estudiantes'!CK22),"",IF(CK$6="","Falta",20*'Nota de Estudiantes'!CK22/CK$6))</f>
        <v>16</v>
      </c>
      <c r="CL20" s="43" t="str">
        <f>IF(ISBLANK('Nota de Estudiantes'!CL22),"",IF(CL$6="","Falta",20*'Nota de Estudiantes'!CL22/CL$6))</f>
        <v/>
      </c>
      <c r="CM20" s="43" t="str">
        <f>IF(ISBLANK('Nota de Estudiantes'!CM22),"",IF(CM$6="","Falta",20*'Nota de Estudiantes'!CM22/CM$6))</f>
        <v/>
      </c>
      <c r="CN20" s="43" t="str">
        <f>IF(ISBLANK('Nota de Estudiantes'!CN22),"",IF(CN$6="","Falta",20*'Nota de Estudiantes'!CN22/CN$6))</f>
        <v/>
      </c>
      <c r="CO20" s="43">
        <f>IF(ISBLANK('Nota de Estudiantes'!CO22),"",IF(CO$6="","Falta",20*'Nota de Estudiantes'!CO22/CO$6))</f>
        <v>16</v>
      </c>
      <c r="CP20" s="43" t="str">
        <f>IF(ISBLANK('Nota de Estudiantes'!CP22),"",IF(CP$6="","Falta",20*'Nota de Estudiantes'!CP22/CP$6))</f>
        <v/>
      </c>
      <c r="CQ20" s="43" t="str">
        <f>IF(ISBLANK('Nota de Estudiantes'!CQ22),"",IF(CQ$6="","Falta",20*'Nota de Estudiantes'!CQ22/CQ$6))</f>
        <v/>
      </c>
      <c r="CR20" s="43" t="str">
        <f>IF(ISBLANK('Nota de Estudiantes'!CR22),"",IF(CR$6="","Falta",20*'Nota de Estudiantes'!CR22/CR$6))</f>
        <v/>
      </c>
      <c r="CS20" s="43" t="str">
        <f>IF(ISBLANK('Nota de Estudiantes'!CS22),"",IF(CS$6="","Falta",20*'Nota de Estudiantes'!CS22/CS$6))</f>
        <v/>
      </c>
      <c r="CT20" s="43" t="str">
        <f>IF(ISBLANK('Nota de Estudiantes'!CT22),"",IF(CT$6="","Falta",20*'Nota de Estudiantes'!CT22/CT$6))</f>
        <v/>
      </c>
      <c r="CU20" s="43" t="str">
        <f>IF(ISBLANK('Nota de Estudiantes'!CU22),"",IF(CU$6="","Falta",20*'Nota de Estudiantes'!CU22/CU$6))</f>
        <v/>
      </c>
      <c r="CV20" s="43" t="str">
        <f>IF(ISBLANK('Nota de Estudiantes'!CV22),"",IF(CV$6="","Falta",20*'Nota de Estudiantes'!CV22/CV$6))</f>
        <v/>
      </c>
      <c r="CW20" s="43" t="str">
        <f>IF(ISBLANK('Nota de Estudiantes'!CW22),"",IF(CW$6="","Falta",20*'Nota de Estudiantes'!CW22/CW$6))</f>
        <v/>
      </c>
      <c r="CX20" s="43" t="str">
        <f>IF(ISBLANK('Nota de Estudiantes'!CX22),"",IF(CX$6="","Falta",20*'Nota de Estudiantes'!CX22/CX$6))</f>
        <v/>
      </c>
      <c r="CY20" s="43" t="str">
        <f>IF(ISBLANK('Nota de Estudiantes'!CY22),"",IF(CY$6="","Falta",20*'Nota de Estudiantes'!CY22/CY$6))</f>
        <v/>
      </c>
      <c r="CZ20" s="43" t="str">
        <f>IF(ISBLANK('Nota de Estudiantes'!CZ22),"",IF(CZ$6="","Falta",20*'Nota de Estudiantes'!CZ22/CZ$6))</f>
        <v/>
      </c>
      <c r="DA20" s="43">
        <f>IF(ISBLANK('Nota de Estudiantes'!DA22),"",IF(DA$6="","Falta",20*'Nota de Estudiantes'!DA22/DA$6))</f>
        <v>16</v>
      </c>
      <c r="DB20" s="43">
        <f>IF(ISBLANK('Nota de Estudiantes'!DB22),"",IF(DB$6="","Falta",20*'Nota de Estudiantes'!DB22/DB$6))</f>
        <v>18</v>
      </c>
      <c r="DC20" s="43">
        <f>IF(ISBLANK('Nota de Estudiantes'!DC22),"",IF(DC$6="","Falta",20*'Nota de Estudiantes'!DC22/DC$6))</f>
        <v>17</v>
      </c>
      <c r="DD20" s="43">
        <f>IF(ISBLANK('Nota de Estudiantes'!DD22),"",IF(DD$6="","Falta",20*'Nota de Estudiantes'!DD22/DD$6))</f>
        <v>18</v>
      </c>
      <c r="DE20" s="43">
        <f>IF(ISBLANK('Nota de Estudiantes'!DE22),"",IF(DE$6="","Falta",20*'Nota de Estudiantes'!DE22/DE$6))</f>
        <v>17</v>
      </c>
      <c r="DF20" s="43" t="str">
        <f>IF(ISBLANK('Nota de Estudiantes'!DF22),"",IF(DF$6="","Falta",20*'Nota de Estudiantes'!DF22/DF$6))</f>
        <v/>
      </c>
      <c r="DG20" s="43" t="str">
        <f>IF(ISBLANK('Nota de Estudiantes'!DG22),"",IF(DG$6="","Falta",20*'Nota de Estudiantes'!DG22/DG$6))</f>
        <v/>
      </c>
      <c r="DH20" s="43" t="str">
        <f>IF(ISBLANK('Nota de Estudiantes'!DH22),"",IF(DH$6="","Falta",20*'Nota de Estudiantes'!DH22/DH$6))</f>
        <v/>
      </c>
      <c r="DI20" s="43" t="str">
        <f>IF(ISBLANK('Nota de Estudiantes'!DI22),"",IF(DI$6="","Falta",20*'Nota de Estudiantes'!DI22/DI$6))</f>
        <v/>
      </c>
      <c r="DJ20" s="43" t="str">
        <f>IF(ISBLANK('Nota de Estudiantes'!DJ22),"",IF(DJ$6="","Falta",20*'Nota de Estudiantes'!DJ22/DJ$6))</f>
        <v/>
      </c>
      <c r="DK20" s="43" t="str">
        <f>IF(ISBLANK('Nota de Estudiantes'!DK22),"",IF(DK$6="","Falta",20*'Nota de Estudiantes'!DK22/DK$6))</f>
        <v/>
      </c>
      <c r="DL20" s="43" t="str">
        <f>IF(ISBLANK('Nota de Estudiantes'!DL22),"",IF(DL$6="","Falta",20*'Nota de Estudiantes'!DL22/DL$6))</f>
        <v/>
      </c>
      <c r="DM20" s="43" t="str">
        <f>IF(ISBLANK('Nota de Estudiantes'!DM22),"",IF(DM$6="","Falta",20*'Nota de Estudiantes'!DM22/DM$6))</f>
        <v/>
      </c>
      <c r="DN20" s="43" t="str">
        <f>IF(ISBLANK('Nota de Estudiantes'!DN22),"",IF(DN$6="","Falta",20*'Nota de Estudiantes'!DN22/DN$6))</f>
        <v/>
      </c>
      <c r="DO20" s="43" t="str">
        <f>IF(ISBLANK('Nota de Estudiantes'!DO22),"",IF(DO$6="","Falta",20*'Nota de Estudiantes'!DO22/DO$6))</f>
        <v/>
      </c>
      <c r="DP20" s="43" t="str">
        <f>IF(ISBLANK('Nota de Estudiantes'!DP22),"",IF(DP$6="","Falta",20*'Nota de Estudiantes'!DP22/DP$6))</f>
        <v/>
      </c>
      <c r="DQ20" s="43">
        <f>IF(ISBLANK('Nota de Estudiantes'!DQ22),"",IF(DQ$6="","Falta",20*'Nota de Estudiantes'!DQ22/DQ$6))</f>
        <v>10</v>
      </c>
      <c r="DR20" s="43" t="str">
        <f>IF(ISBLANK('Nota de Estudiantes'!DR22),"",IF(DR$6="","Falta",20*'Nota de Estudiantes'!DR22/DR$6))</f>
        <v/>
      </c>
      <c r="DS20" s="43" t="str">
        <f>IF(ISBLANK('Nota de Estudiantes'!DS22),"",IF(DS$6="","Falta",20*'Nota de Estudiantes'!DS22/DS$6))</f>
        <v/>
      </c>
      <c r="DT20" s="43" t="str">
        <f>IF(ISBLANK('Nota de Estudiantes'!DT22),"",IF(DT$6="","Falta",20*'Nota de Estudiantes'!DT22/DT$6))</f>
        <v/>
      </c>
      <c r="DU20" s="43">
        <f>IF(ISBLANK('Nota de Estudiantes'!DU22),"",IF(DU$6="","Falta",20*'Nota de Estudiantes'!DU22/DU$6))</f>
        <v>10</v>
      </c>
      <c r="DV20" s="43" t="str">
        <f>IF(ISBLANK('Nota de Estudiantes'!DV22),"",IF(DV$6="","Falta",20*'Nota de Estudiantes'!DV22/DV$6))</f>
        <v/>
      </c>
      <c r="DW20" s="43" t="str">
        <f>IF(ISBLANK('Nota de Estudiantes'!DW22),"",IF(DW$6="","Falta",20*'Nota de Estudiantes'!DW22/DW$6))</f>
        <v/>
      </c>
      <c r="DX20" s="43" t="str">
        <f>IF(ISBLANK('Nota de Estudiantes'!DX22),"",IF(DX$6="","Falta",20*'Nota de Estudiantes'!DX22/DX$6))</f>
        <v/>
      </c>
      <c r="DY20" s="43" t="str">
        <f>IF(ISBLANK('Nota de Estudiantes'!DY22),"",IF(DY$6="","Falta",20*'Nota de Estudiantes'!DY22/DY$6))</f>
        <v/>
      </c>
      <c r="DZ20" s="43" t="str">
        <f>IF(ISBLANK('Nota de Estudiantes'!DZ22),"",IF(DZ$6="","Falta",20*'Nota de Estudiantes'!DZ22/DZ$6))</f>
        <v/>
      </c>
      <c r="EA20" s="43" t="str">
        <f>IF(ISBLANK('Nota de Estudiantes'!EA22),"",IF(EA$6="","Falta",20*'Nota de Estudiantes'!EA22/EA$6))</f>
        <v/>
      </c>
      <c r="EB20" s="43" t="str">
        <f>IF(ISBLANK('Nota de Estudiantes'!EB22),"",IF(EB$6="","Falta",20*'Nota de Estudiantes'!EB22/EB$6))</f>
        <v/>
      </c>
      <c r="EC20" s="43" t="str">
        <f>IF(ISBLANK('Nota de Estudiantes'!EC22),"",IF(EC$6="","Falta",20*'Nota de Estudiantes'!EC22/EC$6))</f>
        <v/>
      </c>
      <c r="ED20" s="43" t="str">
        <f>IF(ISBLANK('Nota de Estudiantes'!ED22),"",IF(ED$6="","Falta",20*'Nota de Estudiantes'!ED22/ED$6))</f>
        <v/>
      </c>
      <c r="EE20" s="43" t="str">
        <f>IF(ISBLANK('Nota de Estudiantes'!EE22),"",IF(EE$6="","Falta",20*'Nota de Estudiantes'!EE22/EE$6))</f>
        <v/>
      </c>
      <c r="EF20" s="43" t="str">
        <f>IF(ISBLANK('Nota de Estudiantes'!EF22),"",IF(EF$6="","Falta",20*'Nota de Estudiantes'!EF22/EF$6))</f>
        <v/>
      </c>
      <c r="EG20" s="43" t="str">
        <f>IF(ISBLANK('Nota de Estudiantes'!EG22),"",IF(EG$6="","Falta",20*'Nota de Estudiantes'!EG22/EG$6))</f>
        <v/>
      </c>
      <c r="EH20" s="43" t="str">
        <f>IF(ISBLANK('Nota de Estudiantes'!EH22),"",IF(EH$6="","Falta",20*'Nota de Estudiantes'!EH22/EH$6))</f>
        <v/>
      </c>
      <c r="EI20" s="43" t="str">
        <f>IF(ISBLANK('Nota de Estudiantes'!EI22),"",IF(EI$6="","Falta",20*'Nota de Estudiantes'!EI22/EI$6))</f>
        <v/>
      </c>
      <c r="EJ20" s="43" t="str">
        <f>IF(ISBLANK('Nota de Estudiantes'!EJ22),"",IF(EJ$6="","Falta",20*'Nota de Estudiantes'!EJ22/EJ$6))</f>
        <v/>
      </c>
      <c r="EK20" s="43">
        <f>IF(ISBLANK('Nota de Estudiantes'!EK22),"",IF(EK$6="","Falta",20*'Nota de Estudiantes'!EK22/EK$6))</f>
        <v>10</v>
      </c>
      <c r="EL20" s="43" t="str">
        <f>IF(ISBLANK('Nota de Estudiantes'!EL22),"",IF(EL$6="","Falta",20*'Nota de Estudiantes'!EL22/EL$6))</f>
        <v/>
      </c>
      <c r="EM20" s="43" t="str">
        <f>IF(ISBLANK('Nota de Estudiantes'!EM22),"",IF(EM$6="","Falta",20*'Nota de Estudiantes'!EM22/EM$6))</f>
        <v/>
      </c>
      <c r="EN20" s="43" t="str">
        <f>IF(ISBLANK('Nota de Estudiantes'!EN22),"",IF(EN$6="","Falta",20*'Nota de Estudiantes'!EN22/EN$6))</f>
        <v/>
      </c>
      <c r="EO20" s="43">
        <f>IF(ISBLANK('Nota de Estudiantes'!EO22),"",IF(EO$6="","Falta",20*'Nota de Estudiantes'!EO22/EO$6))</f>
        <v>10</v>
      </c>
      <c r="EP20" s="43" t="str">
        <f>IF(ISBLANK('Nota de Estudiantes'!EP22),"",IF(EP$6="","Falta",20*'Nota de Estudiantes'!EP22/EP$6))</f>
        <v/>
      </c>
      <c r="EQ20" s="43" t="str">
        <f>IF(ISBLANK('Nota de Estudiantes'!EQ22),"",IF(EQ$6="","Falta",20*'Nota de Estudiantes'!EQ22/EQ$6))</f>
        <v/>
      </c>
      <c r="ER20" s="43" t="str">
        <f>IF(ISBLANK('Nota de Estudiantes'!ER22),"",IF(ER$6="","Falta",20*'Nota de Estudiantes'!ER22/ER$6))</f>
        <v/>
      </c>
      <c r="ES20" s="43" t="str">
        <f>IF(ISBLANK('Nota de Estudiantes'!ES22),"",IF(ES$6="","Falta",20*'Nota de Estudiantes'!ES22/ES$6))</f>
        <v/>
      </c>
      <c r="ET20" s="43" t="str">
        <f>IF(ISBLANK('Nota de Estudiantes'!ET22),"",IF(ET$6="","Falta",20*'Nota de Estudiantes'!ET22/ET$6))</f>
        <v/>
      </c>
      <c r="EU20" s="43" t="str">
        <f>IF(ISBLANK('Nota de Estudiantes'!EU22),"",IF(EU$6="","Falta",20*'Nota de Estudiantes'!EU22/EU$6))</f>
        <v/>
      </c>
      <c r="EV20" s="43" t="str">
        <f>IF(ISBLANK('Nota de Estudiantes'!EV22),"",IF(EV$6="","Falta",20*'Nota de Estudiantes'!EV22/EV$6))</f>
        <v/>
      </c>
      <c r="EW20" s="43" t="str">
        <f>IF(ISBLANK('Nota de Estudiantes'!EW22),"",IF(EW$6="","Falta",20*'Nota de Estudiantes'!EW22/EW$6))</f>
        <v/>
      </c>
      <c r="EX20" s="43" t="str">
        <f>IF(ISBLANK('Nota de Estudiantes'!EX22),"",IF(EX$6="","Falta",20*'Nota de Estudiantes'!EX22/EX$6))</f>
        <v/>
      </c>
      <c r="EY20" s="43" t="str">
        <f>IF(ISBLANK('Nota de Estudiantes'!EY22),"",IF(EY$6="","Falta",20*'Nota de Estudiantes'!EY22/EY$6))</f>
        <v/>
      </c>
      <c r="EZ20" s="43" t="str">
        <f>IF(ISBLANK('Nota de Estudiantes'!EZ22),"",IF(EZ$6="","Falta",20*'Nota de Estudiantes'!EZ22/EZ$6))</f>
        <v/>
      </c>
      <c r="FA20" s="43">
        <f>IF(ISBLANK('Nota de Estudiantes'!FA22),"",IF(FA$6="","Falta",20*'Nota de Estudiantes'!FA22/FA$6))</f>
        <v>14</v>
      </c>
      <c r="FB20" s="43">
        <f>IF(ISBLANK('Nota de Estudiantes'!FB22),"",IF(FB$6="","Falta",20*'Nota de Estudiantes'!FB22/FB$6))</f>
        <v>12</v>
      </c>
      <c r="FC20" s="43">
        <f>IF(ISBLANK('Nota de Estudiantes'!FC22),"",IF(FC$6="","Falta",20*'Nota de Estudiantes'!FC22/FC$6))</f>
        <v>20</v>
      </c>
      <c r="FD20" s="43">
        <f>IF(ISBLANK('Nota de Estudiantes'!FD22),"",IF(FD$6="","Falta",20*'Nota de Estudiantes'!FD22/FD$6))</f>
        <v>16</v>
      </c>
      <c r="FE20" s="43" t="str">
        <f>IF(ISBLANK('Nota de Estudiantes'!FE22),"",IF(FE$6="","Falta",20*'Nota de Estudiantes'!FE22/FE$6))</f>
        <v/>
      </c>
      <c r="FF20" s="43" t="str">
        <f>IF(ISBLANK('Nota de Estudiantes'!FF22),"",IF(FF$6="","Falta",20*'Nota de Estudiantes'!FF22/FF$6))</f>
        <v/>
      </c>
      <c r="FG20" s="43" t="str">
        <f>IF(ISBLANK('Nota de Estudiantes'!FG22),"",IF(FG$6="","Falta",20*'Nota de Estudiantes'!FG22/FG$6))</f>
        <v/>
      </c>
      <c r="FH20" s="43" t="str">
        <f>IF(ISBLANK('Nota de Estudiantes'!FH22),"",IF(FH$6="","Falta",20*'Nota de Estudiantes'!FH22/FH$6))</f>
        <v/>
      </c>
      <c r="FI20" s="43" t="str">
        <f>IF(ISBLANK('Nota de Estudiantes'!FI22),"",IF(FI$6="","Falta",20*'Nota de Estudiantes'!FI22/FI$6))</f>
        <v/>
      </c>
      <c r="FJ20" s="43" t="str">
        <f>IF(ISBLANK('Nota de Estudiantes'!FJ22),"",IF(FJ$6="","Falta",20*'Nota de Estudiantes'!FJ22/FJ$6))</f>
        <v/>
      </c>
      <c r="FK20" s="43" t="str">
        <f>IF(ISBLANK('Nota de Estudiantes'!FK22),"",IF(FK$6="","Falta",20*'Nota de Estudiantes'!FK22/FK$6))</f>
        <v/>
      </c>
      <c r="FL20" s="43" t="str">
        <f>IF(ISBLANK('Nota de Estudiantes'!FL22),"",IF(FL$6="","Falta",20*'Nota de Estudiantes'!FL22/FL$6))</f>
        <v/>
      </c>
    </row>
    <row r="21" spans="2:168" x14ac:dyDescent="0.25">
      <c r="B21" s="42" t="str">
        <f>IF(ISBLANK('Nota de Estudiantes'!B23),"",'Nota de Estudiantes'!B23)</f>
        <v>17</v>
      </c>
      <c r="C21" s="42" t="str">
        <f>IF(ISBLANK('Nota de Estudiantes'!C23),"",'Nota de Estudiantes'!C23)</f>
        <v>HUAROTO GUTIERREZ, RAFAEL FLAVIO</v>
      </c>
      <c r="D21" s="38" t="str">
        <f>IF(ISBLANK('Nota de Estudiantes'!D23),"",'Nota de Estudiantes'!D23)</f>
        <v>04</v>
      </c>
      <c r="E21" s="43">
        <f>IF(ISBLANK('Nota de Estudiantes'!E23),"",IF(E$6="","Falta",20*'Nota de Estudiantes'!E23/E$6))</f>
        <v>12</v>
      </c>
      <c r="F21" s="43">
        <f>IF(ISBLANK('Nota de Estudiantes'!F23),"",IF(F$6="","Falta",20*'Nota de Estudiantes'!F23/F$6))</f>
        <v>20</v>
      </c>
      <c r="G21" s="43">
        <f>IF(ISBLANK('Nota de Estudiantes'!G23),"",IF(G$6="","Falta",20*'Nota de Estudiantes'!G23/G$6))</f>
        <v>15</v>
      </c>
      <c r="H21" s="43" t="str">
        <f>IF(ISBLANK('Nota de Estudiantes'!H23),"",IF(H$6="","Falta",20*'Nota de Estudiantes'!H23/H$6))</f>
        <v/>
      </c>
      <c r="I21" s="43">
        <f>IF(ISBLANK('Nota de Estudiantes'!I23),"",IF(I$6="","Falta",20*'Nota de Estudiantes'!I23/I$6))</f>
        <v>13</v>
      </c>
      <c r="J21" s="43">
        <f>IF(ISBLANK('Nota de Estudiantes'!J23),"",IF(J$6="","Falta",20*'Nota de Estudiantes'!J23/J$6))</f>
        <v>16</v>
      </c>
      <c r="K21" s="43">
        <f>IF(ISBLANK('Nota de Estudiantes'!K23),"",IF(K$6="","Falta",20*'Nota de Estudiantes'!K23/K$6))</f>
        <v>20</v>
      </c>
      <c r="L21" s="43">
        <f>IF(ISBLANK('Nota de Estudiantes'!L23),"",IF(L$6="","Falta",20*'Nota de Estudiantes'!L23/L$6))</f>
        <v>20</v>
      </c>
      <c r="M21" s="43" t="str">
        <f>IF(ISBLANK('Nota de Estudiantes'!M23),"",IF(M$6="","Falta",20*'Nota de Estudiantes'!M23/M$6))</f>
        <v/>
      </c>
      <c r="N21" s="43" t="str">
        <f>IF(ISBLANK('Nota de Estudiantes'!N23),"",IF(N$6="","Falta",20*'Nota de Estudiantes'!N23/N$6))</f>
        <v/>
      </c>
      <c r="O21" s="43" t="str">
        <f>IF(ISBLANK('Nota de Estudiantes'!O23),"",IF(O$6="","Falta",20*'Nota de Estudiantes'!O23/O$6))</f>
        <v/>
      </c>
      <c r="P21" s="43" t="str">
        <f>IF(ISBLANK('Nota de Estudiantes'!P23),"",IF(P$6="","Falta",20*'Nota de Estudiantes'!P23/P$6))</f>
        <v/>
      </c>
      <c r="Q21" s="43" t="str">
        <f>IF(ISBLANK('Nota de Estudiantes'!Q23),"",IF(Q$6="","Falta",20*'Nota de Estudiantes'!Q23/Q$6))</f>
        <v/>
      </c>
      <c r="R21" s="43" t="str">
        <f>IF(ISBLANK('Nota de Estudiantes'!R23),"",IF(R$6="","Falta",20*'Nota de Estudiantes'!R23/R$6))</f>
        <v/>
      </c>
      <c r="S21" s="43" t="str">
        <f>IF(ISBLANK('Nota de Estudiantes'!S23),"",IF(S$6="","Falta",20*'Nota de Estudiantes'!S23/S$6))</f>
        <v/>
      </c>
      <c r="T21" s="43" t="str">
        <f>IF(ISBLANK('Nota de Estudiantes'!T23),"",IF(T$6="","Falta",20*'Nota de Estudiantes'!T23/T$6))</f>
        <v/>
      </c>
      <c r="U21" s="43">
        <f>IF(ISBLANK('Nota de Estudiantes'!U23),"",IF(U$6="","Falta",20*'Nota de Estudiantes'!U23/U$6))</f>
        <v>20</v>
      </c>
      <c r="V21" s="43">
        <f>IF(ISBLANK('Nota de Estudiantes'!V23),"",IF(V$6="","Falta",20*'Nota de Estudiantes'!V23/V$6))</f>
        <v>16</v>
      </c>
      <c r="W21" s="43">
        <f>IF(ISBLANK('Nota de Estudiantes'!W23),"",IF(W$6="","Falta",20*'Nota de Estudiantes'!W23/W$6))</f>
        <v>16</v>
      </c>
      <c r="X21" s="43" t="str">
        <f>IF(ISBLANK('Nota de Estudiantes'!X23),"",IF(X$6="","Falta",20*'Nota de Estudiantes'!X23/X$6))</f>
        <v/>
      </c>
      <c r="Y21" s="43">
        <f>IF(ISBLANK('Nota de Estudiantes'!Y23),"",IF(Y$6="","Falta",20*'Nota de Estudiantes'!Y23/Y$6))</f>
        <v>17</v>
      </c>
      <c r="Z21" s="43">
        <f>IF(ISBLANK('Nota de Estudiantes'!Z23),"",IF(Z$6="","Falta",20*'Nota de Estudiantes'!Z23/Z$6))</f>
        <v>11</v>
      </c>
      <c r="AA21" s="43">
        <f>IF(ISBLANK('Nota de Estudiantes'!AA23),"",IF(AA$6="","Falta",20*'Nota de Estudiantes'!AA23/AA$6))</f>
        <v>17</v>
      </c>
      <c r="AB21" s="43">
        <f>IF(ISBLANK('Nota de Estudiantes'!AB23),"",IF(AB$6="","Falta",20*'Nota de Estudiantes'!AB23/AB$6))</f>
        <v>13</v>
      </c>
      <c r="AC21" s="43">
        <f>IF(ISBLANK('Nota de Estudiantes'!AC23),"",IF(AC$6="","Falta",20*'Nota de Estudiantes'!AC23/AC$6))</f>
        <v>15</v>
      </c>
      <c r="AD21" s="43" t="str">
        <f>IF(ISBLANK('Nota de Estudiantes'!AD23),"",IF(AD$6="","Falta",20*'Nota de Estudiantes'!AD23/AD$6))</f>
        <v/>
      </c>
      <c r="AE21" s="43" t="str">
        <f>IF(ISBLANK('Nota de Estudiantes'!AE23),"",IF(AE$6="","Falta",20*'Nota de Estudiantes'!AE23/AE$6))</f>
        <v/>
      </c>
      <c r="AF21" s="43" t="str">
        <f>IF(ISBLANK('Nota de Estudiantes'!AF23),"",IF(AF$6="","Falta",20*'Nota de Estudiantes'!AF23/AF$6))</f>
        <v/>
      </c>
      <c r="AG21" s="43" t="str">
        <f>IF(ISBLANK('Nota de Estudiantes'!AG23),"",IF(AG$6="","Falta",20*'Nota de Estudiantes'!AG23/AG$6))</f>
        <v/>
      </c>
      <c r="AH21" s="43" t="str">
        <f>IF(ISBLANK('Nota de Estudiantes'!AH23),"",IF(AH$6="","Falta",20*'Nota de Estudiantes'!AH23/AH$6))</f>
        <v/>
      </c>
      <c r="AI21" s="43" t="str">
        <f>IF(ISBLANK('Nota de Estudiantes'!AI23),"",IF(AI$6="","Falta",20*'Nota de Estudiantes'!AI23/AI$6))</f>
        <v/>
      </c>
      <c r="AJ21" s="43" t="str">
        <f>IF(ISBLANK('Nota de Estudiantes'!AJ23),"",IF(AJ$6="","Falta",20*'Nota de Estudiantes'!AJ23/AJ$6))</f>
        <v/>
      </c>
      <c r="AK21" s="43" t="str">
        <f>IF(ISBLANK('Nota de Estudiantes'!AK23),"",IF(AK$6="","Falta",20*'Nota de Estudiantes'!AK23/AK$6))</f>
        <v/>
      </c>
      <c r="AL21" s="43" t="str">
        <f>IF(ISBLANK('Nota de Estudiantes'!AL23),"",IF(AL$6="","Falta",20*'Nota de Estudiantes'!AL23/AL$6))</f>
        <v/>
      </c>
      <c r="AM21" s="43" t="str">
        <f>IF(ISBLANK('Nota de Estudiantes'!AM23),"",IF(AM$6="","Falta",20*'Nota de Estudiantes'!AM23/AM$6))</f>
        <v/>
      </c>
      <c r="AN21" s="43" t="str">
        <f>IF(ISBLANK('Nota de Estudiantes'!AN23),"",IF(AN$6="","Falta",20*'Nota de Estudiantes'!AN23/AN$6))</f>
        <v/>
      </c>
      <c r="AO21" s="43" t="str">
        <f>IF(ISBLANK('Nota de Estudiantes'!AO23),"",IF(AO$6="","Falta",20*'Nota de Estudiantes'!AO23/AO$6))</f>
        <v/>
      </c>
      <c r="AP21" s="43" t="str">
        <f>IF(ISBLANK('Nota de Estudiantes'!AP23),"",IF(AP$6="","Falta",20*'Nota de Estudiantes'!AP23/AP$6))</f>
        <v/>
      </c>
      <c r="AQ21" s="43" t="str">
        <f>IF(ISBLANK('Nota de Estudiantes'!AQ23),"",IF(AQ$6="","Falta",20*'Nota de Estudiantes'!AQ23/AQ$6))</f>
        <v/>
      </c>
      <c r="AR21" s="43" t="str">
        <f>IF(ISBLANK('Nota de Estudiantes'!AR23),"",IF(AR$6="","Falta",20*'Nota de Estudiantes'!AR23/AR$6))</f>
        <v/>
      </c>
      <c r="AS21" s="43">
        <f>IF(ISBLANK('Nota de Estudiantes'!AS23),"",IF(AS$6="","Falta",20*'Nota de Estudiantes'!AS23/AS$6))</f>
        <v>15</v>
      </c>
      <c r="AT21" s="43" t="str">
        <f>IF(ISBLANK('Nota de Estudiantes'!AT23),"",IF(AT$6="","Falta",20*'Nota de Estudiantes'!AT23/AT$6))</f>
        <v/>
      </c>
      <c r="AU21" s="43" t="str">
        <f>IF(ISBLANK('Nota de Estudiantes'!AU23),"",IF(AU$6="","Falta",20*'Nota de Estudiantes'!AU23/AU$6))</f>
        <v/>
      </c>
      <c r="AV21" s="43" t="str">
        <f>IF(ISBLANK('Nota de Estudiantes'!AV23),"",IF(AV$6="","Falta",20*'Nota de Estudiantes'!AV23/AV$6))</f>
        <v/>
      </c>
      <c r="AW21" s="43">
        <f>IF(ISBLANK('Nota de Estudiantes'!AW23),"",IF(AW$6="","Falta",20*'Nota de Estudiantes'!AW23/AW$6))</f>
        <v>20</v>
      </c>
      <c r="AX21" s="43">
        <f>IF(ISBLANK('Nota de Estudiantes'!AX23),"",IF(AX$6="","Falta",20*'Nota de Estudiantes'!AX23/AX$6))</f>
        <v>15</v>
      </c>
      <c r="AY21" s="43" t="str">
        <f>IF(ISBLANK('Nota de Estudiantes'!AY23),"",IF(AY$6="","Falta",20*'Nota de Estudiantes'!AY23/AY$6))</f>
        <v/>
      </c>
      <c r="AZ21" s="43" t="str">
        <f>IF(ISBLANK('Nota de Estudiantes'!AZ23),"",IF(AZ$6="","Falta",20*'Nota de Estudiantes'!AZ23/AZ$6))</f>
        <v/>
      </c>
      <c r="BA21" s="43" t="str">
        <f>IF(ISBLANK('Nota de Estudiantes'!BA23),"",IF(BA$6="","Falta",20*'Nota de Estudiantes'!BA23/BA$6))</f>
        <v/>
      </c>
      <c r="BB21" s="43" t="str">
        <f>IF(ISBLANK('Nota de Estudiantes'!BB23),"",IF(BB$6="","Falta",20*'Nota de Estudiantes'!BB23/BB$6))</f>
        <v/>
      </c>
      <c r="BC21" s="43" t="str">
        <f>IF(ISBLANK('Nota de Estudiantes'!BC23),"",IF(BC$6="","Falta",20*'Nota de Estudiantes'!BC23/BC$6))</f>
        <v/>
      </c>
      <c r="BD21" s="43" t="str">
        <f>IF(ISBLANK('Nota de Estudiantes'!BD23),"",IF(BD$6="","Falta",20*'Nota de Estudiantes'!BD23/BD$6))</f>
        <v/>
      </c>
      <c r="BE21" s="43" t="str">
        <f>IF(ISBLANK('Nota de Estudiantes'!BE23),"",IF(BE$6="","Falta",20*'Nota de Estudiantes'!BE23/BE$6))</f>
        <v/>
      </c>
      <c r="BF21" s="43" t="str">
        <f>IF(ISBLANK('Nota de Estudiantes'!BF23),"",IF(BF$6="","Falta",20*'Nota de Estudiantes'!BF23/BF$6))</f>
        <v/>
      </c>
      <c r="BG21" s="43" t="str">
        <f>IF(ISBLANK('Nota de Estudiantes'!BG23),"",IF(BG$6="","Falta",20*'Nota de Estudiantes'!BG23/BG$6))</f>
        <v/>
      </c>
      <c r="BH21" s="43" t="str">
        <f>IF(ISBLANK('Nota de Estudiantes'!BH23),"",IF(BH$6="","Falta",20*'Nota de Estudiantes'!BH23/BH$6))</f>
        <v/>
      </c>
      <c r="BI21" s="43">
        <f>IF(ISBLANK('Nota de Estudiantes'!BI23),"",IF(BI$6="","Falta",20*'Nota de Estudiantes'!BI23/BI$6))</f>
        <v>10</v>
      </c>
      <c r="BJ21" s="43" t="str">
        <f>IF(ISBLANK('Nota de Estudiantes'!BJ23),"",IF(BJ$6="","Falta",20*'Nota de Estudiantes'!BJ23/BJ$6))</f>
        <v/>
      </c>
      <c r="BK21" s="43" t="str">
        <f>IF(ISBLANK('Nota de Estudiantes'!BK23),"",IF(BK$6="","Falta",20*'Nota de Estudiantes'!BK23/BK$6))</f>
        <v/>
      </c>
      <c r="BL21" s="43" t="str">
        <f>IF(ISBLANK('Nota de Estudiantes'!BL23),"",IF(BL$6="","Falta",20*'Nota de Estudiantes'!BL23/BL$6))</f>
        <v/>
      </c>
      <c r="BM21" s="43">
        <f>IF(ISBLANK('Nota de Estudiantes'!BM23),"",IF(BM$6="","Falta",20*'Nota de Estudiantes'!BM23/BM$6))</f>
        <v>15</v>
      </c>
      <c r="BN21" s="43" t="str">
        <f>IF(ISBLANK('Nota de Estudiantes'!BN23),"",IF(BN$6="","Falta",20*'Nota de Estudiantes'!BN23/BN$6))</f>
        <v/>
      </c>
      <c r="BO21" s="43" t="str">
        <f>IF(ISBLANK('Nota de Estudiantes'!BO23),"",IF(BO$6="","Falta",20*'Nota de Estudiantes'!BO23/BO$6))</f>
        <v/>
      </c>
      <c r="BP21" s="43" t="str">
        <f>IF(ISBLANK('Nota de Estudiantes'!BP23),"",IF(BP$6="","Falta",20*'Nota de Estudiantes'!BP23/BP$6))</f>
        <v/>
      </c>
      <c r="BQ21" s="43" t="str">
        <f>IF(ISBLANK('Nota de Estudiantes'!BQ23),"",IF(BQ$6="","Falta",20*'Nota de Estudiantes'!BQ23/BQ$6))</f>
        <v/>
      </c>
      <c r="BR21" s="43" t="str">
        <f>IF(ISBLANK('Nota de Estudiantes'!BR23),"",IF(BR$6="","Falta",20*'Nota de Estudiantes'!BR23/BR$6))</f>
        <v/>
      </c>
      <c r="BS21" s="43" t="str">
        <f>IF(ISBLANK('Nota de Estudiantes'!BS23),"",IF(BS$6="","Falta",20*'Nota de Estudiantes'!BS23/BS$6))</f>
        <v/>
      </c>
      <c r="BT21" s="43" t="str">
        <f>IF(ISBLANK('Nota de Estudiantes'!BT23),"",IF(BT$6="","Falta",20*'Nota de Estudiantes'!BT23/BT$6))</f>
        <v/>
      </c>
      <c r="BU21" s="43" t="str">
        <f>IF(ISBLANK('Nota de Estudiantes'!BU23),"",IF(BU$6="","Falta",20*'Nota de Estudiantes'!BU23/BU$6))</f>
        <v/>
      </c>
      <c r="BV21" s="43" t="str">
        <f>IF(ISBLANK('Nota de Estudiantes'!BV23),"",IF(BV$6="","Falta",20*'Nota de Estudiantes'!BV23/BV$6))</f>
        <v/>
      </c>
      <c r="BW21" s="43" t="str">
        <f>IF(ISBLANK('Nota de Estudiantes'!BW23),"",IF(BW$6="","Falta",20*'Nota de Estudiantes'!BW23/BW$6))</f>
        <v/>
      </c>
      <c r="BX21" s="43" t="str">
        <f>IF(ISBLANK('Nota de Estudiantes'!BX23),"",IF(BX$6="","Falta",20*'Nota de Estudiantes'!BX23/BX$6))</f>
        <v/>
      </c>
      <c r="BY21" s="43">
        <f>IF(ISBLANK('Nota de Estudiantes'!BY23),"",IF(BY$6="","Falta",20*'Nota de Estudiantes'!BY23/BY$6))</f>
        <v>12</v>
      </c>
      <c r="BZ21" s="43">
        <f>IF(ISBLANK('Nota de Estudiantes'!BZ23),"",IF(BZ$6="","Falta",20*'Nota de Estudiantes'!BZ23/BZ$6))</f>
        <v>15</v>
      </c>
      <c r="CA21" s="43" t="str">
        <f>IF(ISBLANK('Nota de Estudiantes'!CA23),"",IF(CA$6="","Falta",20*'Nota de Estudiantes'!CA23/CA$6))</f>
        <v/>
      </c>
      <c r="CB21" s="43" t="str">
        <f>IF(ISBLANK('Nota de Estudiantes'!CB23),"",IF(CB$6="","Falta",20*'Nota de Estudiantes'!CB23/CB$6))</f>
        <v/>
      </c>
      <c r="CC21" s="43" t="str">
        <f>IF(ISBLANK('Nota de Estudiantes'!CC23),"",IF(CC$6="","Falta",20*'Nota de Estudiantes'!CC23/CC$6))</f>
        <v/>
      </c>
      <c r="CD21" s="43" t="str">
        <f>IF(ISBLANK('Nota de Estudiantes'!CD23),"",IF(CD$6="","Falta",20*'Nota de Estudiantes'!CD23/CD$6))</f>
        <v/>
      </c>
      <c r="CE21" s="43" t="str">
        <f>IF(ISBLANK('Nota de Estudiantes'!CE23),"",IF(CE$6="","Falta",20*'Nota de Estudiantes'!CE23/CE$6))</f>
        <v/>
      </c>
      <c r="CF21" s="43" t="str">
        <f>IF(ISBLANK('Nota de Estudiantes'!CF23),"",IF(CF$6="","Falta",20*'Nota de Estudiantes'!CF23/CF$6))</f>
        <v/>
      </c>
      <c r="CG21" s="43" t="str">
        <f>IF(ISBLANK('Nota de Estudiantes'!CG23),"",IF(CG$6="","Falta",20*'Nota de Estudiantes'!CG23/CG$6))</f>
        <v/>
      </c>
      <c r="CH21" s="43" t="str">
        <f>IF(ISBLANK('Nota de Estudiantes'!CH23),"",IF(CH$6="","Falta",20*'Nota de Estudiantes'!CH23/CH$6))</f>
        <v/>
      </c>
      <c r="CI21" s="43" t="str">
        <f>IF(ISBLANK('Nota de Estudiantes'!CI23),"",IF(CI$6="","Falta",20*'Nota de Estudiantes'!CI23/CI$6))</f>
        <v/>
      </c>
      <c r="CJ21" s="43" t="str">
        <f>IF(ISBLANK('Nota de Estudiantes'!CJ23),"",IF(CJ$6="","Falta",20*'Nota de Estudiantes'!CJ23/CJ$6))</f>
        <v/>
      </c>
      <c r="CK21" s="43">
        <f>IF(ISBLANK('Nota de Estudiantes'!CK23),"",IF(CK$6="","Falta",20*'Nota de Estudiantes'!CK23/CK$6))</f>
        <v>16</v>
      </c>
      <c r="CL21" s="43" t="str">
        <f>IF(ISBLANK('Nota de Estudiantes'!CL23),"",IF(CL$6="","Falta",20*'Nota de Estudiantes'!CL23/CL$6))</f>
        <v/>
      </c>
      <c r="CM21" s="43" t="str">
        <f>IF(ISBLANK('Nota de Estudiantes'!CM23),"",IF(CM$6="","Falta",20*'Nota de Estudiantes'!CM23/CM$6))</f>
        <v/>
      </c>
      <c r="CN21" s="43" t="str">
        <f>IF(ISBLANK('Nota de Estudiantes'!CN23),"",IF(CN$6="","Falta",20*'Nota de Estudiantes'!CN23/CN$6))</f>
        <v/>
      </c>
      <c r="CO21" s="43">
        <f>IF(ISBLANK('Nota de Estudiantes'!CO23),"",IF(CO$6="","Falta",20*'Nota de Estudiantes'!CO23/CO$6))</f>
        <v>16</v>
      </c>
      <c r="CP21" s="43" t="str">
        <f>IF(ISBLANK('Nota de Estudiantes'!CP23),"",IF(CP$6="","Falta",20*'Nota de Estudiantes'!CP23/CP$6))</f>
        <v/>
      </c>
      <c r="CQ21" s="43" t="str">
        <f>IF(ISBLANK('Nota de Estudiantes'!CQ23),"",IF(CQ$6="","Falta",20*'Nota de Estudiantes'!CQ23/CQ$6))</f>
        <v/>
      </c>
      <c r="CR21" s="43" t="str">
        <f>IF(ISBLANK('Nota de Estudiantes'!CR23),"",IF(CR$6="","Falta",20*'Nota de Estudiantes'!CR23/CR$6))</f>
        <v/>
      </c>
      <c r="CS21" s="43" t="str">
        <f>IF(ISBLANK('Nota de Estudiantes'!CS23),"",IF(CS$6="","Falta",20*'Nota de Estudiantes'!CS23/CS$6))</f>
        <v/>
      </c>
      <c r="CT21" s="43" t="str">
        <f>IF(ISBLANK('Nota de Estudiantes'!CT23),"",IF(CT$6="","Falta",20*'Nota de Estudiantes'!CT23/CT$6))</f>
        <v/>
      </c>
      <c r="CU21" s="43" t="str">
        <f>IF(ISBLANK('Nota de Estudiantes'!CU23),"",IF(CU$6="","Falta",20*'Nota de Estudiantes'!CU23/CU$6))</f>
        <v/>
      </c>
      <c r="CV21" s="43" t="str">
        <f>IF(ISBLANK('Nota de Estudiantes'!CV23),"",IF(CV$6="","Falta",20*'Nota de Estudiantes'!CV23/CV$6))</f>
        <v/>
      </c>
      <c r="CW21" s="43" t="str">
        <f>IF(ISBLANK('Nota de Estudiantes'!CW23),"",IF(CW$6="","Falta",20*'Nota de Estudiantes'!CW23/CW$6))</f>
        <v/>
      </c>
      <c r="CX21" s="43" t="str">
        <f>IF(ISBLANK('Nota de Estudiantes'!CX23),"",IF(CX$6="","Falta",20*'Nota de Estudiantes'!CX23/CX$6))</f>
        <v/>
      </c>
      <c r="CY21" s="43" t="str">
        <f>IF(ISBLANK('Nota de Estudiantes'!CY23),"",IF(CY$6="","Falta",20*'Nota de Estudiantes'!CY23/CY$6))</f>
        <v/>
      </c>
      <c r="CZ21" s="43" t="str">
        <f>IF(ISBLANK('Nota de Estudiantes'!CZ23),"",IF(CZ$6="","Falta",20*'Nota de Estudiantes'!CZ23/CZ$6))</f>
        <v/>
      </c>
      <c r="DA21" s="43">
        <f>IF(ISBLANK('Nota de Estudiantes'!DA23),"",IF(DA$6="","Falta",20*'Nota de Estudiantes'!DA23/DA$6))</f>
        <v>16</v>
      </c>
      <c r="DB21" s="43">
        <f>IF(ISBLANK('Nota de Estudiantes'!DB23),"",IF(DB$6="","Falta",20*'Nota de Estudiantes'!DB23/DB$6))</f>
        <v>18</v>
      </c>
      <c r="DC21" s="43">
        <f>IF(ISBLANK('Nota de Estudiantes'!DC23),"",IF(DC$6="","Falta",20*'Nota de Estudiantes'!DC23/DC$6))</f>
        <v>17</v>
      </c>
      <c r="DD21" s="43">
        <f>IF(ISBLANK('Nota de Estudiantes'!DD23),"",IF(DD$6="","Falta",20*'Nota de Estudiantes'!DD23/DD$6))</f>
        <v>20</v>
      </c>
      <c r="DE21" s="43">
        <f>IF(ISBLANK('Nota de Estudiantes'!DE23),"",IF(DE$6="","Falta",20*'Nota de Estudiantes'!DE23/DE$6))</f>
        <v>15</v>
      </c>
      <c r="DF21" s="43" t="str">
        <f>IF(ISBLANK('Nota de Estudiantes'!DF23),"",IF(DF$6="","Falta",20*'Nota de Estudiantes'!DF23/DF$6))</f>
        <v/>
      </c>
      <c r="DG21" s="43" t="str">
        <f>IF(ISBLANK('Nota de Estudiantes'!DG23),"",IF(DG$6="","Falta",20*'Nota de Estudiantes'!DG23/DG$6))</f>
        <v/>
      </c>
      <c r="DH21" s="43" t="str">
        <f>IF(ISBLANK('Nota de Estudiantes'!DH23),"",IF(DH$6="","Falta",20*'Nota de Estudiantes'!DH23/DH$6))</f>
        <v/>
      </c>
      <c r="DI21" s="43" t="str">
        <f>IF(ISBLANK('Nota de Estudiantes'!DI23),"",IF(DI$6="","Falta",20*'Nota de Estudiantes'!DI23/DI$6))</f>
        <v/>
      </c>
      <c r="DJ21" s="43" t="str">
        <f>IF(ISBLANK('Nota de Estudiantes'!DJ23),"",IF(DJ$6="","Falta",20*'Nota de Estudiantes'!DJ23/DJ$6))</f>
        <v/>
      </c>
      <c r="DK21" s="43" t="str">
        <f>IF(ISBLANK('Nota de Estudiantes'!DK23),"",IF(DK$6="","Falta",20*'Nota de Estudiantes'!DK23/DK$6))</f>
        <v/>
      </c>
      <c r="DL21" s="43" t="str">
        <f>IF(ISBLANK('Nota de Estudiantes'!DL23),"",IF(DL$6="","Falta",20*'Nota de Estudiantes'!DL23/DL$6))</f>
        <v/>
      </c>
      <c r="DM21" s="43" t="str">
        <f>IF(ISBLANK('Nota de Estudiantes'!DM23),"",IF(DM$6="","Falta",20*'Nota de Estudiantes'!DM23/DM$6))</f>
        <v/>
      </c>
      <c r="DN21" s="43" t="str">
        <f>IF(ISBLANK('Nota de Estudiantes'!DN23),"",IF(DN$6="","Falta",20*'Nota de Estudiantes'!DN23/DN$6))</f>
        <v/>
      </c>
      <c r="DO21" s="43" t="str">
        <f>IF(ISBLANK('Nota de Estudiantes'!DO23),"",IF(DO$6="","Falta",20*'Nota de Estudiantes'!DO23/DO$6))</f>
        <v/>
      </c>
      <c r="DP21" s="43" t="str">
        <f>IF(ISBLANK('Nota de Estudiantes'!DP23),"",IF(DP$6="","Falta",20*'Nota de Estudiantes'!DP23/DP$6))</f>
        <v/>
      </c>
      <c r="DQ21" s="43">
        <f>IF(ISBLANK('Nota de Estudiantes'!DQ23),"",IF(DQ$6="","Falta",20*'Nota de Estudiantes'!DQ23/DQ$6))</f>
        <v>10</v>
      </c>
      <c r="DR21" s="43" t="str">
        <f>IF(ISBLANK('Nota de Estudiantes'!DR23),"",IF(DR$6="","Falta",20*'Nota de Estudiantes'!DR23/DR$6))</f>
        <v/>
      </c>
      <c r="DS21" s="43" t="str">
        <f>IF(ISBLANK('Nota de Estudiantes'!DS23),"",IF(DS$6="","Falta",20*'Nota de Estudiantes'!DS23/DS$6))</f>
        <v/>
      </c>
      <c r="DT21" s="43" t="str">
        <f>IF(ISBLANK('Nota de Estudiantes'!DT23),"",IF(DT$6="","Falta",20*'Nota de Estudiantes'!DT23/DT$6))</f>
        <v/>
      </c>
      <c r="DU21" s="43">
        <f>IF(ISBLANK('Nota de Estudiantes'!DU23),"",IF(DU$6="","Falta",20*'Nota de Estudiantes'!DU23/DU$6))</f>
        <v>10</v>
      </c>
      <c r="DV21" s="43" t="str">
        <f>IF(ISBLANK('Nota de Estudiantes'!DV23),"",IF(DV$6="","Falta",20*'Nota de Estudiantes'!DV23/DV$6))</f>
        <v/>
      </c>
      <c r="DW21" s="43" t="str">
        <f>IF(ISBLANK('Nota de Estudiantes'!DW23),"",IF(DW$6="","Falta",20*'Nota de Estudiantes'!DW23/DW$6))</f>
        <v/>
      </c>
      <c r="DX21" s="43" t="str">
        <f>IF(ISBLANK('Nota de Estudiantes'!DX23),"",IF(DX$6="","Falta",20*'Nota de Estudiantes'!DX23/DX$6))</f>
        <v/>
      </c>
      <c r="DY21" s="43" t="str">
        <f>IF(ISBLANK('Nota de Estudiantes'!DY23),"",IF(DY$6="","Falta",20*'Nota de Estudiantes'!DY23/DY$6))</f>
        <v/>
      </c>
      <c r="DZ21" s="43" t="str">
        <f>IF(ISBLANK('Nota de Estudiantes'!DZ23),"",IF(DZ$6="","Falta",20*'Nota de Estudiantes'!DZ23/DZ$6))</f>
        <v/>
      </c>
      <c r="EA21" s="43" t="str">
        <f>IF(ISBLANK('Nota de Estudiantes'!EA23),"",IF(EA$6="","Falta",20*'Nota de Estudiantes'!EA23/EA$6))</f>
        <v/>
      </c>
      <c r="EB21" s="43" t="str">
        <f>IF(ISBLANK('Nota de Estudiantes'!EB23),"",IF(EB$6="","Falta",20*'Nota de Estudiantes'!EB23/EB$6))</f>
        <v/>
      </c>
      <c r="EC21" s="43" t="str">
        <f>IF(ISBLANK('Nota de Estudiantes'!EC23),"",IF(EC$6="","Falta",20*'Nota de Estudiantes'!EC23/EC$6))</f>
        <v/>
      </c>
      <c r="ED21" s="43" t="str">
        <f>IF(ISBLANK('Nota de Estudiantes'!ED23),"",IF(ED$6="","Falta",20*'Nota de Estudiantes'!ED23/ED$6))</f>
        <v/>
      </c>
      <c r="EE21" s="43" t="str">
        <f>IF(ISBLANK('Nota de Estudiantes'!EE23),"",IF(EE$6="","Falta",20*'Nota de Estudiantes'!EE23/EE$6))</f>
        <v/>
      </c>
      <c r="EF21" s="43" t="str">
        <f>IF(ISBLANK('Nota de Estudiantes'!EF23),"",IF(EF$6="","Falta",20*'Nota de Estudiantes'!EF23/EF$6))</f>
        <v/>
      </c>
      <c r="EG21" s="43" t="str">
        <f>IF(ISBLANK('Nota de Estudiantes'!EG23),"",IF(EG$6="","Falta",20*'Nota de Estudiantes'!EG23/EG$6))</f>
        <v/>
      </c>
      <c r="EH21" s="43" t="str">
        <f>IF(ISBLANK('Nota de Estudiantes'!EH23),"",IF(EH$6="","Falta",20*'Nota de Estudiantes'!EH23/EH$6))</f>
        <v/>
      </c>
      <c r="EI21" s="43" t="str">
        <f>IF(ISBLANK('Nota de Estudiantes'!EI23),"",IF(EI$6="","Falta",20*'Nota de Estudiantes'!EI23/EI$6))</f>
        <v/>
      </c>
      <c r="EJ21" s="43" t="str">
        <f>IF(ISBLANK('Nota de Estudiantes'!EJ23),"",IF(EJ$6="","Falta",20*'Nota de Estudiantes'!EJ23/EJ$6))</f>
        <v/>
      </c>
      <c r="EK21" s="43">
        <f>IF(ISBLANK('Nota de Estudiantes'!EK23),"",IF(EK$6="","Falta",20*'Nota de Estudiantes'!EK23/EK$6))</f>
        <v>10</v>
      </c>
      <c r="EL21" s="43" t="str">
        <f>IF(ISBLANK('Nota de Estudiantes'!EL23),"",IF(EL$6="","Falta",20*'Nota de Estudiantes'!EL23/EL$6))</f>
        <v/>
      </c>
      <c r="EM21" s="43" t="str">
        <f>IF(ISBLANK('Nota de Estudiantes'!EM23),"",IF(EM$6="","Falta",20*'Nota de Estudiantes'!EM23/EM$6))</f>
        <v/>
      </c>
      <c r="EN21" s="43" t="str">
        <f>IF(ISBLANK('Nota de Estudiantes'!EN23),"",IF(EN$6="","Falta",20*'Nota de Estudiantes'!EN23/EN$6))</f>
        <v/>
      </c>
      <c r="EO21" s="43">
        <f>IF(ISBLANK('Nota de Estudiantes'!EO23),"",IF(EO$6="","Falta",20*'Nota de Estudiantes'!EO23/EO$6))</f>
        <v>10</v>
      </c>
      <c r="EP21" s="43" t="str">
        <f>IF(ISBLANK('Nota de Estudiantes'!EP23),"",IF(EP$6="","Falta",20*'Nota de Estudiantes'!EP23/EP$6))</f>
        <v/>
      </c>
      <c r="EQ21" s="43" t="str">
        <f>IF(ISBLANK('Nota de Estudiantes'!EQ23),"",IF(EQ$6="","Falta",20*'Nota de Estudiantes'!EQ23/EQ$6))</f>
        <v/>
      </c>
      <c r="ER21" s="43" t="str">
        <f>IF(ISBLANK('Nota de Estudiantes'!ER23),"",IF(ER$6="","Falta",20*'Nota de Estudiantes'!ER23/ER$6))</f>
        <v/>
      </c>
      <c r="ES21" s="43" t="str">
        <f>IF(ISBLANK('Nota de Estudiantes'!ES23),"",IF(ES$6="","Falta",20*'Nota de Estudiantes'!ES23/ES$6))</f>
        <v/>
      </c>
      <c r="ET21" s="43" t="str">
        <f>IF(ISBLANK('Nota de Estudiantes'!ET23),"",IF(ET$6="","Falta",20*'Nota de Estudiantes'!ET23/ET$6))</f>
        <v/>
      </c>
      <c r="EU21" s="43" t="str">
        <f>IF(ISBLANK('Nota de Estudiantes'!EU23),"",IF(EU$6="","Falta",20*'Nota de Estudiantes'!EU23/EU$6))</f>
        <v/>
      </c>
      <c r="EV21" s="43" t="str">
        <f>IF(ISBLANK('Nota de Estudiantes'!EV23),"",IF(EV$6="","Falta",20*'Nota de Estudiantes'!EV23/EV$6))</f>
        <v/>
      </c>
      <c r="EW21" s="43" t="str">
        <f>IF(ISBLANK('Nota de Estudiantes'!EW23),"",IF(EW$6="","Falta",20*'Nota de Estudiantes'!EW23/EW$6))</f>
        <v/>
      </c>
      <c r="EX21" s="43" t="str">
        <f>IF(ISBLANK('Nota de Estudiantes'!EX23),"",IF(EX$6="","Falta",20*'Nota de Estudiantes'!EX23/EX$6))</f>
        <v/>
      </c>
      <c r="EY21" s="43" t="str">
        <f>IF(ISBLANK('Nota de Estudiantes'!EY23),"",IF(EY$6="","Falta",20*'Nota de Estudiantes'!EY23/EY$6))</f>
        <v/>
      </c>
      <c r="EZ21" s="43" t="str">
        <f>IF(ISBLANK('Nota de Estudiantes'!EZ23),"",IF(EZ$6="","Falta",20*'Nota de Estudiantes'!EZ23/EZ$6))</f>
        <v/>
      </c>
      <c r="FA21" s="43">
        <f>IF(ISBLANK('Nota de Estudiantes'!FA23),"",IF(FA$6="","Falta",20*'Nota de Estudiantes'!FA23/FA$6))</f>
        <v>15</v>
      </c>
      <c r="FB21" s="43">
        <f>IF(ISBLANK('Nota de Estudiantes'!FB23),"",IF(FB$6="","Falta",20*'Nota de Estudiantes'!FB23/FB$6))</f>
        <v>12</v>
      </c>
      <c r="FC21" s="43">
        <f>IF(ISBLANK('Nota de Estudiantes'!FC23),"",IF(FC$6="","Falta",20*'Nota de Estudiantes'!FC23/FC$6))</f>
        <v>10</v>
      </c>
      <c r="FD21" s="43">
        <f>IF(ISBLANK('Nota de Estudiantes'!FD23),"",IF(FD$6="","Falta",20*'Nota de Estudiantes'!FD23/FD$6))</f>
        <v>16</v>
      </c>
      <c r="FE21" s="43" t="str">
        <f>IF(ISBLANK('Nota de Estudiantes'!FE23),"",IF(FE$6="","Falta",20*'Nota de Estudiantes'!FE23/FE$6))</f>
        <v/>
      </c>
      <c r="FF21" s="43" t="str">
        <f>IF(ISBLANK('Nota de Estudiantes'!FF23),"",IF(FF$6="","Falta",20*'Nota de Estudiantes'!FF23/FF$6))</f>
        <v/>
      </c>
      <c r="FG21" s="43" t="str">
        <f>IF(ISBLANK('Nota de Estudiantes'!FG23),"",IF(FG$6="","Falta",20*'Nota de Estudiantes'!FG23/FG$6))</f>
        <v/>
      </c>
      <c r="FH21" s="43" t="str">
        <f>IF(ISBLANK('Nota de Estudiantes'!FH23),"",IF(FH$6="","Falta",20*'Nota de Estudiantes'!FH23/FH$6))</f>
        <v/>
      </c>
      <c r="FI21" s="43" t="str">
        <f>IF(ISBLANK('Nota de Estudiantes'!FI23),"",IF(FI$6="","Falta",20*'Nota de Estudiantes'!FI23/FI$6))</f>
        <v/>
      </c>
      <c r="FJ21" s="43" t="str">
        <f>IF(ISBLANK('Nota de Estudiantes'!FJ23),"",IF(FJ$6="","Falta",20*'Nota de Estudiantes'!FJ23/FJ$6))</f>
        <v/>
      </c>
      <c r="FK21" s="43" t="str">
        <f>IF(ISBLANK('Nota de Estudiantes'!FK23),"",IF(FK$6="","Falta",20*'Nota de Estudiantes'!FK23/FK$6))</f>
        <v/>
      </c>
      <c r="FL21" s="43" t="str">
        <f>IF(ISBLANK('Nota de Estudiantes'!FL23),"",IF(FL$6="","Falta",20*'Nota de Estudiantes'!FL23/FL$6))</f>
        <v/>
      </c>
    </row>
    <row r="22" spans="2:168" x14ac:dyDescent="0.25">
      <c r="B22" s="42" t="str">
        <f>IF(ISBLANK('Nota de Estudiantes'!B24),"",'Nota de Estudiantes'!B24)</f>
        <v>18</v>
      </c>
      <c r="C22" s="42" t="str">
        <f>IF(ISBLANK('Nota de Estudiantes'!C24),"",'Nota de Estudiantes'!C24)</f>
        <v>MARCELO CALIXTO, LUIS MICHAEL</v>
      </c>
      <c r="D22" s="38" t="str">
        <f>IF(ISBLANK('Nota de Estudiantes'!D24),"",'Nota de Estudiantes'!D24)</f>
        <v>05</v>
      </c>
      <c r="E22" s="43">
        <f>IF(ISBLANK('Nota de Estudiantes'!E24),"",IF(E$6="","Falta",20*'Nota de Estudiantes'!E24/E$6))</f>
        <v>16</v>
      </c>
      <c r="F22" s="43">
        <f>IF(ISBLANK('Nota de Estudiantes'!F24),"",IF(F$6="","Falta",20*'Nota de Estudiantes'!F24/F$6))</f>
        <v>16</v>
      </c>
      <c r="G22" s="43">
        <f>IF(ISBLANK('Nota de Estudiantes'!G24),"",IF(G$6="","Falta",20*'Nota de Estudiantes'!G24/G$6))</f>
        <v>10</v>
      </c>
      <c r="H22" s="43" t="str">
        <f>IF(ISBLANK('Nota de Estudiantes'!H24),"",IF(H$6="","Falta",20*'Nota de Estudiantes'!H24/H$6))</f>
        <v/>
      </c>
      <c r="I22" s="43">
        <f>IF(ISBLANK('Nota de Estudiantes'!I24),"",IF(I$6="","Falta",20*'Nota de Estudiantes'!I24/I$6))</f>
        <v>12</v>
      </c>
      <c r="J22" s="43">
        <f>IF(ISBLANK('Nota de Estudiantes'!J24),"",IF(J$6="","Falta",20*'Nota de Estudiantes'!J24/J$6))</f>
        <v>12</v>
      </c>
      <c r="K22" s="43">
        <f>IF(ISBLANK('Nota de Estudiantes'!K24),"",IF(K$6="","Falta",20*'Nota de Estudiantes'!K24/K$6))</f>
        <v>12</v>
      </c>
      <c r="L22" s="43">
        <f>IF(ISBLANK('Nota de Estudiantes'!L24),"",IF(L$6="","Falta",20*'Nota de Estudiantes'!L24/L$6))</f>
        <v>16</v>
      </c>
      <c r="M22" s="43" t="str">
        <f>IF(ISBLANK('Nota de Estudiantes'!M24),"",IF(M$6="","Falta",20*'Nota de Estudiantes'!M24/M$6))</f>
        <v/>
      </c>
      <c r="N22" s="43" t="str">
        <f>IF(ISBLANK('Nota de Estudiantes'!N24),"",IF(N$6="","Falta",20*'Nota de Estudiantes'!N24/N$6))</f>
        <v/>
      </c>
      <c r="O22" s="43" t="str">
        <f>IF(ISBLANK('Nota de Estudiantes'!O24),"",IF(O$6="","Falta",20*'Nota de Estudiantes'!O24/O$6))</f>
        <v/>
      </c>
      <c r="P22" s="43" t="str">
        <f>IF(ISBLANK('Nota de Estudiantes'!P24),"",IF(P$6="","Falta",20*'Nota de Estudiantes'!P24/P$6))</f>
        <v/>
      </c>
      <c r="Q22" s="43" t="str">
        <f>IF(ISBLANK('Nota de Estudiantes'!Q24),"",IF(Q$6="","Falta",20*'Nota de Estudiantes'!Q24/Q$6))</f>
        <v/>
      </c>
      <c r="R22" s="43" t="str">
        <f>IF(ISBLANK('Nota de Estudiantes'!R24),"",IF(R$6="","Falta",20*'Nota de Estudiantes'!R24/R$6))</f>
        <v/>
      </c>
      <c r="S22" s="43" t="str">
        <f>IF(ISBLANK('Nota de Estudiantes'!S24),"",IF(S$6="","Falta",20*'Nota de Estudiantes'!S24/S$6))</f>
        <v/>
      </c>
      <c r="T22" s="43" t="str">
        <f>IF(ISBLANK('Nota de Estudiantes'!T24),"",IF(T$6="","Falta",20*'Nota de Estudiantes'!T24/T$6))</f>
        <v/>
      </c>
      <c r="U22" s="43">
        <f>IF(ISBLANK('Nota de Estudiantes'!U24),"",IF(U$6="","Falta",20*'Nota de Estudiantes'!U24/U$6))</f>
        <v>20</v>
      </c>
      <c r="V22" s="43">
        <f>IF(ISBLANK('Nota de Estudiantes'!V24),"",IF(V$6="","Falta",20*'Nota de Estudiantes'!V24/V$6))</f>
        <v>16</v>
      </c>
      <c r="W22" s="43">
        <f>IF(ISBLANK('Nota de Estudiantes'!W24),"",IF(W$6="","Falta",20*'Nota de Estudiantes'!W24/W$6))</f>
        <v>13</v>
      </c>
      <c r="X22" s="43" t="str">
        <f>IF(ISBLANK('Nota de Estudiantes'!X24),"",IF(X$6="","Falta",20*'Nota de Estudiantes'!X24/X$6))</f>
        <v/>
      </c>
      <c r="Y22" s="43">
        <f>IF(ISBLANK('Nota de Estudiantes'!Y24),"",IF(Y$6="","Falta",20*'Nota de Estudiantes'!Y24/Y$6))</f>
        <v>18</v>
      </c>
      <c r="Z22" s="43">
        <f>IF(ISBLANK('Nota de Estudiantes'!Z24),"",IF(Z$6="","Falta",20*'Nota de Estudiantes'!Z24/Z$6))</f>
        <v>19</v>
      </c>
      <c r="AA22" s="43">
        <f>IF(ISBLANK('Nota de Estudiantes'!AA24),"",IF(AA$6="","Falta",20*'Nota de Estudiantes'!AA24/AA$6))</f>
        <v>11</v>
      </c>
      <c r="AB22" s="43">
        <f>IF(ISBLANK('Nota de Estudiantes'!AB24),"",IF(AB$6="","Falta",20*'Nota de Estudiantes'!AB24/AB$6))</f>
        <v>19</v>
      </c>
      <c r="AC22" s="43">
        <f>IF(ISBLANK('Nota de Estudiantes'!AC24),"",IF(AC$6="","Falta",20*'Nota de Estudiantes'!AC24/AC$6))</f>
        <v>14</v>
      </c>
      <c r="AD22" s="43" t="str">
        <f>IF(ISBLANK('Nota de Estudiantes'!AD24),"",IF(AD$6="","Falta",20*'Nota de Estudiantes'!AD24/AD$6))</f>
        <v/>
      </c>
      <c r="AE22" s="43" t="str">
        <f>IF(ISBLANK('Nota de Estudiantes'!AE24),"",IF(AE$6="","Falta",20*'Nota de Estudiantes'!AE24/AE$6))</f>
        <v/>
      </c>
      <c r="AF22" s="43" t="str">
        <f>IF(ISBLANK('Nota de Estudiantes'!AF24),"",IF(AF$6="","Falta",20*'Nota de Estudiantes'!AF24/AF$6))</f>
        <v/>
      </c>
      <c r="AG22" s="43" t="str">
        <f>IF(ISBLANK('Nota de Estudiantes'!AG24),"",IF(AG$6="","Falta",20*'Nota de Estudiantes'!AG24/AG$6))</f>
        <v/>
      </c>
      <c r="AH22" s="43" t="str">
        <f>IF(ISBLANK('Nota de Estudiantes'!AH24),"",IF(AH$6="","Falta",20*'Nota de Estudiantes'!AH24/AH$6))</f>
        <v/>
      </c>
      <c r="AI22" s="43" t="str">
        <f>IF(ISBLANK('Nota de Estudiantes'!AI24),"",IF(AI$6="","Falta",20*'Nota de Estudiantes'!AI24/AI$6))</f>
        <v/>
      </c>
      <c r="AJ22" s="43" t="str">
        <f>IF(ISBLANK('Nota de Estudiantes'!AJ24),"",IF(AJ$6="","Falta",20*'Nota de Estudiantes'!AJ24/AJ$6))</f>
        <v/>
      </c>
      <c r="AK22" s="43" t="str">
        <f>IF(ISBLANK('Nota de Estudiantes'!AK24),"",IF(AK$6="","Falta",20*'Nota de Estudiantes'!AK24/AK$6))</f>
        <v/>
      </c>
      <c r="AL22" s="43" t="str">
        <f>IF(ISBLANK('Nota de Estudiantes'!AL24),"",IF(AL$6="","Falta",20*'Nota de Estudiantes'!AL24/AL$6))</f>
        <v/>
      </c>
      <c r="AM22" s="43" t="str">
        <f>IF(ISBLANK('Nota de Estudiantes'!AM24),"",IF(AM$6="","Falta",20*'Nota de Estudiantes'!AM24/AM$6))</f>
        <v/>
      </c>
      <c r="AN22" s="43" t="str">
        <f>IF(ISBLANK('Nota de Estudiantes'!AN24),"",IF(AN$6="","Falta",20*'Nota de Estudiantes'!AN24/AN$6))</f>
        <v/>
      </c>
      <c r="AO22" s="43" t="str">
        <f>IF(ISBLANK('Nota de Estudiantes'!AO24),"",IF(AO$6="","Falta",20*'Nota de Estudiantes'!AO24/AO$6))</f>
        <v/>
      </c>
      <c r="AP22" s="43" t="str">
        <f>IF(ISBLANK('Nota de Estudiantes'!AP24),"",IF(AP$6="","Falta",20*'Nota de Estudiantes'!AP24/AP$6))</f>
        <v/>
      </c>
      <c r="AQ22" s="43" t="str">
        <f>IF(ISBLANK('Nota de Estudiantes'!AQ24),"",IF(AQ$6="","Falta",20*'Nota de Estudiantes'!AQ24/AQ$6))</f>
        <v/>
      </c>
      <c r="AR22" s="43" t="str">
        <f>IF(ISBLANK('Nota de Estudiantes'!AR24),"",IF(AR$6="","Falta",20*'Nota de Estudiantes'!AR24/AR$6))</f>
        <v/>
      </c>
      <c r="AS22" s="43">
        <f>IF(ISBLANK('Nota de Estudiantes'!AS24),"",IF(AS$6="","Falta",20*'Nota de Estudiantes'!AS24/AS$6))</f>
        <v>14</v>
      </c>
      <c r="AT22" s="43" t="str">
        <f>IF(ISBLANK('Nota de Estudiantes'!AT24),"",IF(AT$6="","Falta",20*'Nota de Estudiantes'!AT24/AT$6))</f>
        <v/>
      </c>
      <c r="AU22" s="43" t="str">
        <f>IF(ISBLANK('Nota de Estudiantes'!AU24),"",IF(AU$6="","Falta",20*'Nota de Estudiantes'!AU24/AU$6))</f>
        <v/>
      </c>
      <c r="AV22" s="43" t="str">
        <f>IF(ISBLANK('Nota de Estudiantes'!AV24),"",IF(AV$6="","Falta",20*'Nota de Estudiantes'!AV24/AV$6))</f>
        <v/>
      </c>
      <c r="AW22" s="43">
        <f>IF(ISBLANK('Nota de Estudiantes'!AW24),"",IF(AW$6="","Falta",20*'Nota de Estudiantes'!AW24/AW$6))</f>
        <v>16</v>
      </c>
      <c r="AX22" s="43">
        <f>IF(ISBLANK('Nota de Estudiantes'!AX24),"",IF(AX$6="","Falta",20*'Nota de Estudiantes'!AX24/AX$6))</f>
        <v>15</v>
      </c>
      <c r="AY22" s="43" t="str">
        <f>IF(ISBLANK('Nota de Estudiantes'!AY24),"",IF(AY$6="","Falta",20*'Nota de Estudiantes'!AY24/AY$6))</f>
        <v/>
      </c>
      <c r="AZ22" s="43" t="str">
        <f>IF(ISBLANK('Nota de Estudiantes'!AZ24),"",IF(AZ$6="","Falta",20*'Nota de Estudiantes'!AZ24/AZ$6))</f>
        <v/>
      </c>
      <c r="BA22" s="43" t="str">
        <f>IF(ISBLANK('Nota de Estudiantes'!BA24),"",IF(BA$6="","Falta",20*'Nota de Estudiantes'!BA24/BA$6))</f>
        <v/>
      </c>
      <c r="BB22" s="43" t="str">
        <f>IF(ISBLANK('Nota de Estudiantes'!BB24),"",IF(BB$6="","Falta",20*'Nota de Estudiantes'!BB24/BB$6))</f>
        <v/>
      </c>
      <c r="BC22" s="43" t="str">
        <f>IF(ISBLANK('Nota de Estudiantes'!BC24),"",IF(BC$6="","Falta",20*'Nota de Estudiantes'!BC24/BC$6))</f>
        <v/>
      </c>
      <c r="BD22" s="43" t="str">
        <f>IF(ISBLANK('Nota de Estudiantes'!BD24),"",IF(BD$6="","Falta",20*'Nota de Estudiantes'!BD24/BD$6))</f>
        <v/>
      </c>
      <c r="BE22" s="43" t="str">
        <f>IF(ISBLANK('Nota de Estudiantes'!BE24),"",IF(BE$6="","Falta",20*'Nota de Estudiantes'!BE24/BE$6))</f>
        <v/>
      </c>
      <c r="BF22" s="43" t="str">
        <f>IF(ISBLANK('Nota de Estudiantes'!BF24),"",IF(BF$6="","Falta",20*'Nota de Estudiantes'!BF24/BF$6))</f>
        <v/>
      </c>
      <c r="BG22" s="43" t="str">
        <f>IF(ISBLANK('Nota de Estudiantes'!BG24),"",IF(BG$6="","Falta",20*'Nota de Estudiantes'!BG24/BG$6))</f>
        <v/>
      </c>
      <c r="BH22" s="43" t="str">
        <f>IF(ISBLANK('Nota de Estudiantes'!BH24),"",IF(BH$6="","Falta",20*'Nota de Estudiantes'!BH24/BH$6))</f>
        <v/>
      </c>
      <c r="BI22" s="43">
        <f>IF(ISBLANK('Nota de Estudiantes'!BI24),"",IF(BI$6="","Falta",20*'Nota de Estudiantes'!BI24/BI$6))</f>
        <v>18</v>
      </c>
      <c r="BJ22" s="43" t="str">
        <f>IF(ISBLANK('Nota de Estudiantes'!BJ24),"",IF(BJ$6="","Falta",20*'Nota de Estudiantes'!BJ24/BJ$6))</f>
        <v/>
      </c>
      <c r="BK22" s="43" t="str">
        <f>IF(ISBLANK('Nota de Estudiantes'!BK24),"",IF(BK$6="","Falta",20*'Nota de Estudiantes'!BK24/BK$6))</f>
        <v/>
      </c>
      <c r="BL22" s="43" t="str">
        <f>IF(ISBLANK('Nota de Estudiantes'!BL24),"",IF(BL$6="","Falta",20*'Nota de Estudiantes'!BL24/BL$6))</f>
        <v/>
      </c>
      <c r="BM22" s="43">
        <f>IF(ISBLANK('Nota de Estudiantes'!BM24),"",IF(BM$6="","Falta",20*'Nota de Estudiantes'!BM24/BM$6))</f>
        <v>15</v>
      </c>
      <c r="BN22" s="43" t="str">
        <f>IF(ISBLANK('Nota de Estudiantes'!BN24),"",IF(BN$6="","Falta",20*'Nota de Estudiantes'!BN24/BN$6))</f>
        <v/>
      </c>
      <c r="BO22" s="43" t="str">
        <f>IF(ISBLANK('Nota de Estudiantes'!BO24),"",IF(BO$6="","Falta",20*'Nota de Estudiantes'!BO24/BO$6))</f>
        <v/>
      </c>
      <c r="BP22" s="43" t="str">
        <f>IF(ISBLANK('Nota de Estudiantes'!BP24),"",IF(BP$6="","Falta",20*'Nota de Estudiantes'!BP24/BP$6))</f>
        <v/>
      </c>
      <c r="BQ22" s="43" t="str">
        <f>IF(ISBLANK('Nota de Estudiantes'!BQ24),"",IF(BQ$6="","Falta",20*'Nota de Estudiantes'!BQ24/BQ$6))</f>
        <v/>
      </c>
      <c r="BR22" s="43" t="str">
        <f>IF(ISBLANK('Nota de Estudiantes'!BR24),"",IF(BR$6="","Falta",20*'Nota de Estudiantes'!BR24/BR$6))</f>
        <v/>
      </c>
      <c r="BS22" s="43" t="str">
        <f>IF(ISBLANK('Nota de Estudiantes'!BS24),"",IF(BS$6="","Falta",20*'Nota de Estudiantes'!BS24/BS$6))</f>
        <v/>
      </c>
      <c r="BT22" s="43" t="str">
        <f>IF(ISBLANK('Nota de Estudiantes'!BT24),"",IF(BT$6="","Falta",20*'Nota de Estudiantes'!BT24/BT$6))</f>
        <v/>
      </c>
      <c r="BU22" s="43" t="str">
        <f>IF(ISBLANK('Nota de Estudiantes'!BU24),"",IF(BU$6="","Falta",20*'Nota de Estudiantes'!BU24/BU$6))</f>
        <v/>
      </c>
      <c r="BV22" s="43" t="str">
        <f>IF(ISBLANK('Nota de Estudiantes'!BV24),"",IF(BV$6="","Falta",20*'Nota de Estudiantes'!BV24/BV$6))</f>
        <v/>
      </c>
      <c r="BW22" s="43" t="str">
        <f>IF(ISBLANK('Nota de Estudiantes'!BW24),"",IF(BW$6="","Falta",20*'Nota de Estudiantes'!BW24/BW$6))</f>
        <v/>
      </c>
      <c r="BX22" s="43" t="str">
        <f>IF(ISBLANK('Nota de Estudiantes'!BX24),"",IF(BX$6="","Falta",20*'Nota de Estudiantes'!BX24/BX$6))</f>
        <v/>
      </c>
      <c r="BY22" s="43">
        <f>IF(ISBLANK('Nota de Estudiantes'!BY24),"",IF(BY$6="","Falta",20*'Nota de Estudiantes'!BY24/BY$6))</f>
        <v>16</v>
      </c>
      <c r="BZ22" s="43">
        <f>IF(ISBLANK('Nota de Estudiantes'!BZ24),"",IF(BZ$6="","Falta",20*'Nota de Estudiantes'!BZ24/BZ$6))</f>
        <v>15</v>
      </c>
      <c r="CA22" s="43" t="str">
        <f>IF(ISBLANK('Nota de Estudiantes'!CA24),"",IF(CA$6="","Falta",20*'Nota de Estudiantes'!CA24/CA$6))</f>
        <v/>
      </c>
      <c r="CB22" s="43" t="str">
        <f>IF(ISBLANK('Nota de Estudiantes'!CB24),"",IF(CB$6="","Falta",20*'Nota de Estudiantes'!CB24/CB$6))</f>
        <v/>
      </c>
      <c r="CC22" s="43" t="str">
        <f>IF(ISBLANK('Nota de Estudiantes'!CC24),"",IF(CC$6="","Falta",20*'Nota de Estudiantes'!CC24/CC$6))</f>
        <v/>
      </c>
      <c r="CD22" s="43" t="str">
        <f>IF(ISBLANK('Nota de Estudiantes'!CD24),"",IF(CD$6="","Falta",20*'Nota de Estudiantes'!CD24/CD$6))</f>
        <v/>
      </c>
      <c r="CE22" s="43" t="str">
        <f>IF(ISBLANK('Nota de Estudiantes'!CE24),"",IF(CE$6="","Falta",20*'Nota de Estudiantes'!CE24/CE$6))</f>
        <v/>
      </c>
      <c r="CF22" s="43" t="str">
        <f>IF(ISBLANK('Nota de Estudiantes'!CF24),"",IF(CF$6="","Falta",20*'Nota de Estudiantes'!CF24/CF$6))</f>
        <v/>
      </c>
      <c r="CG22" s="43" t="str">
        <f>IF(ISBLANK('Nota de Estudiantes'!CG24),"",IF(CG$6="","Falta",20*'Nota de Estudiantes'!CG24/CG$6))</f>
        <v/>
      </c>
      <c r="CH22" s="43" t="str">
        <f>IF(ISBLANK('Nota de Estudiantes'!CH24),"",IF(CH$6="","Falta",20*'Nota de Estudiantes'!CH24/CH$6))</f>
        <v/>
      </c>
      <c r="CI22" s="43" t="str">
        <f>IF(ISBLANK('Nota de Estudiantes'!CI24),"",IF(CI$6="","Falta",20*'Nota de Estudiantes'!CI24/CI$6))</f>
        <v/>
      </c>
      <c r="CJ22" s="43" t="str">
        <f>IF(ISBLANK('Nota de Estudiantes'!CJ24),"",IF(CJ$6="","Falta",20*'Nota de Estudiantes'!CJ24/CJ$6))</f>
        <v/>
      </c>
      <c r="CK22" s="43">
        <f>IF(ISBLANK('Nota de Estudiantes'!CK24),"",IF(CK$6="","Falta",20*'Nota de Estudiantes'!CK24/CK$6))</f>
        <v>17</v>
      </c>
      <c r="CL22" s="43" t="str">
        <f>IF(ISBLANK('Nota de Estudiantes'!CL24),"",IF(CL$6="","Falta",20*'Nota de Estudiantes'!CL24/CL$6))</f>
        <v/>
      </c>
      <c r="CM22" s="43" t="str">
        <f>IF(ISBLANK('Nota de Estudiantes'!CM24),"",IF(CM$6="","Falta",20*'Nota de Estudiantes'!CM24/CM$6))</f>
        <v/>
      </c>
      <c r="CN22" s="43" t="str">
        <f>IF(ISBLANK('Nota de Estudiantes'!CN24),"",IF(CN$6="","Falta",20*'Nota de Estudiantes'!CN24/CN$6))</f>
        <v/>
      </c>
      <c r="CO22" s="43">
        <f>IF(ISBLANK('Nota de Estudiantes'!CO24),"",IF(CO$6="","Falta",20*'Nota de Estudiantes'!CO24/CO$6))</f>
        <v>17</v>
      </c>
      <c r="CP22" s="43" t="str">
        <f>IF(ISBLANK('Nota de Estudiantes'!CP24),"",IF(CP$6="","Falta",20*'Nota de Estudiantes'!CP24/CP$6))</f>
        <v/>
      </c>
      <c r="CQ22" s="43" t="str">
        <f>IF(ISBLANK('Nota de Estudiantes'!CQ24),"",IF(CQ$6="","Falta",20*'Nota de Estudiantes'!CQ24/CQ$6))</f>
        <v/>
      </c>
      <c r="CR22" s="43" t="str">
        <f>IF(ISBLANK('Nota de Estudiantes'!CR24),"",IF(CR$6="","Falta",20*'Nota de Estudiantes'!CR24/CR$6))</f>
        <v/>
      </c>
      <c r="CS22" s="43" t="str">
        <f>IF(ISBLANK('Nota de Estudiantes'!CS24),"",IF(CS$6="","Falta",20*'Nota de Estudiantes'!CS24/CS$6))</f>
        <v/>
      </c>
      <c r="CT22" s="43" t="str">
        <f>IF(ISBLANK('Nota de Estudiantes'!CT24),"",IF(CT$6="","Falta",20*'Nota de Estudiantes'!CT24/CT$6))</f>
        <v/>
      </c>
      <c r="CU22" s="43" t="str">
        <f>IF(ISBLANK('Nota de Estudiantes'!CU24),"",IF(CU$6="","Falta",20*'Nota de Estudiantes'!CU24/CU$6))</f>
        <v/>
      </c>
      <c r="CV22" s="43" t="str">
        <f>IF(ISBLANK('Nota de Estudiantes'!CV24),"",IF(CV$6="","Falta",20*'Nota de Estudiantes'!CV24/CV$6))</f>
        <v/>
      </c>
      <c r="CW22" s="43" t="str">
        <f>IF(ISBLANK('Nota de Estudiantes'!CW24),"",IF(CW$6="","Falta",20*'Nota de Estudiantes'!CW24/CW$6))</f>
        <v/>
      </c>
      <c r="CX22" s="43" t="str">
        <f>IF(ISBLANK('Nota de Estudiantes'!CX24),"",IF(CX$6="","Falta",20*'Nota de Estudiantes'!CX24/CX$6))</f>
        <v/>
      </c>
      <c r="CY22" s="43" t="str">
        <f>IF(ISBLANK('Nota de Estudiantes'!CY24),"",IF(CY$6="","Falta",20*'Nota de Estudiantes'!CY24/CY$6))</f>
        <v/>
      </c>
      <c r="CZ22" s="43" t="str">
        <f>IF(ISBLANK('Nota de Estudiantes'!CZ24),"",IF(CZ$6="","Falta",20*'Nota de Estudiantes'!CZ24/CZ$6))</f>
        <v/>
      </c>
      <c r="DA22" s="43">
        <f>IF(ISBLANK('Nota de Estudiantes'!DA24),"",IF(DA$6="","Falta",20*'Nota de Estudiantes'!DA24/DA$6))</f>
        <v>17</v>
      </c>
      <c r="DB22" s="43">
        <f>IF(ISBLANK('Nota de Estudiantes'!DB24),"",IF(DB$6="","Falta",20*'Nota de Estudiantes'!DB24/DB$6))</f>
        <v>20</v>
      </c>
      <c r="DC22" s="43">
        <f>IF(ISBLANK('Nota de Estudiantes'!DC24),"",IF(DC$6="","Falta",20*'Nota de Estudiantes'!DC24/DC$6))</f>
        <v>8</v>
      </c>
      <c r="DD22" s="43">
        <f>IF(ISBLANK('Nota de Estudiantes'!DD24),"",IF(DD$6="","Falta",20*'Nota de Estudiantes'!DD24/DD$6))</f>
        <v>14</v>
      </c>
      <c r="DE22" s="43">
        <f>IF(ISBLANK('Nota de Estudiantes'!DE24),"",IF(DE$6="","Falta",20*'Nota de Estudiantes'!DE24/DE$6))</f>
        <v>15</v>
      </c>
      <c r="DF22" s="43" t="str">
        <f>IF(ISBLANK('Nota de Estudiantes'!DF24),"",IF(DF$6="","Falta",20*'Nota de Estudiantes'!DF24/DF$6))</f>
        <v/>
      </c>
      <c r="DG22" s="43" t="str">
        <f>IF(ISBLANK('Nota de Estudiantes'!DG24),"",IF(DG$6="","Falta",20*'Nota de Estudiantes'!DG24/DG$6))</f>
        <v/>
      </c>
      <c r="DH22" s="43" t="str">
        <f>IF(ISBLANK('Nota de Estudiantes'!DH24),"",IF(DH$6="","Falta",20*'Nota de Estudiantes'!DH24/DH$6))</f>
        <v/>
      </c>
      <c r="DI22" s="43" t="str">
        <f>IF(ISBLANK('Nota de Estudiantes'!DI24),"",IF(DI$6="","Falta",20*'Nota de Estudiantes'!DI24/DI$6))</f>
        <v/>
      </c>
      <c r="DJ22" s="43" t="str">
        <f>IF(ISBLANK('Nota de Estudiantes'!DJ24),"",IF(DJ$6="","Falta",20*'Nota de Estudiantes'!DJ24/DJ$6))</f>
        <v/>
      </c>
      <c r="DK22" s="43" t="str">
        <f>IF(ISBLANK('Nota de Estudiantes'!DK24),"",IF(DK$6="","Falta",20*'Nota de Estudiantes'!DK24/DK$6))</f>
        <v/>
      </c>
      <c r="DL22" s="43" t="str">
        <f>IF(ISBLANK('Nota de Estudiantes'!DL24),"",IF(DL$6="","Falta",20*'Nota de Estudiantes'!DL24/DL$6))</f>
        <v/>
      </c>
      <c r="DM22" s="43" t="str">
        <f>IF(ISBLANK('Nota de Estudiantes'!DM24),"",IF(DM$6="","Falta",20*'Nota de Estudiantes'!DM24/DM$6))</f>
        <v/>
      </c>
      <c r="DN22" s="43" t="str">
        <f>IF(ISBLANK('Nota de Estudiantes'!DN24),"",IF(DN$6="","Falta",20*'Nota de Estudiantes'!DN24/DN$6))</f>
        <v/>
      </c>
      <c r="DO22" s="43" t="str">
        <f>IF(ISBLANK('Nota de Estudiantes'!DO24),"",IF(DO$6="","Falta",20*'Nota de Estudiantes'!DO24/DO$6))</f>
        <v/>
      </c>
      <c r="DP22" s="43" t="str">
        <f>IF(ISBLANK('Nota de Estudiantes'!DP24),"",IF(DP$6="","Falta",20*'Nota de Estudiantes'!DP24/DP$6))</f>
        <v/>
      </c>
      <c r="DQ22" s="43">
        <f>IF(ISBLANK('Nota de Estudiantes'!DQ24),"",IF(DQ$6="","Falta",20*'Nota de Estudiantes'!DQ24/DQ$6))</f>
        <v>14</v>
      </c>
      <c r="DR22" s="43" t="str">
        <f>IF(ISBLANK('Nota de Estudiantes'!DR24),"",IF(DR$6="","Falta",20*'Nota de Estudiantes'!DR24/DR$6))</f>
        <v/>
      </c>
      <c r="DS22" s="43" t="str">
        <f>IF(ISBLANK('Nota de Estudiantes'!DS24),"",IF(DS$6="","Falta",20*'Nota de Estudiantes'!DS24/DS$6))</f>
        <v/>
      </c>
      <c r="DT22" s="43" t="str">
        <f>IF(ISBLANK('Nota de Estudiantes'!DT24),"",IF(DT$6="","Falta",20*'Nota de Estudiantes'!DT24/DT$6))</f>
        <v/>
      </c>
      <c r="DU22" s="43">
        <f>IF(ISBLANK('Nota de Estudiantes'!DU24),"",IF(DU$6="","Falta",20*'Nota de Estudiantes'!DU24/DU$6))</f>
        <v>14</v>
      </c>
      <c r="DV22" s="43" t="str">
        <f>IF(ISBLANK('Nota de Estudiantes'!DV24),"",IF(DV$6="","Falta",20*'Nota de Estudiantes'!DV24/DV$6))</f>
        <v/>
      </c>
      <c r="DW22" s="43" t="str">
        <f>IF(ISBLANK('Nota de Estudiantes'!DW24),"",IF(DW$6="","Falta",20*'Nota de Estudiantes'!DW24/DW$6))</f>
        <v/>
      </c>
      <c r="DX22" s="43" t="str">
        <f>IF(ISBLANK('Nota de Estudiantes'!DX24),"",IF(DX$6="","Falta",20*'Nota de Estudiantes'!DX24/DX$6))</f>
        <v/>
      </c>
      <c r="DY22" s="43" t="str">
        <f>IF(ISBLANK('Nota de Estudiantes'!DY24),"",IF(DY$6="","Falta",20*'Nota de Estudiantes'!DY24/DY$6))</f>
        <v/>
      </c>
      <c r="DZ22" s="43" t="str">
        <f>IF(ISBLANK('Nota de Estudiantes'!DZ24),"",IF(DZ$6="","Falta",20*'Nota de Estudiantes'!DZ24/DZ$6))</f>
        <v/>
      </c>
      <c r="EA22" s="43" t="str">
        <f>IF(ISBLANK('Nota de Estudiantes'!EA24),"",IF(EA$6="","Falta",20*'Nota de Estudiantes'!EA24/EA$6))</f>
        <v/>
      </c>
      <c r="EB22" s="43" t="str">
        <f>IF(ISBLANK('Nota de Estudiantes'!EB24),"",IF(EB$6="","Falta",20*'Nota de Estudiantes'!EB24/EB$6))</f>
        <v/>
      </c>
      <c r="EC22" s="43" t="str">
        <f>IF(ISBLANK('Nota de Estudiantes'!EC24),"",IF(EC$6="","Falta",20*'Nota de Estudiantes'!EC24/EC$6))</f>
        <v/>
      </c>
      <c r="ED22" s="43" t="str">
        <f>IF(ISBLANK('Nota de Estudiantes'!ED24),"",IF(ED$6="","Falta",20*'Nota de Estudiantes'!ED24/ED$6))</f>
        <v/>
      </c>
      <c r="EE22" s="43" t="str">
        <f>IF(ISBLANK('Nota de Estudiantes'!EE24),"",IF(EE$6="","Falta",20*'Nota de Estudiantes'!EE24/EE$6))</f>
        <v/>
      </c>
      <c r="EF22" s="43" t="str">
        <f>IF(ISBLANK('Nota de Estudiantes'!EF24),"",IF(EF$6="","Falta",20*'Nota de Estudiantes'!EF24/EF$6))</f>
        <v/>
      </c>
      <c r="EG22" s="43" t="str">
        <f>IF(ISBLANK('Nota de Estudiantes'!EG24),"",IF(EG$6="","Falta",20*'Nota de Estudiantes'!EG24/EG$6))</f>
        <v/>
      </c>
      <c r="EH22" s="43" t="str">
        <f>IF(ISBLANK('Nota de Estudiantes'!EH24),"",IF(EH$6="","Falta",20*'Nota de Estudiantes'!EH24/EH$6))</f>
        <v/>
      </c>
      <c r="EI22" s="43" t="str">
        <f>IF(ISBLANK('Nota de Estudiantes'!EI24),"",IF(EI$6="","Falta",20*'Nota de Estudiantes'!EI24/EI$6))</f>
        <v/>
      </c>
      <c r="EJ22" s="43" t="str">
        <f>IF(ISBLANK('Nota de Estudiantes'!EJ24),"",IF(EJ$6="","Falta",20*'Nota de Estudiantes'!EJ24/EJ$6))</f>
        <v/>
      </c>
      <c r="EK22" s="43">
        <f>IF(ISBLANK('Nota de Estudiantes'!EK24),"",IF(EK$6="","Falta",20*'Nota de Estudiantes'!EK24/EK$6))</f>
        <v>18</v>
      </c>
      <c r="EL22" s="43" t="str">
        <f>IF(ISBLANK('Nota de Estudiantes'!EL24),"",IF(EL$6="","Falta",20*'Nota de Estudiantes'!EL24/EL$6))</f>
        <v/>
      </c>
      <c r="EM22" s="43" t="str">
        <f>IF(ISBLANK('Nota de Estudiantes'!EM24),"",IF(EM$6="","Falta",20*'Nota de Estudiantes'!EM24/EM$6))</f>
        <v/>
      </c>
      <c r="EN22" s="43" t="str">
        <f>IF(ISBLANK('Nota de Estudiantes'!EN24),"",IF(EN$6="","Falta",20*'Nota de Estudiantes'!EN24/EN$6))</f>
        <v/>
      </c>
      <c r="EO22" s="43">
        <f>IF(ISBLANK('Nota de Estudiantes'!EO24),"",IF(EO$6="","Falta",20*'Nota de Estudiantes'!EO24/EO$6))</f>
        <v>18</v>
      </c>
      <c r="EP22" s="43" t="str">
        <f>IF(ISBLANK('Nota de Estudiantes'!EP24),"",IF(EP$6="","Falta",20*'Nota de Estudiantes'!EP24/EP$6))</f>
        <v/>
      </c>
      <c r="EQ22" s="43" t="str">
        <f>IF(ISBLANK('Nota de Estudiantes'!EQ24),"",IF(EQ$6="","Falta",20*'Nota de Estudiantes'!EQ24/EQ$6))</f>
        <v/>
      </c>
      <c r="ER22" s="43" t="str">
        <f>IF(ISBLANK('Nota de Estudiantes'!ER24),"",IF(ER$6="","Falta",20*'Nota de Estudiantes'!ER24/ER$6))</f>
        <v/>
      </c>
      <c r="ES22" s="43" t="str">
        <f>IF(ISBLANK('Nota de Estudiantes'!ES24),"",IF(ES$6="","Falta",20*'Nota de Estudiantes'!ES24/ES$6))</f>
        <v/>
      </c>
      <c r="ET22" s="43" t="str">
        <f>IF(ISBLANK('Nota de Estudiantes'!ET24),"",IF(ET$6="","Falta",20*'Nota de Estudiantes'!ET24/ET$6))</f>
        <v/>
      </c>
      <c r="EU22" s="43" t="str">
        <f>IF(ISBLANK('Nota de Estudiantes'!EU24),"",IF(EU$6="","Falta",20*'Nota de Estudiantes'!EU24/EU$6))</f>
        <v/>
      </c>
      <c r="EV22" s="43" t="str">
        <f>IF(ISBLANK('Nota de Estudiantes'!EV24),"",IF(EV$6="","Falta",20*'Nota de Estudiantes'!EV24/EV$6))</f>
        <v/>
      </c>
      <c r="EW22" s="43" t="str">
        <f>IF(ISBLANK('Nota de Estudiantes'!EW24),"",IF(EW$6="","Falta",20*'Nota de Estudiantes'!EW24/EW$6))</f>
        <v/>
      </c>
      <c r="EX22" s="43" t="str">
        <f>IF(ISBLANK('Nota de Estudiantes'!EX24),"",IF(EX$6="","Falta",20*'Nota de Estudiantes'!EX24/EX$6))</f>
        <v/>
      </c>
      <c r="EY22" s="43" t="str">
        <f>IF(ISBLANK('Nota de Estudiantes'!EY24),"",IF(EY$6="","Falta",20*'Nota de Estudiantes'!EY24/EY$6))</f>
        <v/>
      </c>
      <c r="EZ22" s="43" t="str">
        <f>IF(ISBLANK('Nota de Estudiantes'!EZ24),"",IF(EZ$6="","Falta",20*'Nota de Estudiantes'!EZ24/EZ$6))</f>
        <v/>
      </c>
      <c r="FA22" s="43">
        <f>IF(ISBLANK('Nota de Estudiantes'!FA24),"",IF(FA$6="","Falta",20*'Nota de Estudiantes'!FA24/FA$6))</f>
        <v>8</v>
      </c>
      <c r="FB22" s="43">
        <f>IF(ISBLANK('Nota de Estudiantes'!FB24),"",IF(FB$6="","Falta",20*'Nota de Estudiantes'!FB24/FB$6))</f>
        <v>16</v>
      </c>
      <c r="FC22" s="43">
        <f>IF(ISBLANK('Nota de Estudiantes'!FC24),"",IF(FC$6="","Falta",20*'Nota de Estudiantes'!FC24/FC$6))</f>
        <v>15</v>
      </c>
      <c r="FD22" s="43">
        <f>IF(ISBLANK('Nota de Estudiantes'!FD24),"",IF(FD$6="","Falta",20*'Nota de Estudiantes'!FD24/FD$6))</f>
        <v>16</v>
      </c>
      <c r="FE22" s="43" t="str">
        <f>IF(ISBLANK('Nota de Estudiantes'!FE24),"",IF(FE$6="","Falta",20*'Nota de Estudiantes'!FE24/FE$6))</f>
        <v/>
      </c>
      <c r="FF22" s="43" t="str">
        <f>IF(ISBLANK('Nota de Estudiantes'!FF24),"",IF(FF$6="","Falta",20*'Nota de Estudiantes'!FF24/FF$6))</f>
        <v/>
      </c>
      <c r="FG22" s="43" t="str">
        <f>IF(ISBLANK('Nota de Estudiantes'!FG24),"",IF(FG$6="","Falta",20*'Nota de Estudiantes'!FG24/FG$6))</f>
        <v/>
      </c>
      <c r="FH22" s="43" t="str">
        <f>IF(ISBLANK('Nota de Estudiantes'!FH24),"",IF(FH$6="","Falta",20*'Nota de Estudiantes'!FH24/FH$6))</f>
        <v/>
      </c>
      <c r="FI22" s="43" t="str">
        <f>IF(ISBLANK('Nota de Estudiantes'!FI24),"",IF(FI$6="","Falta",20*'Nota de Estudiantes'!FI24/FI$6))</f>
        <v/>
      </c>
      <c r="FJ22" s="43" t="str">
        <f>IF(ISBLANK('Nota de Estudiantes'!FJ24),"",IF(FJ$6="","Falta",20*'Nota de Estudiantes'!FJ24/FJ$6))</f>
        <v/>
      </c>
      <c r="FK22" s="43" t="str">
        <f>IF(ISBLANK('Nota de Estudiantes'!FK24),"",IF(FK$6="","Falta",20*'Nota de Estudiantes'!FK24/FK$6))</f>
        <v/>
      </c>
      <c r="FL22" s="43" t="str">
        <f>IF(ISBLANK('Nota de Estudiantes'!FL24),"",IF(FL$6="","Falta",20*'Nota de Estudiantes'!FL24/FL$6))</f>
        <v/>
      </c>
    </row>
    <row r="23" spans="2:168" x14ac:dyDescent="0.25">
      <c r="B23" s="42" t="str">
        <f>IF(ISBLANK('Nota de Estudiantes'!B25),"",'Nota de Estudiantes'!B25)</f>
        <v>19</v>
      </c>
      <c r="C23" s="42" t="str">
        <f>IF(ISBLANK('Nota de Estudiantes'!C25),"",'Nota de Estudiantes'!C25)</f>
        <v>MOLINA MOSCOSO, DENNIS AHMED</v>
      </c>
      <c r="D23" s="38" t="str">
        <f>IF(ISBLANK('Nota de Estudiantes'!D25),"",'Nota de Estudiantes'!D25)</f>
        <v>02</v>
      </c>
      <c r="E23" s="43">
        <f>IF(ISBLANK('Nota de Estudiantes'!E25),"",IF(E$6="","Falta",20*'Nota de Estudiantes'!E25/E$6))</f>
        <v>12</v>
      </c>
      <c r="F23" s="43">
        <f>IF(ISBLANK('Nota de Estudiantes'!F25),"",IF(F$6="","Falta",20*'Nota de Estudiantes'!F25/F$6))</f>
        <v>12</v>
      </c>
      <c r="G23" s="43">
        <f>IF(ISBLANK('Nota de Estudiantes'!G25),"",IF(G$6="","Falta",20*'Nota de Estudiantes'!G25/G$6))</f>
        <v>20</v>
      </c>
      <c r="H23" s="43" t="str">
        <f>IF(ISBLANK('Nota de Estudiantes'!H25),"",IF(H$6="","Falta",20*'Nota de Estudiantes'!H25/H$6))</f>
        <v/>
      </c>
      <c r="I23" s="43">
        <f>IF(ISBLANK('Nota de Estudiantes'!I25),"",IF(I$6="","Falta",20*'Nota de Estudiantes'!I25/I$6))</f>
        <v>11</v>
      </c>
      <c r="J23" s="43">
        <f>IF(ISBLANK('Nota de Estudiantes'!J25),"",IF(J$6="","Falta",20*'Nota de Estudiantes'!J25/J$6))</f>
        <v>12</v>
      </c>
      <c r="K23" s="43">
        <f>IF(ISBLANK('Nota de Estudiantes'!K25),"",IF(K$6="","Falta",20*'Nota de Estudiantes'!K25/K$6))</f>
        <v>16</v>
      </c>
      <c r="L23" s="43">
        <f>IF(ISBLANK('Nota de Estudiantes'!L25),"",IF(L$6="","Falta",20*'Nota de Estudiantes'!L25/L$6))</f>
        <v>16</v>
      </c>
      <c r="M23" s="43" t="str">
        <f>IF(ISBLANK('Nota de Estudiantes'!M25),"",IF(M$6="","Falta",20*'Nota de Estudiantes'!M25/M$6))</f>
        <v/>
      </c>
      <c r="N23" s="43" t="str">
        <f>IF(ISBLANK('Nota de Estudiantes'!N25),"",IF(N$6="","Falta",20*'Nota de Estudiantes'!N25/N$6))</f>
        <v/>
      </c>
      <c r="O23" s="43" t="str">
        <f>IF(ISBLANK('Nota de Estudiantes'!O25),"",IF(O$6="","Falta",20*'Nota de Estudiantes'!O25/O$6))</f>
        <v/>
      </c>
      <c r="P23" s="43" t="str">
        <f>IF(ISBLANK('Nota de Estudiantes'!P25),"",IF(P$6="","Falta",20*'Nota de Estudiantes'!P25/P$6))</f>
        <v/>
      </c>
      <c r="Q23" s="43" t="str">
        <f>IF(ISBLANK('Nota de Estudiantes'!Q25),"",IF(Q$6="","Falta",20*'Nota de Estudiantes'!Q25/Q$6))</f>
        <v/>
      </c>
      <c r="R23" s="43" t="str">
        <f>IF(ISBLANK('Nota de Estudiantes'!R25),"",IF(R$6="","Falta",20*'Nota de Estudiantes'!R25/R$6))</f>
        <v/>
      </c>
      <c r="S23" s="43" t="str">
        <f>IF(ISBLANK('Nota de Estudiantes'!S25),"",IF(S$6="","Falta",20*'Nota de Estudiantes'!S25/S$6))</f>
        <v/>
      </c>
      <c r="T23" s="43" t="str">
        <f>IF(ISBLANK('Nota de Estudiantes'!T25),"",IF(T$6="","Falta",20*'Nota de Estudiantes'!T25/T$6))</f>
        <v/>
      </c>
      <c r="U23" s="43">
        <f>IF(ISBLANK('Nota de Estudiantes'!U25),"",IF(U$6="","Falta",20*'Nota de Estudiantes'!U25/U$6))</f>
        <v>10</v>
      </c>
      <c r="V23" s="43">
        <f>IF(ISBLANK('Nota de Estudiantes'!V25),"",IF(V$6="","Falta",20*'Nota de Estudiantes'!V25/V$6))</f>
        <v>16</v>
      </c>
      <c r="W23" s="43">
        <f>IF(ISBLANK('Nota de Estudiantes'!W25),"",IF(W$6="","Falta",20*'Nota de Estudiantes'!W25/W$6))</f>
        <v>13</v>
      </c>
      <c r="X23" s="43" t="str">
        <f>IF(ISBLANK('Nota de Estudiantes'!X25),"",IF(X$6="","Falta",20*'Nota de Estudiantes'!X25/X$6))</f>
        <v/>
      </c>
      <c r="Y23" s="43">
        <f>IF(ISBLANK('Nota de Estudiantes'!Y25),"",IF(Y$6="","Falta",20*'Nota de Estudiantes'!Y25/Y$6))</f>
        <v>17</v>
      </c>
      <c r="Z23" s="43">
        <f>IF(ISBLANK('Nota de Estudiantes'!Z25),"",IF(Z$6="","Falta",20*'Nota de Estudiantes'!Z25/Z$6))</f>
        <v>18</v>
      </c>
      <c r="AA23" s="43">
        <f>IF(ISBLANK('Nota de Estudiantes'!AA25),"",IF(AA$6="","Falta",20*'Nota de Estudiantes'!AA25/AA$6))</f>
        <v>16</v>
      </c>
      <c r="AB23" s="43">
        <f>IF(ISBLANK('Nota de Estudiantes'!AB25),"",IF(AB$6="","Falta",20*'Nota de Estudiantes'!AB25/AB$6))</f>
        <v>17</v>
      </c>
      <c r="AC23" s="43">
        <f>IF(ISBLANK('Nota de Estudiantes'!AC25),"",IF(AC$6="","Falta",20*'Nota de Estudiantes'!AC25/AC$6))</f>
        <v>9</v>
      </c>
      <c r="AD23" s="43" t="str">
        <f>IF(ISBLANK('Nota de Estudiantes'!AD25),"",IF(AD$6="","Falta",20*'Nota de Estudiantes'!AD25/AD$6))</f>
        <v/>
      </c>
      <c r="AE23" s="43" t="str">
        <f>IF(ISBLANK('Nota de Estudiantes'!AE25),"",IF(AE$6="","Falta",20*'Nota de Estudiantes'!AE25/AE$6))</f>
        <v/>
      </c>
      <c r="AF23" s="43" t="str">
        <f>IF(ISBLANK('Nota de Estudiantes'!AF25),"",IF(AF$6="","Falta",20*'Nota de Estudiantes'!AF25/AF$6))</f>
        <v/>
      </c>
      <c r="AG23" s="43" t="str">
        <f>IF(ISBLANK('Nota de Estudiantes'!AG25),"",IF(AG$6="","Falta",20*'Nota de Estudiantes'!AG25/AG$6))</f>
        <v/>
      </c>
      <c r="AH23" s="43" t="str">
        <f>IF(ISBLANK('Nota de Estudiantes'!AH25),"",IF(AH$6="","Falta",20*'Nota de Estudiantes'!AH25/AH$6))</f>
        <v/>
      </c>
      <c r="AI23" s="43" t="str">
        <f>IF(ISBLANK('Nota de Estudiantes'!AI25),"",IF(AI$6="","Falta",20*'Nota de Estudiantes'!AI25/AI$6))</f>
        <v/>
      </c>
      <c r="AJ23" s="43" t="str">
        <f>IF(ISBLANK('Nota de Estudiantes'!AJ25),"",IF(AJ$6="","Falta",20*'Nota de Estudiantes'!AJ25/AJ$6))</f>
        <v/>
      </c>
      <c r="AK23" s="43" t="str">
        <f>IF(ISBLANK('Nota de Estudiantes'!AK25),"",IF(AK$6="","Falta",20*'Nota de Estudiantes'!AK25/AK$6))</f>
        <v/>
      </c>
      <c r="AL23" s="43" t="str">
        <f>IF(ISBLANK('Nota de Estudiantes'!AL25),"",IF(AL$6="","Falta",20*'Nota de Estudiantes'!AL25/AL$6))</f>
        <v/>
      </c>
      <c r="AM23" s="43" t="str">
        <f>IF(ISBLANK('Nota de Estudiantes'!AM25),"",IF(AM$6="","Falta",20*'Nota de Estudiantes'!AM25/AM$6))</f>
        <v/>
      </c>
      <c r="AN23" s="43" t="str">
        <f>IF(ISBLANK('Nota de Estudiantes'!AN25),"",IF(AN$6="","Falta",20*'Nota de Estudiantes'!AN25/AN$6))</f>
        <v/>
      </c>
      <c r="AO23" s="43" t="str">
        <f>IF(ISBLANK('Nota de Estudiantes'!AO25),"",IF(AO$6="","Falta",20*'Nota de Estudiantes'!AO25/AO$6))</f>
        <v/>
      </c>
      <c r="AP23" s="43" t="str">
        <f>IF(ISBLANK('Nota de Estudiantes'!AP25),"",IF(AP$6="","Falta",20*'Nota de Estudiantes'!AP25/AP$6))</f>
        <v/>
      </c>
      <c r="AQ23" s="43" t="str">
        <f>IF(ISBLANK('Nota de Estudiantes'!AQ25),"",IF(AQ$6="","Falta",20*'Nota de Estudiantes'!AQ25/AQ$6))</f>
        <v/>
      </c>
      <c r="AR23" s="43" t="str">
        <f>IF(ISBLANK('Nota de Estudiantes'!AR25),"",IF(AR$6="","Falta",20*'Nota de Estudiantes'!AR25/AR$6))</f>
        <v/>
      </c>
      <c r="AS23" s="43">
        <f>IF(ISBLANK('Nota de Estudiantes'!AS25),"",IF(AS$6="","Falta",20*'Nota de Estudiantes'!AS25/AS$6))</f>
        <v>9</v>
      </c>
      <c r="AT23" s="43" t="str">
        <f>IF(ISBLANK('Nota de Estudiantes'!AT25),"",IF(AT$6="","Falta",20*'Nota de Estudiantes'!AT25/AT$6))</f>
        <v/>
      </c>
      <c r="AU23" s="43" t="str">
        <f>IF(ISBLANK('Nota de Estudiantes'!AU25),"",IF(AU$6="","Falta",20*'Nota de Estudiantes'!AU25/AU$6))</f>
        <v/>
      </c>
      <c r="AV23" s="43" t="str">
        <f>IF(ISBLANK('Nota de Estudiantes'!AV25),"",IF(AV$6="","Falta",20*'Nota de Estudiantes'!AV25/AV$6))</f>
        <v/>
      </c>
      <c r="AW23" s="43">
        <f>IF(ISBLANK('Nota de Estudiantes'!AW25),"",IF(AW$6="","Falta",20*'Nota de Estudiantes'!AW25/AW$6))</f>
        <v>8</v>
      </c>
      <c r="AX23" s="43">
        <f>IF(ISBLANK('Nota de Estudiantes'!AX25),"",IF(AX$6="","Falta",20*'Nota de Estudiantes'!AX25/AX$6))</f>
        <v>14</v>
      </c>
      <c r="AY23" s="43" t="str">
        <f>IF(ISBLANK('Nota de Estudiantes'!AY25),"",IF(AY$6="","Falta",20*'Nota de Estudiantes'!AY25/AY$6))</f>
        <v/>
      </c>
      <c r="AZ23" s="43" t="str">
        <f>IF(ISBLANK('Nota de Estudiantes'!AZ25),"",IF(AZ$6="","Falta",20*'Nota de Estudiantes'!AZ25/AZ$6))</f>
        <v/>
      </c>
      <c r="BA23" s="43" t="str">
        <f>IF(ISBLANK('Nota de Estudiantes'!BA25),"",IF(BA$6="","Falta",20*'Nota de Estudiantes'!BA25/BA$6))</f>
        <v/>
      </c>
      <c r="BB23" s="43" t="str">
        <f>IF(ISBLANK('Nota de Estudiantes'!BB25),"",IF(BB$6="","Falta",20*'Nota de Estudiantes'!BB25/BB$6))</f>
        <v/>
      </c>
      <c r="BC23" s="43" t="str">
        <f>IF(ISBLANK('Nota de Estudiantes'!BC25),"",IF(BC$6="","Falta",20*'Nota de Estudiantes'!BC25/BC$6))</f>
        <v/>
      </c>
      <c r="BD23" s="43" t="str">
        <f>IF(ISBLANK('Nota de Estudiantes'!BD25),"",IF(BD$6="","Falta",20*'Nota de Estudiantes'!BD25/BD$6))</f>
        <v/>
      </c>
      <c r="BE23" s="43" t="str">
        <f>IF(ISBLANK('Nota de Estudiantes'!BE25),"",IF(BE$6="","Falta",20*'Nota de Estudiantes'!BE25/BE$6))</f>
        <v/>
      </c>
      <c r="BF23" s="43" t="str">
        <f>IF(ISBLANK('Nota de Estudiantes'!BF25),"",IF(BF$6="","Falta",20*'Nota de Estudiantes'!BF25/BF$6))</f>
        <v/>
      </c>
      <c r="BG23" s="43" t="str">
        <f>IF(ISBLANK('Nota de Estudiantes'!BG25),"",IF(BG$6="","Falta",20*'Nota de Estudiantes'!BG25/BG$6))</f>
        <v/>
      </c>
      <c r="BH23" s="43" t="str">
        <f>IF(ISBLANK('Nota de Estudiantes'!BH25),"",IF(BH$6="","Falta",20*'Nota de Estudiantes'!BH25/BH$6))</f>
        <v/>
      </c>
      <c r="BI23" s="43">
        <f>IF(ISBLANK('Nota de Estudiantes'!BI25),"",IF(BI$6="","Falta",20*'Nota de Estudiantes'!BI25/BI$6))</f>
        <v>12</v>
      </c>
      <c r="BJ23" s="43" t="str">
        <f>IF(ISBLANK('Nota de Estudiantes'!BJ25),"",IF(BJ$6="","Falta",20*'Nota de Estudiantes'!BJ25/BJ$6))</f>
        <v/>
      </c>
      <c r="BK23" s="43" t="str">
        <f>IF(ISBLANK('Nota de Estudiantes'!BK25),"",IF(BK$6="","Falta",20*'Nota de Estudiantes'!BK25/BK$6))</f>
        <v/>
      </c>
      <c r="BL23" s="43" t="str">
        <f>IF(ISBLANK('Nota de Estudiantes'!BL25),"",IF(BL$6="","Falta",20*'Nota de Estudiantes'!BL25/BL$6))</f>
        <v/>
      </c>
      <c r="BM23" s="43">
        <f>IF(ISBLANK('Nota de Estudiantes'!BM25),"",IF(BM$6="","Falta",20*'Nota de Estudiantes'!BM25/BM$6))</f>
        <v>14</v>
      </c>
      <c r="BN23" s="43" t="str">
        <f>IF(ISBLANK('Nota de Estudiantes'!BN25),"",IF(BN$6="","Falta",20*'Nota de Estudiantes'!BN25/BN$6))</f>
        <v/>
      </c>
      <c r="BO23" s="43" t="str">
        <f>IF(ISBLANK('Nota de Estudiantes'!BO25),"",IF(BO$6="","Falta",20*'Nota de Estudiantes'!BO25/BO$6))</f>
        <v/>
      </c>
      <c r="BP23" s="43" t="str">
        <f>IF(ISBLANK('Nota de Estudiantes'!BP25),"",IF(BP$6="","Falta",20*'Nota de Estudiantes'!BP25/BP$6))</f>
        <v/>
      </c>
      <c r="BQ23" s="43" t="str">
        <f>IF(ISBLANK('Nota de Estudiantes'!BQ25),"",IF(BQ$6="","Falta",20*'Nota de Estudiantes'!BQ25/BQ$6))</f>
        <v/>
      </c>
      <c r="BR23" s="43" t="str">
        <f>IF(ISBLANK('Nota de Estudiantes'!BR25),"",IF(BR$6="","Falta",20*'Nota de Estudiantes'!BR25/BR$6))</f>
        <v/>
      </c>
      <c r="BS23" s="43" t="str">
        <f>IF(ISBLANK('Nota de Estudiantes'!BS25),"",IF(BS$6="","Falta",20*'Nota de Estudiantes'!BS25/BS$6))</f>
        <v/>
      </c>
      <c r="BT23" s="43" t="str">
        <f>IF(ISBLANK('Nota de Estudiantes'!BT25),"",IF(BT$6="","Falta",20*'Nota de Estudiantes'!BT25/BT$6))</f>
        <v/>
      </c>
      <c r="BU23" s="43" t="str">
        <f>IF(ISBLANK('Nota de Estudiantes'!BU25),"",IF(BU$6="","Falta",20*'Nota de Estudiantes'!BU25/BU$6))</f>
        <v/>
      </c>
      <c r="BV23" s="43" t="str">
        <f>IF(ISBLANK('Nota de Estudiantes'!BV25),"",IF(BV$6="","Falta",20*'Nota de Estudiantes'!BV25/BV$6))</f>
        <v/>
      </c>
      <c r="BW23" s="43" t="str">
        <f>IF(ISBLANK('Nota de Estudiantes'!BW25),"",IF(BW$6="","Falta",20*'Nota de Estudiantes'!BW25/BW$6))</f>
        <v/>
      </c>
      <c r="BX23" s="43" t="str">
        <f>IF(ISBLANK('Nota de Estudiantes'!BX25),"",IF(BX$6="","Falta",20*'Nota de Estudiantes'!BX25/BX$6))</f>
        <v/>
      </c>
      <c r="BY23" s="43">
        <f>IF(ISBLANK('Nota de Estudiantes'!BY25),"",IF(BY$6="","Falta",20*'Nota de Estudiantes'!BY25/BY$6))</f>
        <v>20</v>
      </c>
      <c r="BZ23" s="43">
        <f>IF(ISBLANK('Nota de Estudiantes'!BZ25),"",IF(BZ$6="","Falta",20*'Nota de Estudiantes'!BZ25/BZ$6))</f>
        <v>10</v>
      </c>
      <c r="CA23" s="43" t="str">
        <f>IF(ISBLANK('Nota de Estudiantes'!CA25),"",IF(CA$6="","Falta",20*'Nota de Estudiantes'!CA25/CA$6))</f>
        <v/>
      </c>
      <c r="CB23" s="43" t="str">
        <f>IF(ISBLANK('Nota de Estudiantes'!CB25),"",IF(CB$6="","Falta",20*'Nota de Estudiantes'!CB25/CB$6))</f>
        <v/>
      </c>
      <c r="CC23" s="43" t="str">
        <f>IF(ISBLANK('Nota de Estudiantes'!CC25),"",IF(CC$6="","Falta",20*'Nota de Estudiantes'!CC25/CC$6))</f>
        <v/>
      </c>
      <c r="CD23" s="43" t="str">
        <f>IF(ISBLANK('Nota de Estudiantes'!CD25),"",IF(CD$6="","Falta",20*'Nota de Estudiantes'!CD25/CD$6))</f>
        <v/>
      </c>
      <c r="CE23" s="43" t="str">
        <f>IF(ISBLANK('Nota de Estudiantes'!CE25),"",IF(CE$6="","Falta",20*'Nota de Estudiantes'!CE25/CE$6))</f>
        <v/>
      </c>
      <c r="CF23" s="43" t="str">
        <f>IF(ISBLANK('Nota de Estudiantes'!CF25),"",IF(CF$6="","Falta",20*'Nota de Estudiantes'!CF25/CF$6))</f>
        <v/>
      </c>
      <c r="CG23" s="43" t="str">
        <f>IF(ISBLANK('Nota de Estudiantes'!CG25),"",IF(CG$6="","Falta",20*'Nota de Estudiantes'!CG25/CG$6))</f>
        <v/>
      </c>
      <c r="CH23" s="43" t="str">
        <f>IF(ISBLANK('Nota de Estudiantes'!CH25),"",IF(CH$6="","Falta",20*'Nota de Estudiantes'!CH25/CH$6))</f>
        <v/>
      </c>
      <c r="CI23" s="43" t="str">
        <f>IF(ISBLANK('Nota de Estudiantes'!CI25),"",IF(CI$6="","Falta",20*'Nota de Estudiantes'!CI25/CI$6))</f>
        <v/>
      </c>
      <c r="CJ23" s="43" t="str">
        <f>IF(ISBLANK('Nota de Estudiantes'!CJ25),"",IF(CJ$6="","Falta",20*'Nota de Estudiantes'!CJ25/CJ$6))</f>
        <v/>
      </c>
      <c r="CK23" s="43">
        <f>IF(ISBLANK('Nota de Estudiantes'!CK25),"",IF(CK$6="","Falta",20*'Nota de Estudiantes'!CK25/CK$6))</f>
        <v>15</v>
      </c>
      <c r="CL23" s="43" t="str">
        <f>IF(ISBLANK('Nota de Estudiantes'!CL25),"",IF(CL$6="","Falta",20*'Nota de Estudiantes'!CL25/CL$6))</f>
        <v/>
      </c>
      <c r="CM23" s="43" t="str">
        <f>IF(ISBLANK('Nota de Estudiantes'!CM25),"",IF(CM$6="","Falta",20*'Nota de Estudiantes'!CM25/CM$6))</f>
        <v/>
      </c>
      <c r="CN23" s="43" t="str">
        <f>IF(ISBLANK('Nota de Estudiantes'!CN25),"",IF(CN$6="","Falta",20*'Nota de Estudiantes'!CN25/CN$6))</f>
        <v/>
      </c>
      <c r="CO23" s="43">
        <f>IF(ISBLANK('Nota de Estudiantes'!CO25),"",IF(CO$6="","Falta",20*'Nota de Estudiantes'!CO25/CO$6))</f>
        <v>15</v>
      </c>
      <c r="CP23" s="43" t="str">
        <f>IF(ISBLANK('Nota de Estudiantes'!CP25),"",IF(CP$6="","Falta",20*'Nota de Estudiantes'!CP25/CP$6))</f>
        <v/>
      </c>
      <c r="CQ23" s="43" t="str">
        <f>IF(ISBLANK('Nota de Estudiantes'!CQ25),"",IF(CQ$6="","Falta",20*'Nota de Estudiantes'!CQ25/CQ$6))</f>
        <v/>
      </c>
      <c r="CR23" s="43" t="str">
        <f>IF(ISBLANK('Nota de Estudiantes'!CR25),"",IF(CR$6="","Falta",20*'Nota de Estudiantes'!CR25/CR$6))</f>
        <v/>
      </c>
      <c r="CS23" s="43" t="str">
        <f>IF(ISBLANK('Nota de Estudiantes'!CS25),"",IF(CS$6="","Falta",20*'Nota de Estudiantes'!CS25/CS$6))</f>
        <v/>
      </c>
      <c r="CT23" s="43" t="str">
        <f>IF(ISBLANK('Nota de Estudiantes'!CT25),"",IF(CT$6="","Falta",20*'Nota de Estudiantes'!CT25/CT$6))</f>
        <v/>
      </c>
      <c r="CU23" s="43" t="str">
        <f>IF(ISBLANK('Nota de Estudiantes'!CU25),"",IF(CU$6="","Falta",20*'Nota de Estudiantes'!CU25/CU$6))</f>
        <v/>
      </c>
      <c r="CV23" s="43" t="str">
        <f>IF(ISBLANK('Nota de Estudiantes'!CV25),"",IF(CV$6="","Falta",20*'Nota de Estudiantes'!CV25/CV$6))</f>
        <v/>
      </c>
      <c r="CW23" s="43" t="str">
        <f>IF(ISBLANK('Nota de Estudiantes'!CW25),"",IF(CW$6="","Falta",20*'Nota de Estudiantes'!CW25/CW$6))</f>
        <v/>
      </c>
      <c r="CX23" s="43" t="str">
        <f>IF(ISBLANK('Nota de Estudiantes'!CX25),"",IF(CX$6="","Falta",20*'Nota de Estudiantes'!CX25/CX$6))</f>
        <v/>
      </c>
      <c r="CY23" s="43" t="str">
        <f>IF(ISBLANK('Nota de Estudiantes'!CY25),"",IF(CY$6="","Falta",20*'Nota de Estudiantes'!CY25/CY$6))</f>
        <v/>
      </c>
      <c r="CZ23" s="43" t="str">
        <f>IF(ISBLANK('Nota de Estudiantes'!CZ25),"",IF(CZ$6="","Falta",20*'Nota de Estudiantes'!CZ25/CZ$6))</f>
        <v/>
      </c>
      <c r="DA23" s="43">
        <f>IF(ISBLANK('Nota de Estudiantes'!DA25),"",IF(DA$6="","Falta",20*'Nota de Estudiantes'!DA25/DA$6))</f>
        <v>15</v>
      </c>
      <c r="DB23" s="43">
        <f>IF(ISBLANK('Nota de Estudiantes'!DB25),"",IF(DB$6="","Falta",20*'Nota de Estudiantes'!DB25/DB$6))</f>
        <v>10</v>
      </c>
      <c r="DC23" s="43">
        <f>IF(ISBLANK('Nota de Estudiantes'!DC25),"",IF(DC$6="","Falta",20*'Nota de Estudiantes'!DC25/DC$6))</f>
        <v>16</v>
      </c>
      <c r="DD23" s="43">
        <f>IF(ISBLANK('Nota de Estudiantes'!DD25),"",IF(DD$6="","Falta",20*'Nota de Estudiantes'!DD25/DD$6))</f>
        <v>10</v>
      </c>
      <c r="DE23" s="43">
        <f>IF(ISBLANK('Nota de Estudiantes'!DE25),"",IF(DE$6="","Falta",20*'Nota de Estudiantes'!DE25/DE$6))</f>
        <v>14</v>
      </c>
      <c r="DF23" s="43" t="str">
        <f>IF(ISBLANK('Nota de Estudiantes'!DF25),"",IF(DF$6="","Falta",20*'Nota de Estudiantes'!DF25/DF$6))</f>
        <v/>
      </c>
      <c r="DG23" s="43" t="str">
        <f>IF(ISBLANK('Nota de Estudiantes'!DG25),"",IF(DG$6="","Falta",20*'Nota de Estudiantes'!DG25/DG$6))</f>
        <v/>
      </c>
      <c r="DH23" s="43" t="str">
        <f>IF(ISBLANK('Nota de Estudiantes'!DH25),"",IF(DH$6="","Falta",20*'Nota de Estudiantes'!DH25/DH$6))</f>
        <v/>
      </c>
      <c r="DI23" s="43" t="str">
        <f>IF(ISBLANK('Nota de Estudiantes'!DI25),"",IF(DI$6="","Falta",20*'Nota de Estudiantes'!DI25/DI$6))</f>
        <v/>
      </c>
      <c r="DJ23" s="43" t="str">
        <f>IF(ISBLANK('Nota de Estudiantes'!DJ25),"",IF(DJ$6="","Falta",20*'Nota de Estudiantes'!DJ25/DJ$6))</f>
        <v/>
      </c>
      <c r="DK23" s="43" t="str">
        <f>IF(ISBLANK('Nota de Estudiantes'!DK25),"",IF(DK$6="","Falta",20*'Nota de Estudiantes'!DK25/DK$6))</f>
        <v/>
      </c>
      <c r="DL23" s="43" t="str">
        <f>IF(ISBLANK('Nota de Estudiantes'!DL25),"",IF(DL$6="","Falta",20*'Nota de Estudiantes'!DL25/DL$6))</f>
        <v/>
      </c>
      <c r="DM23" s="43" t="str">
        <f>IF(ISBLANK('Nota de Estudiantes'!DM25),"",IF(DM$6="","Falta",20*'Nota de Estudiantes'!DM25/DM$6))</f>
        <v/>
      </c>
      <c r="DN23" s="43" t="str">
        <f>IF(ISBLANK('Nota de Estudiantes'!DN25),"",IF(DN$6="","Falta",20*'Nota de Estudiantes'!DN25/DN$6))</f>
        <v/>
      </c>
      <c r="DO23" s="43" t="str">
        <f>IF(ISBLANK('Nota de Estudiantes'!DO25),"",IF(DO$6="","Falta",20*'Nota de Estudiantes'!DO25/DO$6))</f>
        <v/>
      </c>
      <c r="DP23" s="43" t="str">
        <f>IF(ISBLANK('Nota de Estudiantes'!DP25),"",IF(DP$6="","Falta",20*'Nota de Estudiantes'!DP25/DP$6))</f>
        <v/>
      </c>
      <c r="DQ23" s="43">
        <f>IF(ISBLANK('Nota de Estudiantes'!DQ25),"",IF(DQ$6="","Falta",20*'Nota de Estudiantes'!DQ25/DQ$6))</f>
        <v>12</v>
      </c>
      <c r="DR23" s="43" t="str">
        <f>IF(ISBLANK('Nota de Estudiantes'!DR25),"",IF(DR$6="","Falta",20*'Nota de Estudiantes'!DR25/DR$6))</f>
        <v/>
      </c>
      <c r="DS23" s="43" t="str">
        <f>IF(ISBLANK('Nota de Estudiantes'!DS25),"",IF(DS$6="","Falta",20*'Nota de Estudiantes'!DS25/DS$6))</f>
        <v/>
      </c>
      <c r="DT23" s="43" t="str">
        <f>IF(ISBLANK('Nota de Estudiantes'!DT25),"",IF(DT$6="","Falta",20*'Nota de Estudiantes'!DT25/DT$6))</f>
        <v/>
      </c>
      <c r="DU23" s="43">
        <f>IF(ISBLANK('Nota de Estudiantes'!DU25),"",IF(DU$6="","Falta",20*'Nota de Estudiantes'!DU25/DU$6))</f>
        <v>11</v>
      </c>
      <c r="DV23" s="43" t="str">
        <f>IF(ISBLANK('Nota de Estudiantes'!DV25),"",IF(DV$6="","Falta",20*'Nota de Estudiantes'!DV25/DV$6))</f>
        <v/>
      </c>
      <c r="DW23" s="43" t="str">
        <f>IF(ISBLANK('Nota de Estudiantes'!DW25),"",IF(DW$6="","Falta",20*'Nota de Estudiantes'!DW25/DW$6))</f>
        <v/>
      </c>
      <c r="DX23" s="43" t="str">
        <f>IF(ISBLANK('Nota de Estudiantes'!DX25),"",IF(DX$6="","Falta",20*'Nota de Estudiantes'!DX25/DX$6))</f>
        <v/>
      </c>
      <c r="DY23" s="43" t="str">
        <f>IF(ISBLANK('Nota de Estudiantes'!DY25),"",IF(DY$6="","Falta",20*'Nota de Estudiantes'!DY25/DY$6))</f>
        <v/>
      </c>
      <c r="DZ23" s="43" t="str">
        <f>IF(ISBLANK('Nota de Estudiantes'!DZ25),"",IF(DZ$6="","Falta",20*'Nota de Estudiantes'!DZ25/DZ$6))</f>
        <v/>
      </c>
      <c r="EA23" s="43" t="str">
        <f>IF(ISBLANK('Nota de Estudiantes'!EA25),"",IF(EA$6="","Falta",20*'Nota de Estudiantes'!EA25/EA$6))</f>
        <v/>
      </c>
      <c r="EB23" s="43" t="str">
        <f>IF(ISBLANK('Nota de Estudiantes'!EB25),"",IF(EB$6="","Falta",20*'Nota de Estudiantes'!EB25/EB$6))</f>
        <v/>
      </c>
      <c r="EC23" s="43" t="str">
        <f>IF(ISBLANK('Nota de Estudiantes'!EC25),"",IF(EC$6="","Falta",20*'Nota de Estudiantes'!EC25/EC$6))</f>
        <v/>
      </c>
      <c r="ED23" s="43" t="str">
        <f>IF(ISBLANK('Nota de Estudiantes'!ED25),"",IF(ED$6="","Falta",20*'Nota de Estudiantes'!ED25/ED$6))</f>
        <v/>
      </c>
      <c r="EE23" s="43" t="str">
        <f>IF(ISBLANK('Nota de Estudiantes'!EE25),"",IF(EE$6="","Falta",20*'Nota de Estudiantes'!EE25/EE$6))</f>
        <v/>
      </c>
      <c r="EF23" s="43" t="str">
        <f>IF(ISBLANK('Nota de Estudiantes'!EF25),"",IF(EF$6="","Falta",20*'Nota de Estudiantes'!EF25/EF$6))</f>
        <v/>
      </c>
      <c r="EG23" s="43" t="str">
        <f>IF(ISBLANK('Nota de Estudiantes'!EG25),"",IF(EG$6="","Falta",20*'Nota de Estudiantes'!EG25/EG$6))</f>
        <v/>
      </c>
      <c r="EH23" s="43" t="str">
        <f>IF(ISBLANK('Nota de Estudiantes'!EH25),"",IF(EH$6="","Falta",20*'Nota de Estudiantes'!EH25/EH$6))</f>
        <v/>
      </c>
      <c r="EI23" s="43" t="str">
        <f>IF(ISBLANK('Nota de Estudiantes'!EI25),"",IF(EI$6="","Falta",20*'Nota de Estudiantes'!EI25/EI$6))</f>
        <v/>
      </c>
      <c r="EJ23" s="43" t="str">
        <f>IF(ISBLANK('Nota de Estudiantes'!EJ25),"",IF(EJ$6="","Falta",20*'Nota de Estudiantes'!EJ25/EJ$6))</f>
        <v/>
      </c>
      <c r="EK23" s="43">
        <f>IF(ISBLANK('Nota de Estudiantes'!EK25),"",IF(EK$6="","Falta",20*'Nota de Estudiantes'!EK25/EK$6))</f>
        <v>18</v>
      </c>
      <c r="EL23" s="43" t="str">
        <f>IF(ISBLANK('Nota de Estudiantes'!EL25),"",IF(EL$6="","Falta",20*'Nota de Estudiantes'!EL25/EL$6))</f>
        <v/>
      </c>
      <c r="EM23" s="43" t="str">
        <f>IF(ISBLANK('Nota de Estudiantes'!EM25),"",IF(EM$6="","Falta",20*'Nota de Estudiantes'!EM25/EM$6))</f>
        <v/>
      </c>
      <c r="EN23" s="43" t="str">
        <f>IF(ISBLANK('Nota de Estudiantes'!EN25),"",IF(EN$6="","Falta",20*'Nota de Estudiantes'!EN25/EN$6))</f>
        <v/>
      </c>
      <c r="EO23" s="43">
        <f>IF(ISBLANK('Nota de Estudiantes'!EO25),"",IF(EO$6="","Falta",20*'Nota de Estudiantes'!EO25/EO$6))</f>
        <v>18</v>
      </c>
      <c r="EP23" s="43" t="str">
        <f>IF(ISBLANK('Nota de Estudiantes'!EP25),"",IF(EP$6="","Falta",20*'Nota de Estudiantes'!EP25/EP$6))</f>
        <v/>
      </c>
      <c r="EQ23" s="43" t="str">
        <f>IF(ISBLANK('Nota de Estudiantes'!EQ25),"",IF(EQ$6="","Falta",20*'Nota de Estudiantes'!EQ25/EQ$6))</f>
        <v/>
      </c>
      <c r="ER23" s="43" t="str">
        <f>IF(ISBLANK('Nota de Estudiantes'!ER25),"",IF(ER$6="","Falta",20*'Nota de Estudiantes'!ER25/ER$6))</f>
        <v/>
      </c>
      <c r="ES23" s="43" t="str">
        <f>IF(ISBLANK('Nota de Estudiantes'!ES25),"",IF(ES$6="","Falta",20*'Nota de Estudiantes'!ES25/ES$6))</f>
        <v/>
      </c>
      <c r="ET23" s="43" t="str">
        <f>IF(ISBLANK('Nota de Estudiantes'!ET25),"",IF(ET$6="","Falta",20*'Nota de Estudiantes'!ET25/ET$6))</f>
        <v/>
      </c>
      <c r="EU23" s="43" t="str">
        <f>IF(ISBLANK('Nota de Estudiantes'!EU25),"",IF(EU$6="","Falta",20*'Nota de Estudiantes'!EU25/EU$6))</f>
        <v/>
      </c>
      <c r="EV23" s="43" t="str">
        <f>IF(ISBLANK('Nota de Estudiantes'!EV25),"",IF(EV$6="","Falta",20*'Nota de Estudiantes'!EV25/EV$6))</f>
        <v/>
      </c>
      <c r="EW23" s="43" t="str">
        <f>IF(ISBLANK('Nota de Estudiantes'!EW25),"",IF(EW$6="","Falta",20*'Nota de Estudiantes'!EW25/EW$6))</f>
        <v/>
      </c>
      <c r="EX23" s="43" t="str">
        <f>IF(ISBLANK('Nota de Estudiantes'!EX25),"",IF(EX$6="","Falta",20*'Nota de Estudiantes'!EX25/EX$6))</f>
        <v/>
      </c>
      <c r="EY23" s="43" t="str">
        <f>IF(ISBLANK('Nota de Estudiantes'!EY25),"",IF(EY$6="","Falta",20*'Nota de Estudiantes'!EY25/EY$6))</f>
        <v/>
      </c>
      <c r="EZ23" s="43" t="str">
        <f>IF(ISBLANK('Nota de Estudiantes'!EZ25),"",IF(EZ$6="","Falta",20*'Nota de Estudiantes'!EZ25/EZ$6))</f>
        <v/>
      </c>
      <c r="FA23" s="43">
        <f>IF(ISBLANK('Nota de Estudiantes'!FA25),"",IF(FA$6="","Falta",20*'Nota de Estudiantes'!FA25/FA$6))</f>
        <v>14</v>
      </c>
      <c r="FB23" s="43">
        <f>IF(ISBLANK('Nota de Estudiantes'!FB25),"",IF(FB$6="","Falta",20*'Nota de Estudiantes'!FB25/FB$6))</f>
        <v>12</v>
      </c>
      <c r="FC23" s="43">
        <f>IF(ISBLANK('Nota de Estudiantes'!FC25),"",IF(FC$6="","Falta",20*'Nota de Estudiantes'!FC25/FC$6))</f>
        <v>20</v>
      </c>
      <c r="FD23" s="43">
        <f>IF(ISBLANK('Nota de Estudiantes'!FD25),"",IF(FD$6="","Falta",20*'Nota de Estudiantes'!FD25/FD$6))</f>
        <v>16</v>
      </c>
      <c r="FE23" s="43" t="str">
        <f>IF(ISBLANK('Nota de Estudiantes'!FE25),"",IF(FE$6="","Falta",20*'Nota de Estudiantes'!FE25/FE$6))</f>
        <v/>
      </c>
      <c r="FF23" s="43" t="str">
        <f>IF(ISBLANK('Nota de Estudiantes'!FF25),"",IF(FF$6="","Falta",20*'Nota de Estudiantes'!FF25/FF$6))</f>
        <v/>
      </c>
      <c r="FG23" s="43" t="str">
        <f>IF(ISBLANK('Nota de Estudiantes'!FG25),"",IF(FG$6="","Falta",20*'Nota de Estudiantes'!FG25/FG$6))</f>
        <v/>
      </c>
      <c r="FH23" s="43" t="str">
        <f>IF(ISBLANK('Nota de Estudiantes'!FH25),"",IF(FH$6="","Falta",20*'Nota de Estudiantes'!FH25/FH$6))</f>
        <v/>
      </c>
      <c r="FI23" s="43" t="str">
        <f>IF(ISBLANK('Nota de Estudiantes'!FI25),"",IF(FI$6="","Falta",20*'Nota de Estudiantes'!FI25/FI$6))</f>
        <v/>
      </c>
      <c r="FJ23" s="43" t="str">
        <f>IF(ISBLANK('Nota de Estudiantes'!FJ25),"",IF(FJ$6="","Falta",20*'Nota de Estudiantes'!FJ25/FJ$6))</f>
        <v/>
      </c>
      <c r="FK23" s="43" t="str">
        <f>IF(ISBLANK('Nota de Estudiantes'!FK25),"",IF(FK$6="","Falta",20*'Nota de Estudiantes'!FK25/FK$6))</f>
        <v/>
      </c>
      <c r="FL23" s="43" t="str">
        <f>IF(ISBLANK('Nota de Estudiantes'!FL25),"",IF(FL$6="","Falta",20*'Nota de Estudiantes'!FL25/FL$6))</f>
        <v/>
      </c>
    </row>
    <row r="24" spans="2:168" x14ac:dyDescent="0.25">
      <c r="B24" s="42" t="str">
        <f>IF(ISBLANK('Nota de Estudiantes'!B26),"",'Nota de Estudiantes'!B26)</f>
        <v>20</v>
      </c>
      <c r="C24" s="42" t="str">
        <f>IF(ISBLANK('Nota de Estudiantes'!C26),"",'Nota de Estudiantes'!C26)</f>
        <v>MORENO ZAVALETA, MANUEL ALBERTO</v>
      </c>
      <c r="D24" s="38" t="str">
        <f>IF(ISBLANK('Nota de Estudiantes'!D26),"",'Nota de Estudiantes'!D26)</f>
        <v>04</v>
      </c>
      <c r="E24" s="43">
        <f>IF(ISBLANK('Nota de Estudiantes'!E26),"",IF(E$6="","Falta",20*'Nota de Estudiantes'!E26/E$6))</f>
        <v>20</v>
      </c>
      <c r="F24" s="43">
        <f>IF(ISBLANK('Nota de Estudiantes'!F26),"",IF(F$6="","Falta",20*'Nota de Estudiantes'!F26/F$6))</f>
        <v>16</v>
      </c>
      <c r="G24" s="43">
        <f>IF(ISBLANK('Nota de Estudiantes'!G26),"",IF(G$6="","Falta",20*'Nota de Estudiantes'!G26/G$6))</f>
        <v>20</v>
      </c>
      <c r="H24" s="43" t="str">
        <f>IF(ISBLANK('Nota de Estudiantes'!H26),"",IF(H$6="","Falta",20*'Nota de Estudiantes'!H26/H$6))</f>
        <v/>
      </c>
      <c r="I24" s="43">
        <f>IF(ISBLANK('Nota de Estudiantes'!I26),"",IF(I$6="","Falta",20*'Nota de Estudiantes'!I26/I$6))</f>
        <v>9</v>
      </c>
      <c r="J24" s="43">
        <f>IF(ISBLANK('Nota de Estudiantes'!J26),"",IF(J$6="","Falta",20*'Nota de Estudiantes'!J26/J$6))</f>
        <v>12</v>
      </c>
      <c r="K24" s="43">
        <f>IF(ISBLANK('Nota de Estudiantes'!K26),"",IF(K$6="","Falta",20*'Nota de Estudiantes'!K26/K$6))</f>
        <v>12</v>
      </c>
      <c r="L24" s="43">
        <f>IF(ISBLANK('Nota de Estudiantes'!L26),"",IF(L$6="","Falta",20*'Nota de Estudiantes'!L26/L$6))</f>
        <v>12</v>
      </c>
      <c r="M24" s="43" t="str">
        <f>IF(ISBLANK('Nota de Estudiantes'!M26),"",IF(M$6="","Falta",20*'Nota de Estudiantes'!M26/M$6))</f>
        <v/>
      </c>
      <c r="N24" s="43" t="str">
        <f>IF(ISBLANK('Nota de Estudiantes'!N26),"",IF(N$6="","Falta",20*'Nota de Estudiantes'!N26/N$6))</f>
        <v/>
      </c>
      <c r="O24" s="43" t="str">
        <f>IF(ISBLANK('Nota de Estudiantes'!O26),"",IF(O$6="","Falta",20*'Nota de Estudiantes'!O26/O$6))</f>
        <v/>
      </c>
      <c r="P24" s="43" t="str">
        <f>IF(ISBLANK('Nota de Estudiantes'!P26),"",IF(P$6="","Falta",20*'Nota de Estudiantes'!P26/P$6))</f>
        <v/>
      </c>
      <c r="Q24" s="43" t="str">
        <f>IF(ISBLANK('Nota de Estudiantes'!Q26),"",IF(Q$6="","Falta",20*'Nota de Estudiantes'!Q26/Q$6))</f>
        <v/>
      </c>
      <c r="R24" s="43" t="str">
        <f>IF(ISBLANK('Nota de Estudiantes'!R26),"",IF(R$6="","Falta",20*'Nota de Estudiantes'!R26/R$6))</f>
        <v/>
      </c>
      <c r="S24" s="43" t="str">
        <f>IF(ISBLANK('Nota de Estudiantes'!S26),"",IF(S$6="","Falta",20*'Nota de Estudiantes'!S26/S$6))</f>
        <v/>
      </c>
      <c r="T24" s="43" t="str">
        <f>IF(ISBLANK('Nota de Estudiantes'!T26),"",IF(T$6="","Falta",20*'Nota de Estudiantes'!T26/T$6))</f>
        <v/>
      </c>
      <c r="U24" s="43">
        <f>IF(ISBLANK('Nota de Estudiantes'!U26),"",IF(U$6="","Falta",20*'Nota de Estudiantes'!U26/U$6))</f>
        <v>15</v>
      </c>
      <c r="V24" s="43">
        <f>IF(ISBLANK('Nota de Estudiantes'!V26),"",IF(V$6="","Falta",20*'Nota de Estudiantes'!V26/V$6))</f>
        <v>12</v>
      </c>
      <c r="W24" s="43">
        <f>IF(ISBLANK('Nota de Estudiantes'!W26),"",IF(W$6="","Falta",20*'Nota de Estudiantes'!W26/W$6))</f>
        <v>13</v>
      </c>
      <c r="X24" s="43" t="str">
        <f>IF(ISBLANK('Nota de Estudiantes'!X26),"",IF(X$6="","Falta",20*'Nota de Estudiantes'!X26/X$6))</f>
        <v/>
      </c>
      <c r="Y24" s="43">
        <f>IF(ISBLANK('Nota de Estudiantes'!Y26),"",IF(Y$6="","Falta",20*'Nota de Estudiantes'!Y26/Y$6))</f>
        <v>13</v>
      </c>
      <c r="Z24" s="43">
        <f>IF(ISBLANK('Nota de Estudiantes'!Z26),"",IF(Z$6="","Falta",20*'Nota de Estudiantes'!Z26/Z$6))</f>
        <v>10</v>
      </c>
      <c r="AA24" s="43">
        <f>IF(ISBLANK('Nota de Estudiantes'!AA26),"",IF(AA$6="","Falta",20*'Nota de Estudiantes'!AA26/AA$6))</f>
        <v>15</v>
      </c>
      <c r="AB24" s="43">
        <f>IF(ISBLANK('Nota de Estudiantes'!AB26),"",IF(AB$6="","Falta",20*'Nota de Estudiantes'!AB26/AB$6))</f>
        <v>17</v>
      </c>
      <c r="AC24" s="43">
        <f>IF(ISBLANK('Nota de Estudiantes'!AC26),"",IF(AC$6="","Falta",20*'Nota de Estudiantes'!AC26/AC$6))</f>
        <v>13</v>
      </c>
      <c r="AD24" s="43" t="str">
        <f>IF(ISBLANK('Nota de Estudiantes'!AD26),"",IF(AD$6="","Falta",20*'Nota de Estudiantes'!AD26/AD$6))</f>
        <v/>
      </c>
      <c r="AE24" s="43" t="str">
        <f>IF(ISBLANK('Nota de Estudiantes'!AE26),"",IF(AE$6="","Falta",20*'Nota de Estudiantes'!AE26/AE$6))</f>
        <v/>
      </c>
      <c r="AF24" s="43" t="str">
        <f>IF(ISBLANK('Nota de Estudiantes'!AF26),"",IF(AF$6="","Falta",20*'Nota de Estudiantes'!AF26/AF$6))</f>
        <v/>
      </c>
      <c r="AG24" s="43" t="str">
        <f>IF(ISBLANK('Nota de Estudiantes'!AG26),"",IF(AG$6="","Falta",20*'Nota de Estudiantes'!AG26/AG$6))</f>
        <v/>
      </c>
      <c r="AH24" s="43" t="str">
        <f>IF(ISBLANK('Nota de Estudiantes'!AH26),"",IF(AH$6="","Falta",20*'Nota de Estudiantes'!AH26/AH$6))</f>
        <v/>
      </c>
      <c r="AI24" s="43" t="str">
        <f>IF(ISBLANK('Nota de Estudiantes'!AI26),"",IF(AI$6="","Falta",20*'Nota de Estudiantes'!AI26/AI$6))</f>
        <v/>
      </c>
      <c r="AJ24" s="43" t="str">
        <f>IF(ISBLANK('Nota de Estudiantes'!AJ26),"",IF(AJ$6="","Falta",20*'Nota de Estudiantes'!AJ26/AJ$6))</f>
        <v/>
      </c>
      <c r="AK24" s="43" t="str">
        <f>IF(ISBLANK('Nota de Estudiantes'!AK26),"",IF(AK$6="","Falta",20*'Nota de Estudiantes'!AK26/AK$6))</f>
        <v/>
      </c>
      <c r="AL24" s="43" t="str">
        <f>IF(ISBLANK('Nota de Estudiantes'!AL26),"",IF(AL$6="","Falta",20*'Nota de Estudiantes'!AL26/AL$6))</f>
        <v/>
      </c>
      <c r="AM24" s="43" t="str">
        <f>IF(ISBLANK('Nota de Estudiantes'!AM26),"",IF(AM$6="","Falta",20*'Nota de Estudiantes'!AM26/AM$6))</f>
        <v/>
      </c>
      <c r="AN24" s="43" t="str">
        <f>IF(ISBLANK('Nota de Estudiantes'!AN26),"",IF(AN$6="","Falta",20*'Nota de Estudiantes'!AN26/AN$6))</f>
        <v/>
      </c>
      <c r="AO24" s="43" t="str">
        <f>IF(ISBLANK('Nota de Estudiantes'!AO26),"",IF(AO$6="","Falta",20*'Nota de Estudiantes'!AO26/AO$6))</f>
        <v/>
      </c>
      <c r="AP24" s="43" t="str">
        <f>IF(ISBLANK('Nota de Estudiantes'!AP26),"",IF(AP$6="","Falta",20*'Nota de Estudiantes'!AP26/AP$6))</f>
        <v/>
      </c>
      <c r="AQ24" s="43" t="str">
        <f>IF(ISBLANK('Nota de Estudiantes'!AQ26),"",IF(AQ$6="","Falta",20*'Nota de Estudiantes'!AQ26/AQ$6))</f>
        <v/>
      </c>
      <c r="AR24" s="43" t="str">
        <f>IF(ISBLANK('Nota de Estudiantes'!AR26),"",IF(AR$6="","Falta",20*'Nota de Estudiantes'!AR26/AR$6))</f>
        <v/>
      </c>
      <c r="AS24" s="43">
        <f>IF(ISBLANK('Nota de Estudiantes'!AS26),"",IF(AS$6="","Falta",20*'Nota de Estudiantes'!AS26/AS$6))</f>
        <v>9</v>
      </c>
      <c r="AT24" s="43" t="str">
        <f>IF(ISBLANK('Nota de Estudiantes'!AT26),"",IF(AT$6="","Falta",20*'Nota de Estudiantes'!AT26/AT$6))</f>
        <v/>
      </c>
      <c r="AU24" s="43" t="str">
        <f>IF(ISBLANK('Nota de Estudiantes'!AU26),"",IF(AU$6="","Falta",20*'Nota de Estudiantes'!AU26/AU$6))</f>
        <v/>
      </c>
      <c r="AV24" s="43" t="str">
        <f>IF(ISBLANK('Nota de Estudiantes'!AV26),"",IF(AV$6="","Falta",20*'Nota de Estudiantes'!AV26/AV$6))</f>
        <v/>
      </c>
      <c r="AW24" s="43">
        <f>IF(ISBLANK('Nota de Estudiantes'!AW26),"",IF(AW$6="","Falta",20*'Nota de Estudiantes'!AW26/AW$6))</f>
        <v>10</v>
      </c>
      <c r="AX24" s="43">
        <f>IF(ISBLANK('Nota de Estudiantes'!AX26),"",IF(AX$6="","Falta",20*'Nota de Estudiantes'!AX26/AX$6))</f>
        <v>8</v>
      </c>
      <c r="AY24" s="43" t="str">
        <f>IF(ISBLANK('Nota de Estudiantes'!AY26),"",IF(AY$6="","Falta",20*'Nota de Estudiantes'!AY26/AY$6))</f>
        <v/>
      </c>
      <c r="AZ24" s="43" t="str">
        <f>IF(ISBLANK('Nota de Estudiantes'!AZ26),"",IF(AZ$6="","Falta",20*'Nota de Estudiantes'!AZ26/AZ$6))</f>
        <v/>
      </c>
      <c r="BA24" s="43" t="str">
        <f>IF(ISBLANK('Nota de Estudiantes'!BA26),"",IF(BA$6="","Falta",20*'Nota de Estudiantes'!BA26/BA$6))</f>
        <v/>
      </c>
      <c r="BB24" s="43" t="str">
        <f>IF(ISBLANK('Nota de Estudiantes'!BB26),"",IF(BB$6="","Falta",20*'Nota de Estudiantes'!BB26/BB$6))</f>
        <v/>
      </c>
      <c r="BC24" s="43" t="str">
        <f>IF(ISBLANK('Nota de Estudiantes'!BC26),"",IF(BC$6="","Falta",20*'Nota de Estudiantes'!BC26/BC$6))</f>
        <v/>
      </c>
      <c r="BD24" s="43" t="str">
        <f>IF(ISBLANK('Nota de Estudiantes'!BD26),"",IF(BD$6="","Falta",20*'Nota de Estudiantes'!BD26/BD$6))</f>
        <v/>
      </c>
      <c r="BE24" s="43" t="str">
        <f>IF(ISBLANK('Nota de Estudiantes'!BE26),"",IF(BE$6="","Falta",20*'Nota de Estudiantes'!BE26/BE$6))</f>
        <v/>
      </c>
      <c r="BF24" s="43" t="str">
        <f>IF(ISBLANK('Nota de Estudiantes'!BF26),"",IF(BF$6="","Falta",20*'Nota de Estudiantes'!BF26/BF$6))</f>
        <v/>
      </c>
      <c r="BG24" s="43" t="str">
        <f>IF(ISBLANK('Nota de Estudiantes'!BG26),"",IF(BG$6="","Falta",20*'Nota de Estudiantes'!BG26/BG$6))</f>
        <v/>
      </c>
      <c r="BH24" s="43" t="str">
        <f>IF(ISBLANK('Nota de Estudiantes'!BH26),"",IF(BH$6="","Falta",20*'Nota de Estudiantes'!BH26/BH$6))</f>
        <v/>
      </c>
      <c r="BI24" s="43">
        <f>IF(ISBLANK('Nota de Estudiantes'!BI26),"",IF(BI$6="","Falta",20*'Nota de Estudiantes'!BI26/BI$6))</f>
        <v>10</v>
      </c>
      <c r="BJ24" s="43" t="str">
        <f>IF(ISBLANK('Nota de Estudiantes'!BJ26),"",IF(BJ$6="","Falta",20*'Nota de Estudiantes'!BJ26/BJ$6))</f>
        <v/>
      </c>
      <c r="BK24" s="43" t="str">
        <f>IF(ISBLANK('Nota de Estudiantes'!BK26),"",IF(BK$6="","Falta",20*'Nota de Estudiantes'!BK26/BK$6))</f>
        <v/>
      </c>
      <c r="BL24" s="43" t="str">
        <f>IF(ISBLANK('Nota de Estudiantes'!BL26),"",IF(BL$6="","Falta",20*'Nota de Estudiantes'!BL26/BL$6))</f>
        <v/>
      </c>
      <c r="BM24" s="43">
        <f>IF(ISBLANK('Nota de Estudiantes'!BM26),"",IF(BM$6="","Falta",20*'Nota de Estudiantes'!BM26/BM$6))</f>
        <v>8</v>
      </c>
      <c r="BN24" s="43" t="str">
        <f>IF(ISBLANK('Nota de Estudiantes'!BN26),"",IF(BN$6="","Falta",20*'Nota de Estudiantes'!BN26/BN$6))</f>
        <v/>
      </c>
      <c r="BO24" s="43" t="str">
        <f>IF(ISBLANK('Nota de Estudiantes'!BO26),"",IF(BO$6="","Falta",20*'Nota de Estudiantes'!BO26/BO$6))</f>
        <v/>
      </c>
      <c r="BP24" s="43" t="str">
        <f>IF(ISBLANK('Nota de Estudiantes'!BP26),"",IF(BP$6="","Falta",20*'Nota de Estudiantes'!BP26/BP$6))</f>
        <v/>
      </c>
      <c r="BQ24" s="43" t="str">
        <f>IF(ISBLANK('Nota de Estudiantes'!BQ26),"",IF(BQ$6="","Falta",20*'Nota de Estudiantes'!BQ26/BQ$6))</f>
        <v/>
      </c>
      <c r="BR24" s="43" t="str">
        <f>IF(ISBLANK('Nota de Estudiantes'!BR26),"",IF(BR$6="","Falta",20*'Nota de Estudiantes'!BR26/BR$6))</f>
        <v/>
      </c>
      <c r="BS24" s="43" t="str">
        <f>IF(ISBLANK('Nota de Estudiantes'!BS26),"",IF(BS$6="","Falta",20*'Nota de Estudiantes'!BS26/BS$6))</f>
        <v/>
      </c>
      <c r="BT24" s="43" t="str">
        <f>IF(ISBLANK('Nota de Estudiantes'!BT26),"",IF(BT$6="","Falta",20*'Nota de Estudiantes'!BT26/BT$6))</f>
        <v/>
      </c>
      <c r="BU24" s="43" t="str">
        <f>IF(ISBLANK('Nota de Estudiantes'!BU26),"",IF(BU$6="","Falta",20*'Nota de Estudiantes'!BU26/BU$6))</f>
        <v/>
      </c>
      <c r="BV24" s="43" t="str">
        <f>IF(ISBLANK('Nota de Estudiantes'!BV26),"",IF(BV$6="","Falta",20*'Nota de Estudiantes'!BV26/BV$6))</f>
        <v/>
      </c>
      <c r="BW24" s="43" t="str">
        <f>IF(ISBLANK('Nota de Estudiantes'!BW26),"",IF(BW$6="","Falta",20*'Nota de Estudiantes'!BW26/BW$6))</f>
        <v/>
      </c>
      <c r="BX24" s="43" t="str">
        <f>IF(ISBLANK('Nota de Estudiantes'!BX26),"",IF(BX$6="","Falta",20*'Nota de Estudiantes'!BX26/BX$6))</f>
        <v/>
      </c>
      <c r="BY24" s="43">
        <f>IF(ISBLANK('Nota de Estudiantes'!BY26),"",IF(BY$6="","Falta",20*'Nota de Estudiantes'!BY26/BY$6))</f>
        <v>16</v>
      </c>
      <c r="BZ24" s="43">
        <f>IF(ISBLANK('Nota de Estudiantes'!BZ26),"",IF(BZ$6="","Falta",20*'Nota de Estudiantes'!BZ26/BZ$6))</f>
        <v>15</v>
      </c>
      <c r="CA24" s="43" t="str">
        <f>IF(ISBLANK('Nota de Estudiantes'!CA26),"",IF(CA$6="","Falta",20*'Nota de Estudiantes'!CA26/CA$6))</f>
        <v/>
      </c>
      <c r="CB24" s="43" t="str">
        <f>IF(ISBLANK('Nota de Estudiantes'!CB26),"",IF(CB$6="","Falta",20*'Nota de Estudiantes'!CB26/CB$6))</f>
        <v/>
      </c>
      <c r="CC24" s="43" t="str">
        <f>IF(ISBLANK('Nota de Estudiantes'!CC26),"",IF(CC$6="","Falta",20*'Nota de Estudiantes'!CC26/CC$6))</f>
        <v/>
      </c>
      <c r="CD24" s="43" t="str">
        <f>IF(ISBLANK('Nota de Estudiantes'!CD26),"",IF(CD$6="","Falta",20*'Nota de Estudiantes'!CD26/CD$6))</f>
        <v/>
      </c>
      <c r="CE24" s="43" t="str">
        <f>IF(ISBLANK('Nota de Estudiantes'!CE26),"",IF(CE$6="","Falta",20*'Nota de Estudiantes'!CE26/CE$6))</f>
        <v/>
      </c>
      <c r="CF24" s="43" t="str">
        <f>IF(ISBLANK('Nota de Estudiantes'!CF26),"",IF(CF$6="","Falta",20*'Nota de Estudiantes'!CF26/CF$6))</f>
        <v/>
      </c>
      <c r="CG24" s="43" t="str">
        <f>IF(ISBLANK('Nota de Estudiantes'!CG26),"",IF(CG$6="","Falta",20*'Nota de Estudiantes'!CG26/CG$6))</f>
        <v/>
      </c>
      <c r="CH24" s="43" t="str">
        <f>IF(ISBLANK('Nota de Estudiantes'!CH26),"",IF(CH$6="","Falta",20*'Nota de Estudiantes'!CH26/CH$6))</f>
        <v/>
      </c>
      <c r="CI24" s="43" t="str">
        <f>IF(ISBLANK('Nota de Estudiantes'!CI26),"",IF(CI$6="","Falta",20*'Nota de Estudiantes'!CI26/CI$6))</f>
        <v/>
      </c>
      <c r="CJ24" s="43" t="str">
        <f>IF(ISBLANK('Nota de Estudiantes'!CJ26),"",IF(CJ$6="","Falta",20*'Nota de Estudiantes'!CJ26/CJ$6))</f>
        <v/>
      </c>
      <c r="CK24" s="43">
        <f>IF(ISBLANK('Nota de Estudiantes'!CK26),"",IF(CK$6="","Falta",20*'Nota de Estudiantes'!CK26/CK$6))</f>
        <v>14</v>
      </c>
      <c r="CL24" s="43" t="str">
        <f>IF(ISBLANK('Nota de Estudiantes'!CL26),"",IF(CL$6="","Falta",20*'Nota de Estudiantes'!CL26/CL$6))</f>
        <v/>
      </c>
      <c r="CM24" s="43" t="str">
        <f>IF(ISBLANK('Nota de Estudiantes'!CM26),"",IF(CM$6="","Falta",20*'Nota de Estudiantes'!CM26/CM$6))</f>
        <v/>
      </c>
      <c r="CN24" s="43" t="str">
        <f>IF(ISBLANK('Nota de Estudiantes'!CN26),"",IF(CN$6="","Falta",20*'Nota de Estudiantes'!CN26/CN$6))</f>
        <v/>
      </c>
      <c r="CO24" s="43">
        <f>IF(ISBLANK('Nota de Estudiantes'!CO26),"",IF(CO$6="","Falta",20*'Nota de Estudiantes'!CO26/CO$6))</f>
        <v>13</v>
      </c>
      <c r="CP24" s="43" t="str">
        <f>IF(ISBLANK('Nota de Estudiantes'!CP26),"",IF(CP$6="","Falta",20*'Nota de Estudiantes'!CP26/CP$6))</f>
        <v/>
      </c>
      <c r="CQ24" s="43" t="str">
        <f>IF(ISBLANK('Nota de Estudiantes'!CQ26),"",IF(CQ$6="","Falta",20*'Nota de Estudiantes'!CQ26/CQ$6))</f>
        <v/>
      </c>
      <c r="CR24" s="43" t="str">
        <f>IF(ISBLANK('Nota de Estudiantes'!CR26),"",IF(CR$6="","Falta",20*'Nota de Estudiantes'!CR26/CR$6))</f>
        <v/>
      </c>
      <c r="CS24" s="43" t="str">
        <f>IF(ISBLANK('Nota de Estudiantes'!CS26),"",IF(CS$6="","Falta",20*'Nota de Estudiantes'!CS26/CS$6))</f>
        <v/>
      </c>
      <c r="CT24" s="43" t="str">
        <f>IF(ISBLANK('Nota de Estudiantes'!CT26),"",IF(CT$6="","Falta",20*'Nota de Estudiantes'!CT26/CT$6))</f>
        <v/>
      </c>
      <c r="CU24" s="43" t="str">
        <f>IF(ISBLANK('Nota de Estudiantes'!CU26),"",IF(CU$6="","Falta",20*'Nota de Estudiantes'!CU26/CU$6))</f>
        <v/>
      </c>
      <c r="CV24" s="43" t="str">
        <f>IF(ISBLANK('Nota de Estudiantes'!CV26),"",IF(CV$6="","Falta",20*'Nota de Estudiantes'!CV26/CV$6))</f>
        <v/>
      </c>
      <c r="CW24" s="43" t="str">
        <f>IF(ISBLANK('Nota de Estudiantes'!CW26),"",IF(CW$6="","Falta",20*'Nota de Estudiantes'!CW26/CW$6))</f>
        <v/>
      </c>
      <c r="CX24" s="43" t="str">
        <f>IF(ISBLANK('Nota de Estudiantes'!CX26),"",IF(CX$6="","Falta",20*'Nota de Estudiantes'!CX26/CX$6))</f>
        <v/>
      </c>
      <c r="CY24" s="43" t="str">
        <f>IF(ISBLANK('Nota de Estudiantes'!CY26),"",IF(CY$6="","Falta",20*'Nota de Estudiantes'!CY26/CY$6))</f>
        <v/>
      </c>
      <c r="CZ24" s="43" t="str">
        <f>IF(ISBLANK('Nota de Estudiantes'!CZ26),"",IF(CZ$6="","Falta",20*'Nota de Estudiantes'!CZ26/CZ$6))</f>
        <v/>
      </c>
      <c r="DA24" s="43">
        <f>IF(ISBLANK('Nota de Estudiantes'!DA26),"",IF(DA$6="","Falta",20*'Nota de Estudiantes'!DA26/DA$6))</f>
        <v>13</v>
      </c>
      <c r="DB24" s="43">
        <f>IF(ISBLANK('Nota de Estudiantes'!DB26),"",IF(DB$6="","Falta",20*'Nota de Estudiantes'!DB26/DB$6))</f>
        <v>14</v>
      </c>
      <c r="DC24" s="43">
        <f>IF(ISBLANK('Nota de Estudiantes'!DC26),"",IF(DC$6="","Falta",20*'Nota de Estudiantes'!DC26/DC$6))</f>
        <v>12</v>
      </c>
      <c r="DD24" s="43">
        <f>IF(ISBLANK('Nota de Estudiantes'!DD26),"",IF(DD$6="","Falta",20*'Nota de Estudiantes'!DD26/DD$6))</f>
        <v>18</v>
      </c>
      <c r="DE24" s="43">
        <f>IF(ISBLANK('Nota de Estudiantes'!DE26),"",IF(DE$6="","Falta",20*'Nota de Estudiantes'!DE26/DE$6))</f>
        <v>8</v>
      </c>
      <c r="DF24" s="43" t="str">
        <f>IF(ISBLANK('Nota de Estudiantes'!DF26),"",IF(DF$6="","Falta",20*'Nota de Estudiantes'!DF26/DF$6))</f>
        <v/>
      </c>
      <c r="DG24" s="43" t="str">
        <f>IF(ISBLANK('Nota de Estudiantes'!DG26),"",IF(DG$6="","Falta",20*'Nota de Estudiantes'!DG26/DG$6))</f>
        <v/>
      </c>
      <c r="DH24" s="43" t="str">
        <f>IF(ISBLANK('Nota de Estudiantes'!DH26),"",IF(DH$6="","Falta",20*'Nota de Estudiantes'!DH26/DH$6))</f>
        <v/>
      </c>
      <c r="DI24" s="43" t="str">
        <f>IF(ISBLANK('Nota de Estudiantes'!DI26),"",IF(DI$6="","Falta",20*'Nota de Estudiantes'!DI26/DI$6))</f>
        <v/>
      </c>
      <c r="DJ24" s="43" t="str">
        <f>IF(ISBLANK('Nota de Estudiantes'!DJ26),"",IF(DJ$6="","Falta",20*'Nota de Estudiantes'!DJ26/DJ$6))</f>
        <v/>
      </c>
      <c r="DK24" s="43" t="str">
        <f>IF(ISBLANK('Nota de Estudiantes'!DK26),"",IF(DK$6="","Falta",20*'Nota de Estudiantes'!DK26/DK$6))</f>
        <v/>
      </c>
      <c r="DL24" s="43" t="str">
        <f>IF(ISBLANK('Nota de Estudiantes'!DL26),"",IF(DL$6="","Falta",20*'Nota de Estudiantes'!DL26/DL$6))</f>
        <v/>
      </c>
      <c r="DM24" s="43" t="str">
        <f>IF(ISBLANK('Nota de Estudiantes'!DM26),"",IF(DM$6="","Falta",20*'Nota de Estudiantes'!DM26/DM$6))</f>
        <v/>
      </c>
      <c r="DN24" s="43" t="str">
        <f>IF(ISBLANK('Nota de Estudiantes'!DN26),"",IF(DN$6="","Falta",20*'Nota de Estudiantes'!DN26/DN$6))</f>
        <v/>
      </c>
      <c r="DO24" s="43" t="str">
        <f>IF(ISBLANK('Nota de Estudiantes'!DO26),"",IF(DO$6="","Falta",20*'Nota de Estudiantes'!DO26/DO$6))</f>
        <v/>
      </c>
      <c r="DP24" s="43" t="str">
        <f>IF(ISBLANK('Nota de Estudiantes'!DP26),"",IF(DP$6="","Falta",20*'Nota de Estudiantes'!DP26/DP$6))</f>
        <v/>
      </c>
      <c r="DQ24" s="43">
        <f>IF(ISBLANK('Nota de Estudiantes'!DQ26),"",IF(DQ$6="","Falta",20*'Nota de Estudiantes'!DQ26/DQ$6))</f>
        <v>14</v>
      </c>
      <c r="DR24" s="43" t="str">
        <f>IF(ISBLANK('Nota de Estudiantes'!DR26),"",IF(DR$6="","Falta",20*'Nota de Estudiantes'!DR26/DR$6))</f>
        <v/>
      </c>
      <c r="DS24" s="43" t="str">
        <f>IF(ISBLANK('Nota de Estudiantes'!DS26),"",IF(DS$6="","Falta",20*'Nota de Estudiantes'!DS26/DS$6))</f>
        <v/>
      </c>
      <c r="DT24" s="43" t="str">
        <f>IF(ISBLANK('Nota de Estudiantes'!DT26),"",IF(DT$6="","Falta",20*'Nota de Estudiantes'!DT26/DT$6))</f>
        <v/>
      </c>
      <c r="DU24" s="43">
        <f>IF(ISBLANK('Nota de Estudiantes'!DU26),"",IF(DU$6="","Falta",20*'Nota de Estudiantes'!DU26/DU$6))</f>
        <v>14</v>
      </c>
      <c r="DV24" s="43" t="str">
        <f>IF(ISBLANK('Nota de Estudiantes'!DV26),"",IF(DV$6="","Falta",20*'Nota de Estudiantes'!DV26/DV$6))</f>
        <v/>
      </c>
      <c r="DW24" s="43" t="str">
        <f>IF(ISBLANK('Nota de Estudiantes'!DW26),"",IF(DW$6="","Falta",20*'Nota de Estudiantes'!DW26/DW$6))</f>
        <v/>
      </c>
      <c r="DX24" s="43" t="str">
        <f>IF(ISBLANK('Nota de Estudiantes'!DX26),"",IF(DX$6="","Falta",20*'Nota de Estudiantes'!DX26/DX$6))</f>
        <v/>
      </c>
      <c r="DY24" s="43" t="str">
        <f>IF(ISBLANK('Nota de Estudiantes'!DY26),"",IF(DY$6="","Falta",20*'Nota de Estudiantes'!DY26/DY$6))</f>
        <v/>
      </c>
      <c r="DZ24" s="43" t="str">
        <f>IF(ISBLANK('Nota de Estudiantes'!DZ26),"",IF(DZ$6="","Falta",20*'Nota de Estudiantes'!DZ26/DZ$6))</f>
        <v/>
      </c>
      <c r="EA24" s="43" t="str">
        <f>IF(ISBLANK('Nota de Estudiantes'!EA26),"",IF(EA$6="","Falta",20*'Nota de Estudiantes'!EA26/EA$6))</f>
        <v/>
      </c>
      <c r="EB24" s="43" t="str">
        <f>IF(ISBLANK('Nota de Estudiantes'!EB26),"",IF(EB$6="","Falta",20*'Nota de Estudiantes'!EB26/EB$6))</f>
        <v/>
      </c>
      <c r="EC24" s="43" t="str">
        <f>IF(ISBLANK('Nota de Estudiantes'!EC26),"",IF(EC$6="","Falta",20*'Nota de Estudiantes'!EC26/EC$6))</f>
        <v/>
      </c>
      <c r="ED24" s="43" t="str">
        <f>IF(ISBLANK('Nota de Estudiantes'!ED26),"",IF(ED$6="","Falta",20*'Nota de Estudiantes'!ED26/ED$6))</f>
        <v/>
      </c>
      <c r="EE24" s="43" t="str">
        <f>IF(ISBLANK('Nota de Estudiantes'!EE26),"",IF(EE$6="","Falta",20*'Nota de Estudiantes'!EE26/EE$6))</f>
        <v/>
      </c>
      <c r="EF24" s="43" t="str">
        <f>IF(ISBLANK('Nota de Estudiantes'!EF26),"",IF(EF$6="","Falta",20*'Nota de Estudiantes'!EF26/EF$6))</f>
        <v/>
      </c>
      <c r="EG24" s="43" t="str">
        <f>IF(ISBLANK('Nota de Estudiantes'!EG26),"",IF(EG$6="","Falta",20*'Nota de Estudiantes'!EG26/EG$6))</f>
        <v/>
      </c>
      <c r="EH24" s="43" t="str">
        <f>IF(ISBLANK('Nota de Estudiantes'!EH26),"",IF(EH$6="","Falta",20*'Nota de Estudiantes'!EH26/EH$6))</f>
        <v/>
      </c>
      <c r="EI24" s="43" t="str">
        <f>IF(ISBLANK('Nota de Estudiantes'!EI26),"",IF(EI$6="","Falta",20*'Nota de Estudiantes'!EI26/EI$6))</f>
        <v/>
      </c>
      <c r="EJ24" s="43" t="str">
        <f>IF(ISBLANK('Nota de Estudiantes'!EJ26),"",IF(EJ$6="","Falta",20*'Nota de Estudiantes'!EJ26/EJ$6))</f>
        <v/>
      </c>
      <c r="EK24" s="43">
        <f>IF(ISBLANK('Nota de Estudiantes'!EK26),"",IF(EK$6="","Falta",20*'Nota de Estudiantes'!EK26/EK$6))</f>
        <v>14</v>
      </c>
      <c r="EL24" s="43" t="str">
        <f>IF(ISBLANK('Nota de Estudiantes'!EL26),"",IF(EL$6="","Falta",20*'Nota de Estudiantes'!EL26/EL$6))</f>
        <v/>
      </c>
      <c r="EM24" s="43" t="str">
        <f>IF(ISBLANK('Nota de Estudiantes'!EM26),"",IF(EM$6="","Falta",20*'Nota de Estudiantes'!EM26/EM$6))</f>
        <v/>
      </c>
      <c r="EN24" s="43" t="str">
        <f>IF(ISBLANK('Nota de Estudiantes'!EN26),"",IF(EN$6="","Falta",20*'Nota de Estudiantes'!EN26/EN$6))</f>
        <v/>
      </c>
      <c r="EO24" s="43">
        <f>IF(ISBLANK('Nota de Estudiantes'!EO26),"",IF(EO$6="","Falta",20*'Nota de Estudiantes'!EO26/EO$6))</f>
        <v>14</v>
      </c>
      <c r="EP24" s="43" t="str">
        <f>IF(ISBLANK('Nota de Estudiantes'!EP26),"",IF(EP$6="","Falta",20*'Nota de Estudiantes'!EP26/EP$6))</f>
        <v/>
      </c>
      <c r="EQ24" s="43" t="str">
        <f>IF(ISBLANK('Nota de Estudiantes'!EQ26),"",IF(EQ$6="","Falta",20*'Nota de Estudiantes'!EQ26/EQ$6))</f>
        <v/>
      </c>
      <c r="ER24" s="43" t="str">
        <f>IF(ISBLANK('Nota de Estudiantes'!ER26),"",IF(ER$6="","Falta",20*'Nota de Estudiantes'!ER26/ER$6))</f>
        <v/>
      </c>
      <c r="ES24" s="43" t="str">
        <f>IF(ISBLANK('Nota de Estudiantes'!ES26),"",IF(ES$6="","Falta",20*'Nota de Estudiantes'!ES26/ES$6))</f>
        <v/>
      </c>
      <c r="ET24" s="43" t="str">
        <f>IF(ISBLANK('Nota de Estudiantes'!ET26),"",IF(ET$6="","Falta",20*'Nota de Estudiantes'!ET26/ET$6))</f>
        <v/>
      </c>
      <c r="EU24" s="43" t="str">
        <f>IF(ISBLANK('Nota de Estudiantes'!EU26),"",IF(EU$6="","Falta",20*'Nota de Estudiantes'!EU26/EU$6))</f>
        <v/>
      </c>
      <c r="EV24" s="43" t="str">
        <f>IF(ISBLANK('Nota de Estudiantes'!EV26),"",IF(EV$6="","Falta",20*'Nota de Estudiantes'!EV26/EV$6))</f>
        <v/>
      </c>
      <c r="EW24" s="43" t="str">
        <f>IF(ISBLANK('Nota de Estudiantes'!EW26),"",IF(EW$6="","Falta",20*'Nota de Estudiantes'!EW26/EW$6))</f>
        <v/>
      </c>
      <c r="EX24" s="43" t="str">
        <f>IF(ISBLANK('Nota de Estudiantes'!EX26),"",IF(EX$6="","Falta",20*'Nota de Estudiantes'!EX26/EX$6))</f>
        <v/>
      </c>
      <c r="EY24" s="43" t="str">
        <f>IF(ISBLANK('Nota de Estudiantes'!EY26),"",IF(EY$6="","Falta",20*'Nota de Estudiantes'!EY26/EY$6))</f>
        <v/>
      </c>
      <c r="EZ24" s="43" t="str">
        <f>IF(ISBLANK('Nota de Estudiantes'!EZ26),"",IF(EZ$6="","Falta",20*'Nota de Estudiantes'!EZ26/EZ$6))</f>
        <v/>
      </c>
      <c r="FA24" s="43">
        <f>IF(ISBLANK('Nota de Estudiantes'!FA26),"",IF(FA$6="","Falta",20*'Nota de Estudiantes'!FA26/FA$6))</f>
        <v>10</v>
      </c>
      <c r="FB24" s="43">
        <f>IF(ISBLANK('Nota de Estudiantes'!FB26),"",IF(FB$6="","Falta",20*'Nota de Estudiantes'!FB26/FB$6))</f>
        <v>16</v>
      </c>
      <c r="FC24" s="43">
        <f>IF(ISBLANK('Nota de Estudiantes'!FC26),"",IF(FC$6="","Falta",20*'Nota de Estudiantes'!FC26/FC$6))</f>
        <v>15</v>
      </c>
      <c r="FD24" s="43">
        <f>IF(ISBLANK('Nota de Estudiantes'!FD26),"",IF(FD$6="","Falta",20*'Nota de Estudiantes'!FD26/FD$6))</f>
        <v>12</v>
      </c>
      <c r="FE24" s="43" t="str">
        <f>IF(ISBLANK('Nota de Estudiantes'!FE26),"",IF(FE$6="","Falta",20*'Nota de Estudiantes'!FE26/FE$6))</f>
        <v/>
      </c>
      <c r="FF24" s="43" t="str">
        <f>IF(ISBLANK('Nota de Estudiantes'!FF26),"",IF(FF$6="","Falta",20*'Nota de Estudiantes'!FF26/FF$6))</f>
        <v/>
      </c>
      <c r="FG24" s="43" t="str">
        <f>IF(ISBLANK('Nota de Estudiantes'!FG26),"",IF(FG$6="","Falta",20*'Nota de Estudiantes'!FG26/FG$6))</f>
        <v/>
      </c>
      <c r="FH24" s="43" t="str">
        <f>IF(ISBLANK('Nota de Estudiantes'!FH26),"",IF(FH$6="","Falta",20*'Nota de Estudiantes'!FH26/FH$6))</f>
        <v/>
      </c>
      <c r="FI24" s="43" t="str">
        <f>IF(ISBLANK('Nota de Estudiantes'!FI26),"",IF(FI$6="","Falta",20*'Nota de Estudiantes'!FI26/FI$6))</f>
        <v/>
      </c>
      <c r="FJ24" s="43" t="str">
        <f>IF(ISBLANK('Nota de Estudiantes'!FJ26),"",IF(FJ$6="","Falta",20*'Nota de Estudiantes'!FJ26/FJ$6))</f>
        <v/>
      </c>
      <c r="FK24" s="43" t="str">
        <f>IF(ISBLANK('Nota de Estudiantes'!FK26),"",IF(FK$6="","Falta",20*'Nota de Estudiantes'!FK26/FK$6))</f>
        <v/>
      </c>
      <c r="FL24" s="43" t="str">
        <f>IF(ISBLANK('Nota de Estudiantes'!FL26),"",IF(FL$6="","Falta",20*'Nota de Estudiantes'!FL26/FL$6))</f>
        <v/>
      </c>
    </row>
    <row r="25" spans="2:168" x14ac:dyDescent="0.25">
      <c r="B25" s="42" t="str">
        <f>IF(ISBLANK('Nota de Estudiantes'!B27),"",'Nota de Estudiantes'!B27)</f>
        <v>21</v>
      </c>
      <c r="C25" s="42" t="str">
        <f>IF(ISBLANK('Nota de Estudiantes'!C27),"",'Nota de Estudiantes'!C27)</f>
        <v>REAÑO ROMERO, RUBEN DARIO</v>
      </c>
      <c r="D25" s="38" t="str">
        <f>IF(ISBLANK('Nota de Estudiantes'!D27),"",'Nota de Estudiantes'!D27)</f>
        <v>05</v>
      </c>
      <c r="E25" s="43">
        <f>IF(ISBLANK('Nota de Estudiantes'!E27),"",IF(E$6="","Falta",20*'Nota de Estudiantes'!E27/E$6))</f>
        <v>20</v>
      </c>
      <c r="F25" s="43">
        <f>IF(ISBLANK('Nota de Estudiantes'!F27),"",IF(F$6="","Falta",20*'Nota de Estudiantes'!F27/F$6))</f>
        <v>16</v>
      </c>
      <c r="G25" s="43">
        <f>IF(ISBLANK('Nota de Estudiantes'!G27),"",IF(G$6="","Falta",20*'Nota de Estudiantes'!G27/G$6))</f>
        <v>10</v>
      </c>
      <c r="H25" s="43" t="str">
        <f>IF(ISBLANK('Nota de Estudiantes'!H27),"",IF(H$6="","Falta",20*'Nota de Estudiantes'!H27/H$6))</f>
        <v/>
      </c>
      <c r="I25" s="43">
        <f>IF(ISBLANK('Nota de Estudiantes'!I27),"",IF(I$6="","Falta",20*'Nota de Estudiantes'!I27/I$6))</f>
        <v>17</v>
      </c>
      <c r="J25" s="43">
        <f>IF(ISBLANK('Nota de Estudiantes'!J27),"",IF(J$6="","Falta",20*'Nota de Estudiantes'!J27/J$6))</f>
        <v>16</v>
      </c>
      <c r="K25" s="43">
        <f>IF(ISBLANK('Nota de Estudiantes'!K27),"",IF(K$6="","Falta",20*'Nota de Estudiantes'!K27/K$6))</f>
        <v>20</v>
      </c>
      <c r="L25" s="43">
        <f>IF(ISBLANK('Nota de Estudiantes'!L27),"",IF(L$6="","Falta",20*'Nota de Estudiantes'!L27/L$6))</f>
        <v>12</v>
      </c>
      <c r="M25" s="43" t="str">
        <f>IF(ISBLANK('Nota de Estudiantes'!M27),"",IF(M$6="","Falta",20*'Nota de Estudiantes'!M27/M$6))</f>
        <v/>
      </c>
      <c r="N25" s="43" t="str">
        <f>IF(ISBLANK('Nota de Estudiantes'!N27),"",IF(N$6="","Falta",20*'Nota de Estudiantes'!N27/N$6))</f>
        <v/>
      </c>
      <c r="O25" s="43" t="str">
        <f>IF(ISBLANK('Nota de Estudiantes'!O27),"",IF(O$6="","Falta",20*'Nota de Estudiantes'!O27/O$6))</f>
        <v/>
      </c>
      <c r="P25" s="43" t="str">
        <f>IF(ISBLANK('Nota de Estudiantes'!P27),"",IF(P$6="","Falta",20*'Nota de Estudiantes'!P27/P$6))</f>
        <v/>
      </c>
      <c r="Q25" s="43" t="str">
        <f>IF(ISBLANK('Nota de Estudiantes'!Q27),"",IF(Q$6="","Falta",20*'Nota de Estudiantes'!Q27/Q$6))</f>
        <v/>
      </c>
      <c r="R25" s="43" t="str">
        <f>IF(ISBLANK('Nota de Estudiantes'!R27),"",IF(R$6="","Falta",20*'Nota de Estudiantes'!R27/R$6))</f>
        <v/>
      </c>
      <c r="S25" s="43" t="str">
        <f>IF(ISBLANK('Nota de Estudiantes'!S27),"",IF(S$6="","Falta",20*'Nota de Estudiantes'!S27/S$6))</f>
        <v/>
      </c>
      <c r="T25" s="43" t="str">
        <f>IF(ISBLANK('Nota de Estudiantes'!T27),"",IF(T$6="","Falta",20*'Nota de Estudiantes'!T27/T$6))</f>
        <v/>
      </c>
      <c r="U25" s="43">
        <f>IF(ISBLANK('Nota de Estudiantes'!U27),"",IF(U$6="","Falta",20*'Nota de Estudiantes'!U27/U$6))</f>
        <v>10</v>
      </c>
      <c r="V25" s="43">
        <f>IF(ISBLANK('Nota de Estudiantes'!V27),"",IF(V$6="","Falta",20*'Nota de Estudiantes'!V27/V$6))</f>
        <v>16</v>
      </c>
      <c r="W25" s="43">
        <f>IF(ISBLANK('Nota de Estudiantes'!W27),"",IF(W$6="","Falta",20*'Nota de Estudiantes'!W27/W$6))</f>
        <v>10</v>
      </c>
      <c r="X25" s="43" t="str">
        <f>IF(ISBLANK('Nota de Estudiantes'!X27),"",IF(X$6="","Falta",20*'Nota de Estudiantes'!X27/X$6))</f>
        <v/>
      </c>
      <c r="Y25" s="43">
        <f>IF(ISBLANK('Nota de Estudiantes'!Y27),"",IF(Y$6="","Falta",20*'Nota de Estudiantes'!Y27/Y$6))</f>
        <v>8</v>
      </c>
      <c r="Z25" s="43">
        <f>IF(ISBLANK('Nota de Estudiantes'!Z27),"",IF(Z$6="","Falta",20*'Nota de Estudiantes'!Z27/Z$6))</f>
        <v>13</v>
      </c>
      <c r="AA25" s="43">
        <f>IF(ISBLANK('Nota de Estudiantes'!AA27),"",IF(AA$6="","Falta",20*'Nota de Estudiantes'!AA27/AA$6))</f>
        <v>11</v>
      </c>
      <c r="AB25" s="43">
        <f>IF(ISBLANK('Nota de Estudiantes'!AB27),"",IF(AB$6="","Falta",20*'Nota de Estudiantes'!AB27/AB$6))</f>
        <v>12</v>
      </c>
      <c r="AC25" s="43">
        <f>IF(ISBLANK('Nota de Estudiantes'!AC27),"",IF(AC$6="","Falta",20*'Nota de Estudiantes'!AC27/AC$6))</f>
        <v>9</v>
      </c>
      <c r="AD25" s="43" t="str">
        <f>IF(ISBLANK('Nota de Estudiantes'!AD27),"",IF(AD$6="","Falta",20*'Nota de Estudiantes'!AD27/AD$6))</f>
        <v/>
      </c>
      <c r="AE25" s="43" t="str">
        <f>IF(ISBLANK('Nota de Estudiantes'!AE27),"",IF(AE$6="","Falta",20*'Nota de Estudiantes'!AE27/AE$6))</f>
        <v/>
      </c>
      <c r="AF25" s="43" t="str">
        <f>IF(ISBLANK('Nota de Estudiantes'!AF27),"",IF(AF$6="","Falta",20*'Nota de Estudiantes'!AF27/AF$6))</f>
        <v/>
      </c>
      <c r="AG25" s="43" t="str">
        <f>IF(ISBLANK('Nota de Estudiantes'!AG27),"",IF(AG$6="","Falta",20*'Nota de Estudiantes'!AG27/AG$6))</f>
        <v/>
      </c>
      <c r="AH25" s="43" t="str">
        <f>IF(ISBLANK('Nota de Estudiantes'!AH27),"",IF(AH$6="","Falta",20*'Nota de Estudiantes'!AH27/AH$6))</f>
        <v/>
      </c>
      <c r="AI25" s="43" t="str">
        <f>IF(ISBLANK('Nota de Estudiantes'!AI27),"",IF(AI$6="","Falta",20*'Nota de Estudiantes'!AI27/AI$6))</f>
        <v/>
      </c>
      <c r="AJ25" s="43" t="str">
        <f>IF(ISBLANK('Nota de Estudiantes'!AJ27),"",IF(AJ$6="","Falta",20*'Nota de Estudiantes'!AJ27/AJ$6))</f>
        <v/>
      </c>
      <c r="AK25" s="43" t="str">
        <f>IF(ISBLANK('Nota de Estudiantes'!AK27),"",IF(AK$6="","Falta",20*'Nota de Estudiantes'!AK27/AK$6))</f>
        <v/>
      </c>
      <c r="AL25" s="43" t="str">
        <f>IF(ISBLANK('Nota de Estudiantes'!AL27),"",IF(AL$6="","Falta",20*'Nota de Estudiantes'!AL27/AL$6))</f>
        <v/>
      </c>
      <c r="AM25" s="43" t="str">
        <f>IF(ISBLANK('Nota de Estudiantes'!AM27),"",IF(AM$6="","Falta",20*'Nota de Estudiantes'!AM27/AM$6))</f>
        <v/>
      </c>
      <c r="AN25" s="43" t="str">
        <f>IF(ISBLANK('Nota de Estudiantes'!AN27),"",IF(AN$6="","Falta",20*'Nota de Estudiantes'!AN27/AN$6))</f>
        <v/>
      </c>
      <c r="AO25" s="43" t="str">
        <f>IF(ISBLANK('Nota de Estudiantes'!AO27),"",IF(AO$6="","Falta",20*'Nota de Estudiantes'!AO27/AO$6))</f>
        <v/>
      </c>
      <c r="AP25" s="43" t="str">
        <f>IF(ISBLANK('Nota de Estudiantes'!AP27),"",IF(AP$6="","Falta",20*'Nota de Estudiantes'!AP27/AP$6))</f>
        <v/>
      </c>
      <c r="AQ25" s="43" t="str">
        <f>IF(ISBLANK('Nota de Estudiantes'!AQ27),"",IF(AQ$6="","Falta",20*'Nota de Estudiantes'!AQ27/AQ$6))</f>
        <v/>
      </c>
      <c r="AR25" s="43" t="str">
        <f>IF(ISBLANK('Nota de Estudiantes'!AR27),"",IF(AR$6="","Falta",20*'Nota de Estudiantes'!AR27/AR$6))</f>
        <v/>
      </c>
      <c r="AS25" s="43">
        <f>IF(ISBLANK('Nota de Estudiantes'!AS27),"",IF(AS$6="","Falta",20*'Nota de Estudiantes'!AS27/AS$6))</f>
        <v>9</v>
      </c>
      <c r="AT25" s="43" t="str">
        <f>IF(ISBLANK('Nota de Estudiantes'!AT27),"",IF(AT$6="","Falta",20*'Nota de Estudiantes'!AT27/AT$6))</f>
        <v/>
      </c>
      <c r="AU25" s="43" t="str">
        <f>IF(ISBLANK('Nota de Estudiantes'!AU27),"",IF(AU$6="","Falta",20*'Nota de Estudiantes'!AU27/AU$6))</f>
        <v/>
      </c>
      <c r="AV25" s="43" t="str">
        <f>IF(ISBLANK('Nota de Estudiantes'!AV27),"",IF(AV$6="","Falta",20*'Nota de Estudiantes'!AV27/AV$6))</f>
        <v/>
      </c>
      <c r="AW25" s="43">
        <f>IF(ISBLANK('Nota de Estudiantes'!AW27),"",IF(AW$6="","Falta",20*'Nota de Estudiantes'!AW27/AW$6))</f>
        <v>16</v>
      </c>
      <c r="AX25" s="43">
        <f>IF(ISBLANK('Nota de Estudiantes'!AX27),"",IF(AX$6="","Falta",20*'Nota de Estudiantes'!AX27/AX$6))</f>
        <v>16</v>
      </c>
      <c r="AY25" s="43" t="str">
        <f>IF(ISBLANK('Nota de Estudiantes'!AY27),"",IF(AY$6="","Falta",20*'Nota de Estudiantes'!AY27/AY$6))</f>
        <v/>
      </c>
      <c r="AZ25" s="43" t="str">
        <f>IF(ISBLANK('Nota de Estudiantes'!AZ27),"",IF(AZ$6="","Falta",20*'Nota de Estudiantes'!AZ27/AZ$6))</f>
        <v/>
      </c>
      <c r="BA25" s="43" t="str">
        <f>IF(ISBLANK('Nota de Estudiantes'!BA27),"",IF(BA$6="","Falta",20*'Nota de Estudiantes'!BA27/BA$6))</f>
        <v/>
      </c>
      <c r="BB25" s="43" t="str">
        <f>IF(ISBLANK('Nota de Estudiantes'!BB27),"",IF(BB$6="","Falta",20*'Nota de Estudiantes'!BB27/BB$6))</f>
        <v/>
      </c>
      <c r="BC25" s="43" t="str">
        <f>IF(ISBLANK('Nota de Estudiantes'!BC27),"",IF(BC$6="","Falta",20*'Nota de Estudiantes'!BC27/BC$6))</f>
        <v/>
      </c>
      <c r="BD25" s="43" t="str">
        <f>IF(ISBLANK('Nota de Estudiantes'!BD27),"",IF(BD$6="","Falta",20*'Nota de Estudiantes'!BD27/BD$6))</f>
        <v/>
      </c>
      <c r="BE25" s="43" t="str">
        <f>IF(ISBLANK('Nota de Estudiantes'!BE27),"",IF(BE$6="","Falta",20*'Nota de Estudiantes'!BE27/BE$6))</f>
        <v/>
      </c>
      <c r="BF25" s="43" t="str">
        <f>IF(ISBLANK('Nota de Estudiantes'!BF27),"",IF(BF$6="","Falta",20*'Nota de Estudiantes'!BF27/BF$6))</f>
        <v/>
      </c>
      <c r="BG25" s="43" t="str">
        <f>IF(ISBLANK('Nota de Estudiantes'!BG27),"",IF(BG$6="","Falta",20*'Nota de Estudiantes'!BG27/BG$6))</f>
        <v/>
      </c>
      <c r="BH25" s="43" t="str">
        <f>IF(ISBLANK('Nota de Estudiantes'!BH27),"",IF(BH$6="","Falta",20*'Nota de Estudiantes'!BH27/BH$6))</f>
        <v/>
      </c>
      <c r="BI25" s="43">
        <f>IF(ISBLANK('Nota de Estudiantes'!BI27),"",IF(BI$6="","Falta",20*'Nota de Estudiantes'!BI27/BI$6))</f>
        <v>12</v>
      </c>
      <c r="BJ25" s="43" t="str">
        <f>IF(ISBLANK('Nota de Estudiantes'!BJ27),"",IF(BJ$6="","Falta",20*'Nota de Estudiantes'!BJ27/BJ$6))</f>
        <v/>
      </c>
      <c r="BK25" s="43" t="str">
        <f>IF(ISBLANK('Nota de Estudiantes'!BK27),"",IF(BK$6="","Falta",20*'Nota de Estudiantes'!BK27/BK$6))</f>
        <v/>
      </c>
      <c r="BL25" s="43" t="str">
        <f>IF(ISBLANK('Nota de Estudiantes'!BL27),"",IF(BL$6="","Falta",20*'Nota de Estudiantes'!BL27/BL$6))</f>
        <v/>
      </c>
      <c r="BM25" s="43">
        <f>IF(ISBLANK('Nota de Estudiantes'!BM27),"",IF(BM$6="","Falta",20*'Nota de Estudiantes'!BM27/BM$6))</f>
        <v>16</v>
      </c>
      <c r="BN25" s="43" t="str">
        <f>IF(ISBLANK('Nota de Estudiantes'!BN27),"",IF(BN$6="","Falta",20*'Nota de Estudiantes'!BN27/BN$6))</f>
        <v/>
      </c>
      <c r="BO25" s="43" t="str">
        <f>IF(ISBLANK('Nota de Estudiantes'!BO27),"",IF(BO$6="","Falta",20*'Nota de Estudiantes'!BO27/BO$6))</f>
        <v/>
      </c>
      <c r="BP25" s="43" t="str">
        <f>IF(ISBLANK('Nota de Estudiantes'!BP27),"",IF(BP$6="","Falta",20*'Nota de Estudiantes'!BP27/BP$6))</f>
        <v/>
      </c>
      <c r="BQ25" s="43" t="str">
        <f>IF(ISBLANK('Nota de Estudiantes'!BQ27),"",IF(BQ$6="","Falta",20*'Nota de Estudiantes'!BQ27/BQ$6))</f>
        <v/>
      </c>
      <c r="BR25" s="43" t="str">
        <f>IF(ISBLANK('Nota de Estudiantes'!BR27),"",IF(BR$6="","Falta",20*'Nota de Estudiantes'!BR27/BR$6))</f>
        <v/>
      </c>
      <c r="BS25" s="43" t="str">
        <f>IF(ISBLANK('Nota de Estudiantes'!BS27),"",IF(BS$6="","Falta",20*'Nota de Estudiantes'!BS27/BS$6))</f>
        <v/>
      </c>
      <c r="BT25" s="43" t="str">
        <f>IF(ISBLANK('Nota de Estudiantes'!BT27),"",IF(BT$6="","Falta",20*'Nota de Estudiantes'!BT27/BT$6))</f>
        <v/>
      </c>
      <c r="BU25" s="43" t="str">
        <f>IF(ISBLANK('Nota de Estudiantes'!BU27),"",IF(BU$6="","Falta",20*'Nota de Estudiantes'!BU27/BU$6))</f>
        <v/>
      </c>
      <c r="BV25" s="43" t="str">
        <f>IF(ISBLANK('Nota de Estudiantes'!BV27),"",IF(BV$6="","Falta",20*'Nota de Estudiantes'!BV27/BV$6))</f>
        <v/>
      </c>
      <c r="BW25" s="43" t="str">
        <f>IF(ISBLANK('Nota de Estudiantes'!BW27),"",IF(BW$6="","Falta",20*'Nota de Estudiantes'!BW27/BW$6))</f>
        <v/>
      </c>
      <c r="BX25" s="43" t="str">
        <f>IF(ISBLANK('Nota de Estudiantes'!BX27),"",IF(BX$6="","Falta",20*'Nota de Estudiantes'!BX27/BX$6))</f>
        <v/>
      </c>
      <c r="BY25" s="43">
        <f>IF(ISBLANK('Nota de Estudiantes'!BY27),"",IF(BY$6="","Falta",20*'Nota de Estudiantes'!BY27/BY$6))</f>
        <v>16</v>
      </c>
      <c r="BZ25" s="43">
        <f>IF(ISBLANK('Nota de Estudiantes'!BZ27),"",IF(BZ$6="","Falta",20*'Nota de Estudiantes'!BZ27/BZ$6))</f>
        <v>10</v>
      </c>
      <c r="CA25" s="43" t="str">
        <f>IF(ISBLANK('Nota de Estudiantes'!CA27),"",IF(CA$6="","Falta",20*'Nota de Estudiantes'!CA27/CA$6))</f>
        <v/>
      </c>
      <c r="CB25" s="43" t="str">
        <f>IF(ISBLANK('Nota de Estudiantes'!CB27),"",IF(CB$6="","Falta",20*'Nota de Estudiantes'!CB27/CB$6))</f>
        <v/>
      </c>
      <c r="CC25" s="43" t="str">
        <f>IF(ISBLANK('Nota de Estudiantes'!CC27),"",IF(CC$6="","Falta",20*'Nota de Estudiantes'!CC27/CC$6))</f>
        <v/>
      </c>
      <c r="CD25" s="43" t="str">
        <f>IF(ISBLANK('Nota de Estudiantes'!CD27),"",IF(CD$6="","Falta",20*'Nota de Estudiantes'!CD27/CD$6))</f>
        <v/>
      </c>
      <c r="CE25" s="43" t="str">
        <f>IF(ISBLANK('Nota de Estudiantes'!CE27),"",IF(CE$6="","Falta",20*'Nota de Estudiantes'!CE27/CE$6))</f>
        <v/>
      </c>
      <c r="CF25" s="43" t="str">
        <f>IF(ISBLANK('Nota de Estudiantes'!CF27),"",IF(CF$6="","Falta",20*'Nota de Estudiantes'!CF27/CF$6))</f>
        <v/>
      </c>
      <c r="CG25" s="43" t="str">
        <f>IF(ISBLANK('Nota de Estudiantes'!CG27),"",IF(CG$6="","Falta",20*'Nota de Estudiantes'!CG27/CG$6))</f>
        <v/>
      </c>
      <c r="CH25" s="43" t="str">
        <f>IF(ISBLANK('Nota de Estudiantes'!CH27),"",IF(CH$6="","Falta",20*'Nota de Estudiantes'!CH27/CH$6))</f>
        <v/>
      </c>
      <c r="CI25" s="43" t="str">
        <f>IF(ISBLANK('Nota de Estudiantes'!CI27),"",IF(CI$6="","Falta",20*'Nota de Estudiantes'!CI27/CI$6))</f>
        <v/>
      </c>
      <c r="CJ25" s="43" t="str">
        <f>IF(ISBLANK('Nota de Estudiantes'!CJ27),"",IF(CJ$6="","Falta",20*'Nota de Estudiantes'!CJ27/CJ$6))</f>
        <v/>
      </c>
      <c r="CK25" s="43">
        <f>IF(ISBLANK('Nota de Estudiantes'!CK27),"",IF(CK$6="","Falta",20*'Nota de Estudiantes'!CK27/CK$6))</f>
        <v>13</v>
      </c>
      <c r="CL25" s="43" t="str">
        <f>IF(ISBLANK('Nota de Estudiantes'!CL27),"",IF(CL$6="","Falta",20*'Nota de Estudiantes'!CL27/CL$6))</f>
        <v/>
      </c>
      <c r="CM25" s="43" t="str">
        <f>IF(ISBLANK('Nota de Estudiantes'!CM27),"",IF(CM$6="","Falta",20*'Nota de Estudiantes'!CM27/CM$6))</f>
        <v/>
      </c>
      <c r="CN25" s="43" t="str">
        <f>IF(ISBLANK('Nota de Estudiantes'!CN27),"",IF(CN$6="","Falta",20*'Nota de Estudiantes'!CN27/CN$6))</f>
        <v/>
      </c>
      <c r="CO25" s="43">
        <f>IF(ISBLANK('Nota de Estudiantes'!CO27),"",IF(CO$6="","Falta",20*'Nota de Estudiantes'!CO27/CO$6))</f>
        <v>13</v>
      </c>
      <c r="CP25" s="43" t="str">
        <f>IF(ISBLANK('Nota de Estudiantes'!CP27),"",IF(CP$6="","Falta",20*'Nota de Estudiantes'!CP27/CP$6))</f>
        <v/>
      </c>
      <c r="CQ25" s="43" t="str">
        <f>IF(ISBLANK('Nota de Estudiantes'!CQ27),"",IF(CQ$6="","Falta",20*'Nota de Estudiantes'!CQ27/CQ$6))</f>
        <v/>
      </c>
      <c r="CR25" s="43" t="str">
        <f>IF(ISBLANK('Nota de Estudiantes'!CR27),"",IF(CR$6="","Falta",20*'Nota de Estudiantes'!CR27/CR$6))</f>
        <v/>
      </c>
      <c r="CS25" s="43" t="str">
        <f>IF(ISBLANK('Nota de Estudiantes'!CS27),"",IF(CS$6="","Falta",20*'Nota de Estudiantes'!CS27/CS$6))</f>
        <v/>
      </c>
      <c r="CT25" s="43" t="str">
        <f>IF(ISBLANK('Nota de Estudiantes'!CT27),"",IF(CT$6="","Falta",20*'Nota de Estudiantes'!CT27/CT$6))</f>
        <v/>
      </c>
      <c r="CU25" s="43" t="str">
        <f>IF(ISBLANK('Nota de Estudiantes'!CU27),"",IF(CU$6="","Falta",20*'Nota de Estudiantes'!CU27/CU$6))</f>
        <v/>
      </c>
      <c r="CV25" s="43" t="str">
        <f>IF(ISBLANK('Nota de Estudiantes'!CV27),"",IF(CV$6="","Falta",20*'Nota de Estudiantes'!CV27/CV$6))</f>
        <v/>
      </c>
      <c r="CW25" s="43" t="str">
        <f>IF(ISBLANK('Nota de Estudiantes'!CW27),"",IF(CW$6="","Falta",20*'Nota de Estudiantes'!CW27/CW$6))</f>
        <v/>
      </c>
      <c r="CX25" s="43" t="str">
        <f>IF(ISBLANK('Nota de Estudiantes'!CX27),"",IF(CX$6="","Falta",20*'Nota de Estudiantes'!CX27/CX$6))</f>
        <v/>
      </c>
      <c r="CY25" s="43" t="str">
        <f>IF(ISBLANK('Nota de Estudiantes'!CY27),"",IF(CY$6="","Falta",20*'Nota de Estudiantes'!CY27/CY$6))</f>
        <v/>
      </c>
      <c r="CZ25" s="43" t="str">
        <f>IF(ISBLANK('Nota de Estudiantes'!CZ27),"",IF(CZ$6="","Falta",20*'Nota de Estudiantes'!CZ27/CZ$6))</f>
        <v/>
      </c>
      <c r="DA25" s="43">
        <f>IF(ISBLANK('Nota de Estudiantes'!DA27),"",IF(DA$6="","Falta",20*'Nota de Estudiantes'!DA27/DA$6))</f>
        <v>9</v>
      </c>
      <c r="DB25" s="43">
        <f>IF(ISBLANK('Nota de Estudiantes'!DB27),"",IF(DB$6="","Falta",20*'Nota de Estudiantes'!DB27/DB$6))</f>
        <v>10</v>
      </c>
      <c r="DC25" s="43">
        <f>IF(ISBLANK('Nota de Estudiantes'!DC27),"",IF(DC$6="","Falta",20*'Nota de Estudiantes'!DC27/DC$6))</f>
        <v>12</v>
      </c>
      <c r="DD25" s="43">
        <f>IF(ISBLANK('Nota de Estudiantes'!DD27),"",IF(DD$6="","Falta",20*'Nota de Estudiantes'!DD27/DD$6))</f>
        <v>12</v>
      </c>
      <c r="DE25" s="43">
        <f>IF(ISBLANK('Nota de Estudiantes'!DE27),"",IF(DE$6="","Falta",20*'Nota de Estudiantes'!DE27/DE$6))</f>
        <v>16</v>
      </c>
      <c r="DF25" s="43" t="str">
        <f>IF(ISBLANK('Nota de Estudiantes'!DF27),"",IF(DF$6="","Falta",20*'Nota de Estudiantes'!DF27/DF$6))</f>
        <v/>
      </c>
      <c r="DG25" s="43" t="str">
        <f>IF(ISBLANK('Nota de Estudiantes'!DG27),"",IF(DG$6="","Falta",20*'Nota de Estudiantes'!DG27/DG$6))</f>
        <v/>
      </c>
      <c r="DH25" s="43" t="str">
        <f>IF(ISBLANK('Nota de Estudiantes'!DH27),"",IF(DH$6="","Falta",20*'Nota de Estudiantes'!DH27/DH$6))</f>
        <v/>
      </c>
      <c r="DI25" s="43" t="str">
        <f>IF(ISBLANK('Nota de Estudiantes'!DI27),"",IF(DI$6="","Falta",20*'Nota de Estudiantes'!DI27/DI$6))</f>
        <v/>
      </c>
      <c r="DJ25" s="43" t="str">
        <f>IF(ISBLANK('Nota de Estudiantes'!DJ27),"",IF(DJ$6="","Falta",20*'Nota de Estudiantes'!DJ27/DJ$6))</f>
        <v/>
      </c>
      <c r="DK25" s="43" t="str">
        <f>IF(ISBLANK('Nota de Estudiantes'!DK27),"",IF(DK$6="","Falta",20*'Nota de Estudiantes'!DK27/DK$6))</f>
        <v/>
      </c>
      <c r="DL25" s="43" t="str">
        <f>IF(ISBLANK('Nota de Estudiantes'!DL27),"",IF(DL$6="","Falta",20*'Nota de Estudiantes'!DL27/DL$6))</f>
        <v/>
      </c>
      <c r="DM25" s="43" t="str">
        <f>IF(ISBLANK('Nota de Estudiantes'!DM27),"",IF(DM$6="","Falta",20*'Nota de Estudiantes'!DM27/DM$6))</f>
        <v/>
      </c>
      <c r="DN25" s="43" t="str">
        <f>IF(ISBLANK('Nota de Estudiantes'!DN27),"",IF(DN$6="","Falta",20*'Nota de Estudiantes'!DN27/DN$6))</f>
        <v/>
      </c>
      <c r="DO25" s="43" t="str">
        <f>IF(ISBLANK('Nota de Estudiantes'!DO27),"",IF(DO$6="","Falta",20*'Nota de Estudiantes'!DO27/DO$6))</f>
        <v/>
      </c>
      <c r="DP25" s="43" t="str">
        <f>IF(ISBLANK('Nota de Estudiantes'!DP27),"",IF(DP$6="","Falta",20*'Nota de Estudiantes'!DP27/DP$6))</f>
        <v/>
      </c>
      <c r="DQ25" s="43">
        <f>IF(ISBLANK('Nota de Estudiantes'!DQ27),"",IF(DQ$6="","Falta",20*'Nota de Estudiantes'!DQ27/DQ$6))</f>
        <v>10</v>
      </c>
      <c r="DR25" s="43" t="str">
        <f>IF(ISBLANK('Nota de Estudiantes'!DR27),"",IF(DR$6="","Falta",20*'Nota de Estudiantes'!DR27/DR$6))</f>
        <v/>
      </c>
      <c r="DS25" s="43" t="str">
        <f>IF(ISBLANK('Nota de Estudiantes'!DS27),"",IF(DS$6="","Falta",20*'Nota de Estudiantes'!DS27/DS$6))</f>
        <v/>
      </c>
      <c r="DT25" s="43" t="str">
        <f>IF(ISBLANK('Nota de Estudiantes'!DT27),"",IF(DT$6="","Falta",20*'Nota de Estudiantes'!DT27/DT$6))</f>
        <v/>
      </c>
      <c r="DU25" s="43">
        <f>IF(ISBLANK('Nota de Estudiantes'!DU27),"",IF(DU$6="","Falta",20*'Nota de Estudiantes'!DU27/DU$6))</f>
        <v>10</v>
      </c>
      <c r="DV25" s="43" t="str">
        <f>IF(ISBLANK('Nota de Estudiantes'!DV27),"",IF(DV$6="","Falta",20*'Nota de Estudiantes'!DV27/DV$6))</f>
        <v/>
      </c>
      <c r="DW25" s="43" t="str">
        <f>IF(ISBLANK('Nota de Estudiantes'!DW27),"",IF(DW$6="","Falta",20*'Nota de Estudiantes'!DW27/DW$6))</f>
        <v/>
      </c>
      <c r="DX25" s="43" t="str">
        <f>IF(ISBLANK('Nota de Estudiantes'!DX27),"",IF(DX$6="","Falta",20*'Nota de Estudiantes'!DX27/DX$6))</f>
        <v/>
      </c>
      <c r="DY25" s="43" t="str">
        <f>IF(ISBLANK('Nota de Estudiantes'!DY27),"",IF(DY$6="","Falta",20*'Nota de Estudiantes'!DY27/DY$6))</f>
        <v/>
      </c>
      <c r="DZ25" s="43" t="str">
        <f>IF(ISBLANK('Nota de Estudiantes'!DZ27),"",IF(DZ$6="","Falta",20*'Nota de Estudiantes'!DZ27/DZ$6))</f>
        <v/>
      </c>
      <c r="EA25" s="43" t="str">
        <f>IF(ISBLANK('Nota de Estudiantes'!EA27),"",IF(EA$6="","Falta",20*'Nota de Estudiantes'!EA27/EA$6))</f>
        <v/>
      </c>
      <c r="EB25" s="43" t="str">
        <f>IF(ISBLANK('Nota de Estudiantes'!EB27),"",IF(EB$6="","Falta",20*'Nota de Estudiantes'!EB27/EB$6))</f>
        <v/>
      </c>
      <c r="EC25" s="43" t="str">
        <f>IF(ISBLANK('Nota de Estudiantes'!EC27),"",IF(EC$6="","Falta",20*'Nota de Estudiantes'!EC27/EC$6))</f>
        <v/>
      </c>
      <c r="ED25" s="43" t="str">
        <f>IF(ISBLANK('Nota de Estudiantes'!ED27),"",IF(ED$6="","Falta",20*'Nota de Estudiantes'!ED27/ED$6))</f>
        <v/>
      </c>
      <c r="EE25" s="43" t="str">
        <f>IF(ISBLANK('Nota de Estudiantes'!EE27),"",IF(EE$6="","Falta",20*'Nota de Estudiantes'!EE27/EE$6))</f>
        <v/>
      </c>
      <c r="EF25" s="43" t="str">
        <f>IF(ISBLANK('Nota de Estudiantes'!EF27),"",IF(EF$6="","Falta",20*'Nota de Estudiantes'!EF27/EF$6))</f>
        <v/>
      </c>
      <c r="EG25" s="43" t="str">
        <f>IF(ISBLANK('Nota de Estudiantes'!EG27),"",IF(EG$6="","Falta",20*'Nota de Estudiantes'!EG27/EG$6))</f>
        <v/>
      </c>
      <c r="EH25" s="43" t="str">
        <f>IF(ISBLANK('Nota de Estudiantes'!EH27),"",IF(EH$6="","Falta",20*'Nota de Estudiantes'!EH27/EH$6))</f>
        <v/>
      </c>
      <c r="EI25" s="43" t="str">
        <f>IF(ISBLANK('Nota de Estudiantes'!EI27),"",IF(EI$6="","Falta",20*'Nota de Estudiantes'!EI27/EI$6))</f>
        <v/>
      </c>
      <c r="EJ25" s="43" t="str">
        <f>IF(ISBLANK('Nota de Estudiantes'!EJ27),"",IF(EJ$6="","Falta",20*'Nota de Estudiantes'!EJ27/EJ$6))</f>
        <v/>
      </c>
      <c r="EK25" s="43">
        <f>IF(ISBLANK('Nota de Estudiantes'!EK27),"",IF(EK$6="","Falta",20*'Nota de Estudiantes'!EK27/EK$6))</f>
        <v>10</v>
      </c>
      <c r="EL25" s="43" t="str">
        <f>IF(ISBLANK('Nota de Estudiantes'!EL27),"",IF(EL$6="","Falta",20*'Nota de Estudiantes'!EL27/EL$6))</f>
        <v/>
      </c>
      <c r="EM25" s="43" t="str">
        <f>IF(ISBLANK('Nota de Estudiantes'!EM27),"",IF(EM$6="","Falta",20*'Nota de Estudiantes'!EM27/EM$6))</f>
        <v/>
      </c>
      <c r="EN25" s="43" t="str">
        <f>IF(ISBLANK('Nota de Estudiantes'!EN27),"",IF(EN$6="","Falta",20*'Nota de Estudiantes'!EN27/EN$6))</f>
        <v/>
      </c>
      <c r="EO25" s="43">
        <f>IF(ISBLANK('Nota de Estudiantes'!EO27),"",IF(EO$6="","Falta",20*'Nota de Estudiantes'!EO27/EO$6))</f>
        <v>10</v>
      </c>
      <c r="EP25" s="43" t="str">
        <f>IF(ISBLANK('Nota de Estudiantes'!EP27),"",IF(EP$6="","Falta",20*'Nota de Estudiantes'!EP27/EP$6))</f>
        <v/>
      </c>
      <c r="EQ25" s="43" t="str">
        <f>IF(ISBLANK('Nota de Estudiantes'!EQ27),"",IF(EQ$6="","Falta",20*'Nota de Estudiantes'!EQ27/EQ$6))</f>
        <v/>
      </c>
      <c r="ER25" s="43" t="str">
        <f>IF(ISBLANK('Nota de Estudiantes'!ER27),"",IF(ER$6="","Falta",20*'Nota de Estudiantes'!ER27/ER$6))</f>
        <v/>
      </c>
      <c r="ES25" s="43" t="str">
        <f>IF(ISBLANK('Nota de Estudiantes'!ES27),"",IF(ES$6="","Falta",20*'Nota de Estudiantes'!ES27/ES$6))</f>
        <v/>
      </c>
      <c r="ET25" s="43" t="str">
        <f>IF(ISBLANK('Nota de Estudiantes'!ET27),"",IF(ET$6="","Falta",20*'Nota de Estudiantes'!ET27/ET$6))</f>
        <v/>
      </c>
      <c r="EU25" s="43" t="str">
        <f>IF(ISBLANK('Nota de Estudiantes'!EU27),"",IF(EU$6="","Falta",20*'Nota de Estudiantes'!EU27/EU$6))</f>
        <v/>
      </c>
      <c r="EV25" s="43" t="str">
        <f>IF(ISBLANK('Nota de Estudiantes'!EV27),"",IF(EV$6="","Falta",20*'Nota de Estudiantes'!EV27/EV$6))</f>
        <v/>
      </c>
      <c r="EW25" s="43" t="str">
        <f>IF(ISBLANK('Nota de Estudiantes'!EW27),"",IF(EW$6="","Falta",20*'Nota de Estudiantes'!EW27/EW$6))</f>
        <v/>
      </c>
      <c r="EX25" s="43" t="str">
        <f>IF(ISBLANK('Nota de Estudiantes'!EX27),"",IF(EX$6="","Falta",20*'Nota de Estudiantes'!EX27/EX$6))</f>
        <v/>
      </c>
      <c r="EY25" s="43" t="str">
        <f>IF(ISBLANK('Nota de Estudiantes'!EY27),"",IF(EY$6="","Falta",20*'Nota de Estudiantes'!EY27/EY$6))</f>
        <v/>
      </c>
      <c r="EZ25" s="43" t="str">
        <f>IF(ISBLANK('Nota de Estudiantes'!EZ27),"",IF(EZ$6="","Falta",20*'Nota de Estudiantes'!EZ27/EZ$6))</f>
        <v/>
      </c>
      <c r="FA25" s="43">
        <f>IF(ISBLANK('Nota de Estudiantes'!FA27),"",IF(FA$6="","Falta",20*'Nota de Estudiantes'!FA27/FA$6))</f>
        <v>14</v>
      </c>
      <c r="FB25" s="43">
        <f>IF(ISBLANK('Nota de Estudiantes'!FB27),"",IF(FB$6="","Falta",20*'Nota de Estudiantes'!FB27/FB$6))</f>
        <v>20</v>
      </c>
      <c r="FC25" s="43">
        <f>IF(ISBLANK('Nota de Estudiantes'!FC27),"",IF(FC$6="","Falta",20*'Nota de Estudiantes'!FC27/FC$6))</f>
        <v>15</v>
      </c>
      <c r="FD25" s="43">
        <f>IF(ISBLANK('Nota de Estudiantes'!FD27),"",IF(FD$6="","Falta",20*'Nota de Estudiantes'!FD27/FD$6))</f>
        <v>12</v>
      </c>
      <c r="FE25" s="43" t="str">
        <f>IF(ISBLANK('Nota de Estudiantes'!FE27),"",IF(FE$6="","Falta",20*'Nota de Estudiantes'!FE27/FE$6))</f>
        <v/>
      </c>
      <c r="FF25" s="43" t="str">
        <f>IF(ISBLANK('Nota de Estudiantes'!FF27),"",IF(FF$6="","Falta",20*'Nota de Estudiantes'!FF27/FF$6))</f>
        <v/>
      </c>
      <c r="FG25" s="43" t="str">
        <f>IF(ISBLANK('Nota de Estudiantes'!FG27),"",IF(FG$6="","Falta",20*'Nota de Estudiantes'!FG27/FG$6))</f>
        <v/>
      </c>
      <c r="FH25" s="43" t="str">
        <f>IF(ISBLANK('Nota de Estudiantes'!FH27),"",IF(FH$6="","Falta",20*'Nota de Estudiantes'!FH27/FH$6))</f>
        <v/>
      </c>
      <c r="FI25" s="43" t="str">
        <f>IF(ISBLANK('Nota de Estudiantes'!FI27),"",IF(FI$6="","Falta",20*'Nota de Estudiantes'!FI27/FI$6))</f>
        <v/>
      </c>
      <c r="FJ25" s="43" t="str">
        <f>IF(ISBLANK('Nota de Estudiantes'!FJ27),"",IF(FJ$6="","Falta",20*'Nota de Estudiantes'!FJ27/FJ$6))</f>
        <v/>
      </c>
      <c r="FK25" s="43" t="str">
        <f>IF(ISBLANK('Nota de Estudiantes'!FK27),"",IF(FK$6="","Falta",20*'Nota de Estudiantes'!FK27/FK$6))</f>
        <v/>
      </c>
      <c r="FL25" s="43" t="str">
        <f>IF(ISBLANK('Nota de Estudiantes'!FL27),"",IF(FL$6="","Falta",20*'Nota de Estudiantes'!FL27/FL$6))</f>
        <v/>
      </c>
    </row>
    <row r="26" spans="2:168" x14ac:dyDescent="0.25">
      <c r="B26" s="42" t="str">
        <f>IF(ISBLANK('Nota de Estudiantes'!B28),"",'Nota de Estudiantes'!B28)</f>
        <v>22</v>
      </c>
      <c r="C26" s="42" t="str">
        <f>IF(ISBLANK('Nota de Estudiantes'!C28),"",'Nota de Estudiantes'!C28)</f>
        <v>RENGIFO REYNAGA, BRANDON PAUL</v>
      </c>
      <c r="D26" s="38" t="str">
        <f>IF(ISBLANK('Nota de Estudiantes'!D28),"",'Nota de Estudiantes'!D28)</f>
        <v>05</v>
      </c>
      <c r="E26" s="43">
        <f>IF(ISBLANK('Nota de Estudiantes'!E28),"",IF(E$6="","Falta",20*'Nota de Estudiantes'!E28/E$6))</f>
        <v>12</v>
      </c>
      <c r="F26" s="43">
        <f>IF(ISBLANK('Nota de Estudiantes'!F28),"",IF(F$6="","Falta",20*'Nota de Estudiantes'!F28/F$6))</f>
        <v>16</v>
      </c>
      <c r="G26" s="43">
        <f>IF(ISBLANK('Nota de Estudiantes'!G28),"",IF(G$6="","Falta",20*'Nota de Estudiantes'!G28/G$6))</f>
        <v>15</v>
      </c>
      <c r="H26" s="43" t="str">
        <f>IF(ISBLANK('Nota de Estudiantes'!H28),"",IF(H$6="","Falta",20*'Nota de Estudiantes'!H28/H$6))</f>
        <v/>
      </c>
      <c r="I26" s="43">
        <f>IF(ISBLANK('Nota de Estudiantes'!I28),"",IF(I$6="","Falta",20*'Nota de Estudiantes'!I28/I$6))</f>
        <v>13</v>
      </c>
      <c r="J26" s="43">
        <f>IF(ISBLANK('Nota de Estudiantes'!J28),"",IF(J$6="","Falta",20*'Nota de Estudiantes'!J28/J$6))</f>
        <v>12</v>
      </c>
      <c r="K26" s="43">
        <f>IF(ISBLANK('Nota de Estudiantes'!K28),"",IF(K$6="","Falta",20*'Nota de Estudiantes'!K28/K$6))</f>
        <v>20</v>
      </c>
      <c r="L26" s="43">
        <f>IF(ISBLANK('Nota de Estudiantes'!L28),"",IF(L$6="","Falta",20*'Nota de Estudiantes'!L28/L$6))</f>
        <v>20</v>
      </c>
      <c r="M26" s="43" t="str">
        <f>IF(ISBLANK('Nota de Estudiantes'!M28),"",IF(M$6="","Falta",20*'Nota de Estudiantes'!M28/M$6))</f>
        <v/>
      </c>
      <c r="N26" s="43" t="str">
        <f>IF(ISBLANK('Nota de Estudiantes'!N28),"",IF(N$6="","Falta",20*'Nota de Estudiantes'!N28/N$6))</f>
        <v/>
      </c>
      <c r="O26" s="43" t="str">
        <f>IF(ISBLANK('Nota de Estudiantes'!O28),"",IF(O$6="","Falta",20*'Nota de Estudiantes'!O28/O$6))</f>
        <v/>
      </c>
      <c r="P26" s="43" t="str">
        <f>IF(ISBLANK('Nota de Estudiantes'!P28),"",IF(P$6="","Falta",20*'Nota de Estudiantes'!P28/P$6))</f>
        <v/>
      </c>
      <c r="Q26" s="43" t="str">
        <f>IF(ISBLANK('Nota de Estudiantes'!Q28),"",IF(Q$6="","Falta",20*'Nota de Estudiantes'!Q28/Q$6))</f>
        <v/>
      </c>
      <c r="R26" s="43" t="str">
        <f>IF(ISBLANK('Nota de Estudiantes'!R28),"",IF(R$6="","Falta",20*'Nota de Estudiantes'!R28/R$6))</f>
        <v/>
      </c>
      <c r="S26" s="43" t="str">
        <f>IF(ISBLANK('Nota de Estudiantes'!S28),"",IF(S$6="","Falta",20*'Nota de Estudiantes'!S28/S$6))</f>
        <v/>
      </c>
      <c r="T26" s="43" t="str">
        <f>IF(ISBLANK('Nota de Estudiantes'!T28),"",IF(T$6="","Falta",20*'Nota de Estudiantes'!T28/T$6))</f>
        <v/>
      </c>
      <c r="U26" s="43">
        <f>IF(ISBLANK('Nota de Estudiantes'!U28),"",IF(U$6="","Falta",20*'Nota de Estudiantes'!U28/U$6))</f>
        <v>15</v>
      </c>
      <c r="V26" s="43">
        <f>IF(ISBLANK('Nota de Estudiantes'!V28),"",IF(V$6="","Falta",20*'Nota de Estudiantes'!V28/V$6))</f>
        <v>16</v>
      </c>
      <c r="W26" s="43">
        <f>IF(ISBLANK('Nota de Estudiantes'!W28),"",IF(W$6="","Falta",20*'Nota de Estudiantes'!W28/W$6))</f>
        <v>14</v>
      </c>
      <c r="X26" s="43" t="str">
        <f>IF(ISBLANK('Nota de Estudiantes'!X28),"",IF(X$6="","Falta",20*'Nota de Estudiantes'!X28/X$6))</f>
        <v/>
      </c>
      <c r="Y26" s="43">
        <f>IF(ISBLANK('Nota de Estudiantes'!Y28),"",IF(Y$6="","Falta",20*'Nota de Estudiantes'!Y28/Y$6))</f>
        <v>16</v>
      </c>
      <c r="Z26" s="43">
        <f>IF(ISBLANK('Nota de Estudiantes'!Z28),"",IF(Z$6="","Falta",20*'Nota de Estudiantes'!Z28/Z$6))</f>
        <v>17</v>
      </c>
      <c r="AA26" s="43">
        <f>IF(ISBLANK('Nota de Estudiantes'!AA28),"",IF(AA$6="","Falta",20*'Nota de Estudiantes'!AA28/AA$6))</f>
        <v>19</v>
      </c>
      <c r="AB26" s="43">
        <f>IF(ISBLANK('Nota de Estudiantes'!AB28),"",IF(AB$6="","Falta",20*'Nota de Estudiantes'!AB28/AB$6))</f>
        <v>16</v>
      </c>
      <c r="AC26" s="43">
        <f>IF(ISBLANK('Nota de Estudiantes'!AC28),"",IF(AC$6="","Falta",20*'Nota de Estudiantes'!AC28/AC$6))</f>
        <v>18</v>
      </c>
      <c r="AD26" s="43" t="str">
        <f>IF(ISBLANK('Nota de Estudiantes'!AD28),"",IF(AD$6="","Falta",20*'Nota de Estudiantes'!AD28/AD$6))</f>
        <v/>
      </c>
      <c r="AE26" s="43" t="str">
        <f>IF(ISBLANK('Nota de Estudiantes'!AE28),"",IF(AE$6="","Falta",20*'Nota de Estudiantes'!AE28/AE$6))</f>
        <v/>
      </c>
      <c r="AF26" s="43" t="str">
        <f>IF(ISBLANK('Nota de Estudiantes'!AF28),"",IF(AF$6="","Falta",20*'Nota de Estudiantes'!AF28/AF$6))</f>
        <v/>
      </c>
      <c r="AG26" s="43" t="str">
        <f>IF(ISBLANK('Nota de Estudiantes'!AG28),"",IF(AG$6="","Falta",20*'Nota de Estudiantes'!AG28/AG$6))</f>
        <v/>
      </c>
      <c r="AH26" s="43" t="str">
        <f>IF(ISBLANK('Nota de Estudiantes'!AH28),"",IF(AH$6="","Falta",20*'Nota de Estudiantes'!AH28/AH$6))</f>
        <v/>
      </c>
      <c r="AI26" s="43" t="str">
        <f>IF(ISBLANK('Nota de Estudiantes'!AI28),"",IF(AI$6="","Falta",20*'Nota de Estudiantes'!AI28/AI$6))</f>
        <v/>
      </c>
      <c r="AJ26" s="43" t="str">
        <f>IF(ISBLANK('Nota de Estudiantes'!AJ28),"",IF(AJ$6="","Falta",20*'Nota de Estudiantes'!AJ28/AJ$6))</f>
        <v/>
      </c>
      <c r="AK26" s="43" t="str">
        <f>IF(ISBLANK('Nota de Estudiantes'!AK28),"",IF(AK$6="","Falta",20*'Nota de Estudiantes'!AK28/AK$6))</f>
        <v/>
      </c>
      <c r="AL26" s="43" t="str">
        <f>IF(ISBLANK('Nota de Estudiantes'!AL28),"",IF(AL$6="","Falta",20*'Nota de Estudiantes'!AL28/AL$6))</f>
        <v/>
      </c>
      <c r="AM26" s="43" t="str">
        <f>IF(ISBLANK('Nota de Estudiantes'!AM28),"",IF(AM$6="","Falta",20*'Nota de Estudiantes'!AM28/AM$6))</f>
        <v/>
      </c>
      <c r="AN26" s="43" t="str">
        <f>IF(ISBLANK('Nota de Estudiantes'!AN28),"",IF(AN$6="","Falta",20*'Nota de Estudiantes'!AN28/AN$6))</f>
        <v/>
      </c>
      <c r="AO26" s="43" t="str">
        <f>IF(ISBLANK('Nota de Estudiantes'!AO28),"",IF(AO$6="","Falta",20*'Nota de Estudiantes'!AO28/AO$6))</f>
        <v/>
      </c>
      <c r="AP26" s="43" t="str">
        <f>IF(ISBLANK('Nota de Estudiantes'!AP28),"",IF(AP$6="","Falta",20*'Nota de Estudiantes'!AP28/AP$6))</f>
        <v/>
      </c>
      <c r="AQ26" s="43" t="str">
        <f>IF(ISBLANK('Nota de Estudiantes'!AQ28),"",IF(AQ$6="","Falta",20*'Nota de Estudiantes'!AQ28/AQ$6))</f>
        <v/>
      </c>
      <c r="AR26" s="43" t="str">
        <f>IF(ISBLANK('Nota de Estudiantes'!AR28),"",IF(AR$6="","Falta",20*'Nota de Estudiantes'!AR28/AR$6))</f>
        <v/>
      </c>
      <c r="AS26" s="43">
        <f>IF(ISBLANK('Nota de Estudiantes'!AS28),"",IF(AS$6="","Falta",20*'Nota de Estudiantes'!AS28/AS$6))</f>
        <v>18</v>
      </c>
      <c r="AT26" s="43" t="str">
        <f>IF(ISBLANK('Nota de Estudiantes'!AT28),"",IF(AT$6="","Falta",20*'Nota de Estudiantes'!AT28/AT$6))</f>
        <v/>
      </c>
      <c r="AU26" s="43" t="str">
        <f>IF(ISBLANK('Nota de Estudiantes'!AU28),"",IF(AU$6="","Falta",20*'Nota de Estudiantes'!AU28/AU$6))</f>
        <v/>
      </c>
      <c r="AV26" s="43" t="str">
        <f>IF(ISBLANK('Nota de Estudiantes'!AV28),"",IF(AV$6="","Falta",20*'Nota de Estudiantes'!AV28/AV$6))</f>
        <v/>
      </c>
      <c r="AW26" s="43">
        <f>IF(ISBLANK('Nota de Estudiantes'!AW28),"",IF(AW$6="","Falta",20*'Nota de Estudiantes'!AW28/AW$6))</f>
        <v>12</v>
      </c>
      <c r="AX26" s="43">
        <f>IF(ISBLANK('Nota de Estudiantes'!AX28),"",IF(AX$6="","Falta",20*'Nota de Estudiantes'!AX28/AX$6))</f>
        <v>11</v>
      </c>
      <c r="AY26" s="43" t="str">
        <f>IF(ISBLANK('Nota de Estudiantes'!AY28),"",IF(AY$6="","Falta",20*'Nota de Estudiantes'!AY28/AY$6))</f>
        <v/>
      </c>
      <c r="AZ26" s="43" t="str">
        <f>IF(ISBLANK('Nota de Estudiantes'!AZ28),"",IF(AZ$6="","Falta",20*'Nota de Estudiantes'!AZ28/AZ$6))</f>
        <v/>
      </c>
      <c r="BA26" s="43" t="str">
        <f>IF(ISBLANK('Nota de Estudiantes'!BA28),"",IF(BA$6="","Falta",20*'Nota de Estudiantes'!BA28/BA$6))</f>
        <v/>
      </c>
      <c r="BB26" s="43" t="str">
        <f>IF(ISBLANK('Nota de Estudiantes'!BB28),"",IF(BB$6="","Falta",20*'Nota de Estudiantes'!BB28/BB$6))</f>
        <v/>
      </c>
      <c r="BC26" s="43" t="str">
        <f>IF(ISBLANK('Nota de Estudiantes'!BC28),"",IF(BC$6="","Falta",20*'Nota de Estudiantes'!BC28/BC$6))</f>
        <v/>
      </c>
      <c r="BD26" s="43" t="str">
        <f>IF(ISBLANK('Nota de Estudiantes'!BD28),"",IF(BD$6="","Falta",20*'Nota de Estudiantes'!BD28/BD$6))</f>
        <v/>
      </c>
      <c r="BE26" s="43" t="str">
        <f>IF(ISBLANK('Nota de Estudiantes'!BE28),"",IF(BE$6="","Falta",20*'Nota de Estudiantes'!BE28/BE$6))</f>
        <v/>
      </c>
      <c r="BF26" s="43" t="str">
        <f>IF(ISBLANK('Nota de Estudiantes'!BF28),"",IF(BF$6="","Falta",20*'Nota de Estudiantes'!BF28/BF$6))</f>
        <v/>
      </c>
      <c r="BG26" s="43" t="str">
        <f>IF(ISBLANK('Nota de Estudiantes'!BG28),"",IF(BG$6="","Falta",20*'Nota de Estudiantes'!BG28/BG$6))</f>
        <v/>
      </c>
      <c r="BH26" s="43" t="str">
        <f>IF(ISBLANK('Nota de Estudiantes'!BH28),"",IF(BH$6="","Falta",20*'Nota de Estudiantes'!BH28/BH$6))</f>
        <v/>
      </c>
      <c r="BI26" s="43">
        <f>IF(ISBLANK('Nota de Estudiantes'!BI28),"",IF(BI$6="","Falta",20*'Nota de Estudiantes'!BI28/BI$6))</f>
        <v>14</v>
      </c>
      <c r="BJ26" s="43" t="str">
        <f>IF(ISBLANK('Nota de Estudiantes'!BJ28),"",IF(BJ$6="","Falta",20*'Nota de Estudiantes'!BJ28/BJ$6))</f>
        <v/>
      </c>
      <c r="BK26" s="43" t="str">
        <f>IF(ISBLANK('Nota de Estudiantes'!BK28),"",IF(BK$6="","Falta",20*'Nota de Estudiantes'!BK28/BK$6))</f>
        <v/>
      </c>
      <c r="BL26" s="43" t="str">
        <f>IF(ISBLANK('Nota de Estudiantes'!BL28),"",IF(BL$6="","Falta",20*'Nota de Estudiantes'!BL28/BL$6))</f>
        <v/>
      </c>
      <c r="BM26" s="43">
        <f>IF(ISBLANK('Nota de Estudiantes'!BM28),"",IF(BM$6="","Falta",20*'Nota de Estudiantes'!BM28/BM$6))</f>
        <v>11</v>
      </c>
      <c r="BN26" s="43" t="str">
        <f>IF(ISBLANK('Nota de Estudiantes'!BN28),"",IF(BN$6="","Falta",20*'Nota de Estudiantes'!BN28/BN$6))</f>
        <v/>
      </c>
      <c r="BO26" s="43" t="str">
        <f>IF(ISBLANK('Nota de Estudiantes'!BO28),"",IF(BO$6="","Falta",20*'Nota de Estudiantes'!BO28/BO$6))</f>
        <v/>
      </c>
      <c r="BP26" s="43" t="str">
        <f>IF(ISBLANK('Nota de Estudiantes'!BP28),"",IF(BP$6="","Falta",20*'Nota de Estudiantes'!BP28/BP$6))</f>
        <v/>
      </c>
      <c r="BQ26" s="43" t="str">
        <f>IF(ISBLANK('Nota de Estudiantes'!BQ28),"",IF(BQ$6="","Falta",20*'Nota de Estudiantes'!BQ28/BQ$6))</f>
        <v/>
      </c>
      <c r="BR26" s="43" t="str">
        <f>IF(ISBLANK('Nota de Estudiantes'!BR28),"",IF(BR$6="","Falta",20*'Nota de Estudiantes'!BR28/BR$6))</f>
        <v/>
      </c>
      <c r="BS26" s="43" t="str">
        <f>IF(ISBLANK('Nota de Estudiantes'!BS28),"",IF(BS$6="","Falta",20*'Nota de Estudiantes'!BS28/BS$6))</f>
        <v/>
      </c>
      <c r="BT26" s="43" t="str">
        <f>IF(ISBLANK('Nota de Estudiantes'!BT28),"",IF(BT$6="","Falta",20*'Nota de Estudiantes'!BT28/BT$6))</f>
        <v/>
      </c>
      <c r="BU26" s="43" t="str">
        <f>IF(ISBLANK('Nota de Estudiantes'!BU28),"",IF(BU$6="","Falta",20*'Nota de Estudiantes'!BU28/BU$6))</f>
        <v/>
      </c>
      <c r="BV26" s="43" t="str">
        <f>IF(ISBLANK('Nota de Estudiantes'!BV28),"",IF(BV$6="","Falta",20*'Nota de Estudiantes'!BV28/BV$6))</f>
        <v/>
      </c>
      <c r="BW26" s="43" t="str">
        <f>IF(ISBLANK('Nota de Estudiantes'!BW28),"",IF(BW$6="","Falta",20*'Nota de Estudiantes'!BW28/BW$6))</f>
        <v/>
      </c>
      <c r="BX26" s="43" t="str">
        <f>IF(ISBLANK('Nota de Estudiantes'!BX28),"",IF(BX$6="","Falta",20*'Nota de Estudiantes'!BX28/BX$6))</f>
        <v/>
      </c>
      <c r="BY26" s="43">
        <f>IF(ISBLANK('Nota de Estudiantes'!BY28),"",IF(BY$6="","Falta",20*'Nota de Estudiantes'!BY28/BY$6))</f>
        <v>12</v>
      </c>
      <c r="BZ26" s="43">
        <f>IF(ISBLANK('Nota de Estudiantes'!BZ28),"",IF(BZ$6="","Falta",20*'Nota de Estudiantes'!BZ28/BZ$6))</f>
        <v>10</v>
      </c>
      <c r="CA26" s="43" t="str">
        <f>IF(ISBLANK('Nota de Estudiantes'!CA28),"",IF(CA$6="","Falta",20*'Nota de Estudiantes'!CA28/CA$6))</f>
        <v/>
      </c>
      <c r="CB26" s="43" t="str">
        <f>IF(ISBLANK('Nota de Estudiantes'!CB28),"",IF(CB$6="","Falta",20*'Nota de Estudiantes'!CB28/CB$6))</f>
        <v/>
      </c>
      <c r="CC26" s="43" t="str">
        <f>IF(ISBLANK('Nota de Estudiantes'!CC28),"",IF(CC$6="","Falta",20*'Nota de Estudiantes'!CC28/CC$6))</f>
        <v/>
      </c>
      <c r="CD26" s="43" t="str">
        <f>IF(ISBLANK('Nota de Estudiantes'!CD28),"",IF(CD$6="","Falta",20*'Nota de Estudiantes'!CD28/CD$6))</f>
        <v/>
      </c>
      <c r="CE26" s="43" t="str">
        <f>IF(ISBLANK('Nota de Estudiantes'!CE28),"",IF(CE$6="","Falta",20*'Nota de Estudiantes'!CE28/CE$6))</f>
        <v/>
      </c>
      <c r="CF26" s="43" t="str">
        <f>IF(ISBLANK('Nota de Estudiantes'!CF28),"",IF(CF$6="","Falta",20*'Nota de Estudiantes'!CF28/CF$6))</f>
        <v/>
      </c>
      <c r="CG26" s="43" t="str">
        <f>IF(ISBLANK('Nota de Estudiantes'!CG28),"",IF(CG$6="","Falta",20*'Nota de Estudiantes'!CG28/CG$6))</f>
        <v/>
      </c>
      <c r="CH26" s="43" t="str">
        <f>IF(ISBLANK('Nota de Estudiantes'!CH28),"",IF(CH$6="","Falta",20*'Nota de Estudiantes'!CH28/CH$6))</f>
        <v/>
      </c>
      <c r="CI26" s="43" t="str">
        <f>IF(ISBLANK('Nota de Estudiantes'!CI28),"",IF(CI$6="","Falta",20*'Nota de Estudiantes'!CI28/CI$6))</f>
        <v/>
      </c>
      <c r="CJ26" s="43" t="str">
        <f>IF(ISBLANK('Nota de Estudiantes'!CJ28),"",IF(CJ$6="","Falta",20*'Nota de Estudiantes'!CJ28/CJ$6))</f>
        <v/>
      </c>
      <c r="CK26" s="43">
        <f>IF(ISBLANK('Nota de Estudiantes'!CK28),"",IF(CK$6="","Falta",20*'Nota de Estudiantes'!CK28/CK$6))</f>
        <v>13</v>
      </c>
      <c r="CL26" s="43" t="str">
        <f>IF(ISBLANK('Nota de Estudiantes'!CL28),"",IF(CL$6="","Falta",20*'Nota de Estudiantes'!CL28/CL$6))</f>
        <v/>
      </c>
      <c r="CM26" s="43" t="str">
        <f>IF(ISBLANK('Nota de Estudiantes'!CM28),"",IF(CM$6="","Falta",20*'Nota de Estudiantes'!CM28/CM$6))</f>
        <v/>
      </c>
      <c r="CN26" s="43" t="str">
        <f>IF(ISBLANK('Nota de Estudiantes'!CN28),"",IF(CN$6="","Falta",20*'Nota de Estudiantes'!CN28/CN$6))</f>
        <v/>
      </c>
      <c r="CO26" s="43">
        <f>IF(ISBLANK('Nota de Estudiantes'!CO28),"",IF(CO$6="","Falta",20*'Nota de Estudiantes'!CO28/CO$6))</f>
        <v>13</v>
      </c>
      <c r="CP26" s="43" t="str">
        <f>IF(ISBLANK('Nota de Estudiantes'!CP28),"",IF(CP$6="","Falta",20*'Nota de Estudiantes'!CP28/CP$6))</f>
        <v/>
      </c>
      <c r="CQ26" s="43" t="str">
        <f>IF(ISBLANK('Nota de Estudiantes'!CQ28),"",IF(CQ$6="","Falta",20*'Nota de Estudiantes'!CQ28/CQ$6))</f>
        <v/>
      </c>
      <c r="CR26" s="43" t="str">
        <f>IF(ISBLANK('Nota de Estudiantes'!CR28),"",IF(CR$6="","Falta",20*'Nota de Estudiantes'!CR28/CR$6))</f>
        <v/>
      </c>
      <c r="CS26" s="43" t="str">
        <f>IF(ISBLANK('Nota de Estudiantes'!CS28),"",IF(CS$6="","Falta",20*'Nota de Estudiantes'!CS28/CS$6))</f>
        <v/>
      </c>
      <c r="CT26" s="43" t="str">
        <f>IF(ISBLANK('Nota de Estudiantes'!CT28),"",IF(CT$6="","Falta",20*'Nota de Estudiantes'!CT28/CT$6))</f>
        <v/>
      </c>
      <c r="CU26" s="43" t="str">
        <f>IF(ISBLANK('Nota de Estudiantes'!CU28),"",IF(CU$6="","Falta",20*'Nota de Estudiantes'!CU28/CU$6))</f>
        <v/>
      </c>
      <c r="CV26" s="43" t="str">
        <f>IF(ISBLANK('Nota de Estudiantes'!CV28),"",IF(CV$6="","Falta",20*'Nota de Estudiantes'!CV28/CV$6))</f>
        <v/>
      </c>
      <c r="CW26" s="43" t="str">
        <f>IF(ISBLANK('Nota de Estudiantes'!CW28),"",IF(CW$6="","Falta",20*'Nota de Estudiantes'!CW28/CW$6))</f>
        <v/>
      </c>
      <c r="CX26" s="43" t="str">
        <f>IF(ISBLANK('Nota de Estudiantes'!CX28),"",IF(CX$6="","Falta",20*'Nota de Estudiantes'!CX28/CX$6))</f>
        <v/>
      </c>
      <c r="CY26" s="43" t="str">
        <f>IF(ISBLANK('Nota de Estudiantes'!CY28),"",IF(CY$6="","Falta",20*'Nota de Estudiantes'!CY28/CY$6))</f>
        <v/>
      </c>
      <c r="CZ26" s="43" t="str">
        <f>IF(ISBLANK('Nota de Estudiantes'!CZ28),"",IF(CZ$6="","Falta",20*'Nota de Estudiantes'!CZ28/CZ$6))</f>
        <v/>
      </c>
      <c r="DA26" s="43">
        <f>IF(ISBLANK('Nota de Estudiantes'!DA28),"",IF(DA$6="","Falta",20*'Nota de Estudiantes'!DA28/DA$6))</f>
        <v>13</v>
      </c>
      <c r="DB26" s="43">
        <f>IF(ISBLANK('Nota de Estudiantes'!DB28),"",IF(DB$6="","Falta",20*'Nota de Estudiantes'!DB28/DB$6))</f>
        <v>18</v>
      </c>
      <c r="DC26" s="43">
        <f>IF(ISBLANK('Nota de Estudiantes'!DC28),"",IF(DC$6="","Falta",20*'Nota de Estudiantes'!DC28/DC$6))</f>
        <v>20</v>
      </c>
      <c r="DD26" s="43">
        <f>IF(ISBLANK('Nota de Estudiantes'!DD28),"",IF(DD$6="","Falta",20*'Nota de Estudiantes'!DD28/DD$6))</f>
        <v>16</v>
      </c>
      <c r="DE26" s="43">
        <f>IF(ISBLANK('Nota de Estudiantes'!DE28),"",IF(DE$6="","Falta",20*'Nota de Estudiantes'!DE28/DE$6))</f>
        <v>11</v>
      </c>
      <c r="DF26" s="43" t="str">
        <f>IF(ISBLANK('Nota de Estudiantes'!DF28),"",IF(DF$6="","Falta",20*'Nota de Estudiantes'!DF28/DF$6))</f>
        <v/>
      </c>
      <c r="DG26" s="43" t="str">
        <f>IF(ISBLANK('Nota de Estudiantes'!DG28),"",IF(DG$6="","Falta",20*'Nota de Estudiantes'!DG28/DG$6))</f>
        <v/>
      </c>
      <c r="DH26" s="43" t="str">
        <f>IF(ISBLANK('Nota de Estudiantes'!DH28),"",IF(DH$6="","Falta",20*'Nota de Estudiantes'!DH28/DH$6))</f>
        <v/>
      </c>
      <c r="DI26" s="43" t="str">
        <f>IF(ISBLANK('Nota de Estudiantes'!DI28),"",IF(DI$6="","Falta",20*'Nota de Estudiantes'!DI28/DI$6))</f>
        <v/>
      </c>
      <c r="DJ26" s="43" t="str">
        <f>IF(ISBLANK('Nota de Estudiantes'!DJ28),"",IF(DJ$6="","Falta",20*'Nota de Estudiantes'!DJ28/DJ$6))</f>
        <v/>
      </c>
      <c r="DK26" s="43" t="str">
        <f>IF(ISBLANK('Nota de Estudiantes'!DK28),"",IF(DK$6="","Falta",20*'Nota de Estudiantes'!DK28/DK$6))</f>
        <v/>
      </c>
      <c r="DL26" s="43" t="str">
        <f>IF(ISBLANK('Nota de Estudiantes'!DL28),"",IF(DL$6="","Falta",20*'Nota de Estudiantes'!DL28/DL$6))</f>
        <v/>
      </c>
      <c r="DM26" s="43" t="str">
        <f>IF(ISBLANK('Nota de Estudiantes'!DM28),"",IF(DM$6="","Falta",20*'Nota de Estudiantes'!DM28/DM$6))</f>
        <v/>
      </c>
      <c r="DN26" s="43" t="str">
        <f>IF(ISBLANK('Nota de Estudiantes'!DN28),"",IF(DN$6="","Falta",20*'Nota de Estudiantes'!DN28/DN$6))</f>
        <v/>
      </c>
      <c r="DO26" s="43" t="str">
        <f>IF(ISBLANK('Nota de Estudiantes'!DO28),"",IF(DO$6="","Falta",20*'Nota de Estudiantes'!DO28/DO$6))</f>
        <v/>
      </c>
      <c r="DP26" s="43" t="str">
        <f>IF(ISBLANK('Nota de Estudiantes'!DP28),"",IF(DP$6="","Falta",20*'Nota de Estudiantes'!DP28/DP$6))</f>
        <v/>
      </c>
      <c r="DQ26" s="43">
        <f>IF(ISBLANK('Nota de Estudiantes'!DQ28),"",IF(DQ$6="","Falta",20*'Nota de Estudiantes'!DQ28/DQ$6))</f>
        <v>15</v>
      </c>
      <c r="DR26" s="43" t="str">
        <f>IF(ISBLANK('Nota de Estudiantes'!DR28),"",IF(DR$6="","Falta",20*'Nota de Estudiantes'!DR28/DR$6))</f>
        <v/>
      </c>
      <c r="DS26" s="43" t="str">
        <f>IF(ISBLANK('Nota de Estudiantes'!DS28),"",IF(DS$6="","Falta",20*'Nota de Estudiantes'!DS28/DS$6))</f>
        <v/>
      </c>
      <c r="DT26" s="43" t="str">
        <f>IF(ISBLANK('Nota de Estudiantes'!DT28),"",IF(DT$6="","Falta",20*'Nota de Estudiantes'!DT28/DT$6))</f>
        <v/>
      </c>
      <c r="DU26" s="43">
        <f>IF(ISBLANK('Nota de Estudiantes'!DU28),"",IF(DU$6="","Falta",20*'Nota de Estudiantes'!DU28/DU$6))</f>
        <v>15</v>
      </c>
      <c r="DV26" s="43" t="str">
        <f>IF(ISBLANK('Nota de Estudiantes'!DV28),"",IF(DV$6="","Falta",20*'Nota de Estudiantes'!DV28/DV$6))</f>
        <v/>
      </c>
      <c r="DW26" s="43" t="str">
        <f>IF(ISBLANK('Nota de Estudiantes'!DW28),"",IF(DW$6="","Falta",20*'Nota de Estudiantes'!DW28/DW$6))</f>
        <v/>
      </c>
      <c r="DX26" s="43" t="str">
        <f>IF(ISBLANK('Nota de Estudiantes'!DX28),"",IF(DX$6="","Falta",20*'Nota de Estudiantes'!DX28/DX$6))</f>
        <v/>
      </c>
      <c r="DY26" s="43" t="str">
        <f>IF(ISBLANK('Nota de Estudiantes'!DY28),"",IF(DY$6="","Falta",20*'Nota de Estudiantes'!DY28/DY$6))</f>
        <v/>
      </c>
      <c r="DZ26" s="43" t="str">
        <f>IF(ISBLANK('Nota de Estudiantes'!DZ28),"",IF(DZ$6="","Falta",20*'Nota de Estudiantes'!DZ28/DZ$6))</f>
        <v/>
      </c>
      <c r="EA26" s="43" t="str">
        <f>IF(ISBLANK('Nota de Estudiantes'!EA28),"",IF(EA$6="","Falta",20*'Nota de Estudiantes'!EA28/EA$6))</f>
        <v/>
      </c>
      <c r="EB26" s="43" t="str">
        <f>IF(ISBLANK('Nota de Estudiantes'!EB28),"",IF(EB$6="","Falta",20*'Nota de Estudiantes'!EB28/EB$6))</f>
        <v/>
      </c>
      <c r="EC26" s="43" t="str">
        <f>IF(ISBLANK('Nota de Estudiantes'!EC28),"",IF(EC$6="","Falta",20*'Nota de Estudiantes'!EC28/EC$6))</f>
        <v/>
      </c>
      <c r="ED26" s="43" t="str">
        <f>IF(ISBLANK('Nota de Estudiantes'!ED28),"",IF(ED$6="","Falta",20*'Nota de Estudiantes'!ED28/ED$6))</f>
        <v/>
      </c>
      <c r="EE26" s="43" t="str">
        <f>IF(ISBLANK('Nota de Estudiantes'!EE28),"",IF(EE$6="","Falta",20*'Nota de Estudiantes'!EE28/EE$6))</f>
        <v/>
      </c>
      <c r="EF26" s="43" t="str">
        <f>IF(ISBLANK('Nota de Estudiantes'!EF28),"",IF(EF$6="","Falta",20*'Nota de Estudiantes'!EF28/EF$6))</f>
        <v/>
      </c>
      <c r="EG26" s="43" t="str">
        <f>IF(ISBLANK('Nota de Estudiantes'!EG28),"",IF(EG$6="","Falta",20*'Nota de Estudiantes'!EG28/EG$6))</f>
        <v/>
      </c>
      <c r="EH26" s="43" t="str">
        <f>IF(ISBLANK('Nota de Estudiantes'!EH28),"",IF(EH$6="","Falta",20*'Nota de Estudiantes'!EH28/EH$6))</f>
        <v/>
      </c>
      <c r="EI26" s="43" t="str">
        <f>IF(ISBLANK('Nota de Estudiantes'!EI28),"",IF(EI$6="","Falta",20*'Nota de Estudiantes'!EI28/EI$6))</f>
        <v/>
      </c>
      <c r="EJ26" s="43" t="str">
        <f>IF(ISBLANK('Nota de Estudiantes'!EJ28),"",IF(EJ$6="","Falta",20*'Nota de Estudiantes'!EJ28/EJ$6))</f>
        <v/>
      </c>
      <c r="EK26" s="43">
        <f>IF(ISBLANK('Nota de Estudiantes'!EK28),"",IF(EK$6="","Falta",20*'Nota de Estudiantes'!EK28/EK$6))</f>
        <v>15</v>
      </c>
      <c r="EL26" s="43" t="str">
        <f>IF(ISBLANK('Nota de Estudiantes'!EL28),"",IF(EL$6="","Falta",20*'Nota de Estudiantes'!EL28/EL$6))</f>
        <v/>
      </c>
      <c r="EM26" s="43" t="str">
        <f>IF(ISBLANK('Nota de Estudiantes'!EM28),"",IF(EM$6="","Falta",20*'Nota de Estudiantes'!EM28/EM$6))</f>
        <v/>
      </c>
      <c r="EN26" s="43" t="str">
        <f>IF(ISBLANK('Nota de Estudiantes'!EN28),"",IF(EN$6="","Falta",20*'Nota de Estudiantes'!EN28/EN$6))</f>
        <v/>
      </c>
      <c r="EO26" s="43">
        <f>IF(ISBLANK('Nota de Estudiantes'!EO28),"",IF(EO$6="","Falta",20*'Nota de Estudiantes'!EO28/EO$6))</f>
        <v>15</v>
      </c>
      <c r="EP26" s="43" t="str">
        <f>IF(ISBLANK('Nota de Estudiantes'!EP28),"",IF(EP$6="","Falta",20*'Nota de Estudiantes'!EP28/EP$6))</f>
        <v/>
      </c>
      <c r="EQ26" s="43" t="str">
        <f>IF(ISBLANK('Nota de Estudiantes'!EQ28),"",IF(EQ$6="","Falta",20*'Nota de Estudiantes'!EQ28/EQ$6))</f>
        <v/>
      </c>
      <c r="ER26" s="43" t="str">
        <f>IF(ISBLANK('Nota de Estudiantes'!ER28),"",IF(ER$6="","Falta",20*'Nota de Estudiantes'!ER28/ER$6))</f>
        <v/>
      </c>
      <c r="ES26" s="43" t="str">
        <f>IF(ISBLANK('Nota de Estudiantes'!ES28),"",IF(ES$6="","Falta",20*'Nota de Estudiantes'!ES28/ES$6))</f>
        <v/>
      </c>
      <c r="ET26" s="43" t="str">
        <f>IF(ISBLANK('Nota de Estudiantes'!ET28),"",IF(ET$6="","Falta",20*'Nota de Estudiantes'!ET28/ET$6))</f>
        <v/>
      </c>
      <c r="EU26" s="43" t="str">
        <f>IF(ISBLANK('Nota de Estudiantes'!EU28),"",IF(EU$6="","Falta",20*'Nota de Estudiantes'!EU28/EU$6))</f>
        <v/>
      </c>
      <c r="EV26" s="43" t="str">
        <f>IF(ISBLANK('Nota de Estudiantes'!EV28),"",IF(EV$6="","Falta",20*'Nota de Estudiantes'!EV28/EV$6))</f>
        <v/>
      </c>
      <c r="EW26" s="43" t="str">
        <f>IF(ISBLANK('Nota de Estudiantes'!EW28),"",IF(EW$6="","Falta",20*'Nota de Estudiantes'!EW28/EW$6))</f>
        <v/>
      </c>
      <c r="EX26" s="43" t="str">
        <f>IF(ISBLANK('Nota de Estudiantes'!EX28),"",IF(EX$6="","Falta",20*'Nota de Estudiantes'!EX28/EX$6))</f>
        <v/>
      </c>
      <c r="EY26" s="43" t="str">
        <f>IF(ISBLANK('Nota de Estudiantes'!EY28),"",IF(EY$6="","Falta",20*'Nota de Estudiantes'!EY28/EY$6))</f>
        <v/>
      </c>
      <c r="EZ26" s="43" t="str">
        <f>IF(ISBLANK('Nota de Estudiantes'!EZ28),"",IF(EZ$6="","Falta",20*'Nota de Estudiantes'!EZ28/EZ$6))</f>
        <v/>
      </c>
      <c r="FA26" s="43">
        <f>IF(ISBLANK('Nota de Estudiantes'!FA28),"",IF(FA$6="","Falta",20*'Nota de Estudiantes'!FA28/FA$6))</f>
        <v>19</v>
      </c>
      <c r="FB26" s="43">
        <f>IF(ISBLANK('Nota de Estudiantes'!FB28),"",IF(FB$6="","Falta",20*'Nota de Estudiantes'!FB28/FB$6))</f>
        <v>16</v>
      </c>
      <c r="FC26" s="43">
        <f>IF(ISBLANK('Nota de Estudiantes'!FC28),"",IF(FC$6="","Falta",20*'Nota de Estudiantes'!FC28/FC$6))</f>
        <v>20</v>
      </c>
      <c r="FD26" s="43">
        <f>IF(ISBLANK('Nota de Estudiantes'!FD28),"",IF(FD$6="","Falta",20*'Nota de Estudiantes'!FD28/FD$6))</f>
        <v>16</v>
      </c>
      <c r="FE26" s="43" t="str">
        <f>IF(ISBLANK('Nota de Estudiantes'!FE28),"",IF(FE$6="","Falta",20*'Nota de Estudiantes'!FE28/FE$6))</f>
        <v/>
      </c>
      <c r="FF26" s="43" t="str">
        <f>IF(ISBLANK('Nota de Estudiantes'!FF28),"",IF(FF$6="","Falta",20*'Nota de Estudiantes'!FF28/FF$6))</f>
        <v/>
      </c>
      <c r="FG26" s="43" t="str">
        <f>IF(ISBLANK('Nota de Estudiantes'!FG28),"",IF(FG$6="","Falta",20*'Nota de Estudiantes'!FG28/FG$6))</f>
        <v/>
      </c>
      <c r="FH26" s="43" t="str">
        <f>IF(ISBLANK('Nota de Estudiantes'!FH28),"",IF(FH$6="","Falta",20*'Nota de Estudiantes'!FH28/FH$6))</f>
        <v/>
      </c>
      <c r="FI26" s="43" t="str">
        <f>IF(ISBLANK('Nota de Estudiantes'!FI28),"",IF(FI$6="","Falta",20*'Nota de Estudiantes'!FI28/FI$6))</f>
        <v/>
      </c>
      <c r="FJ26" s="43" t="str">
        <f>IF(ISBLANK('Nota de Estudiantes'!FJ28),"",IF(FJ$6="","Falta",20*'Nota de Estudiantes'!FJ28/FJ$6))</f>
        <v/>
      </c>
      <c r="FK26" s="43" t="str">
        <f>IF(ISBLANK('Nota de Estudiantes'!FK28),"",IF(FK$6="","Falta",20*'Nota de Estudiantes'!FK28/FK$6))</f>
        <v/>
      </c>
      <c r="FL26" s="43" t="str">
        <f>IF(ISBLANK('Nota de Estudiantes'!FL28),"",IF(FL$6="","Falta",20*'Nota de Estudiantes'!FL28/FL$6))</f>
        <v/>
      </c>
    </row>
    <row r="27" spans="2:168" x14ac:dyDescent="0.25">
      <c r="B27" s="42" t="str">
        <f>IF(ISBLANK('Nota de Estudiantes'!B29),"",'Nota de Estudiantes'!B29)</f>
        <v>23</v>
      </c>
      <c r="C27" s="42" t="str">
        <f>IF(ISBLANK('Nota de Estudiantes'!C29),"",'Nota de Estudiantes'!C29)</f>
        <v>SALAZAR MONTES, CARLOS ALBERTO</v>
      </c>
      <c r="D27" s="38" t="str">
        <f>IF(ISBLANK('Nota de Estudiantes'!D29),"",'Nota de Estudiantes'!D29)</f>
        <v>01</v>
      </c>
      <c r="E27" s="43">
        <f>IF(ISBLANK('Nota de Estudiantes'!E29),"",IF(E$6="","Falta",20*'Nota de Estudiantes'!E29/E$6))</f>
        <v>12</v>
      </c>
      <c r="F27" s="43">
        <f>IF(ISBLANK('Nota de Estudiantes'!F29),"",IF(F$6="","Falta",20*'Nota de Estudiantes'!F29/F$6))</f>
        <v>16</v>
      </c>
      <c r="G27" s="43">
        <f>IF(ISBLANK('Nota de Estudiantes'!G29),"",IF(G$6="","Falta",20*'Nota de Estudiantes'!G29/G$6))</f>
        <v>15</v>
      </c>
      <c r="H27" s="43" t="str">
        <f>IF(ISBLANK('Nota de Estudiantes'!H29),"",IF(H$6="","Falta",20*'Nota de Estudiantes'!H29/H$6))</f>
        <v/>
      </c>
      <c r="I27" s="43">
        <f>IF(ISBLANK('Nota de Estudiantes'!I29),"",IF(I$6="","Falta",20*'Nota de Estudiantes'!I29/I$6))</f>
        <v>8</v>
      </c>
      <c r="J27" s="43">
        <f>IF(ISBLANK('Nota de Estudiantes'!J29),"",IF(J$6="","Falta",20*'Nota de Estudiantes'!J29/J$6))</f>
        <v>16</v>
      </c>
      <c r="K27" s="43">
        <f>IF(ISBLANK('Nota de Estudiantes'!K29),"",IF(K$6="","Falta",20*'Nota de Estudiantes'!K29/K$6))</f>
        <v>12</v>
      </c>
      <c r="L27" s="43">
        <f>IF(ISBLANK('Nota de Estudiantes'!L29),"",IF(L$6="","Falta",20*'Nota de Estudiantes'!L29/L$6))</f>
        <v>16</v>
      </c>
      <c r="M27" s="43" t="str">
        <f>IF(ISBLANK('Nota de Estudiantes'!M29),"",IF(M$6="","Falta",20*'Nota de Estudiantes'!M29/M$6))</f>
        <v/>
      </c>
      <c r="N27" s="43" t="str">
        <f>IF(ISBLANK('Nota de Estudiantes'!N29),"",IF(N$6="","Falta",20*'Nota de Estudiantes'!N29/N$6))</f>
        <v/>
      </c>
      <c r="O27" s="43" t="str">
        <f>IF(ISBLANK('Nota de Estudiantes'!O29),"",IF(O$6="","Falta",20*'Nota de Estudiantes'!O29/O$6))</f>
        <v/>
      </c>
      <c r="P27" s="43" t="str">
        <f>IF(ISBLANK('Nota de Estudiantes'!P29),"",IF(P$6="","Falta",20*'Nota de Estudiantes'!P29/P$6))</f>
        <v/>
      </c>
      <c r="Q27" s="43" t="str">
        <f>IF(ISBLANK('Nota de Estudiantes'!Q29),"",IF(Q$6="","Falta",20*'Nota de Estudiantes'!Q29/Q$6))</f>
        <v/>
      </c>
      <c r="R27" s="43" t="str">
        <f>IF(ISBLANK('Nota de Estudiantes'!R29),"",IF(R$6="","Falta",20*'Nota de Estudiantes'!R29/R$6))</f>
        <v/>
      </c>
      <c r="S27" s="43" t="str">
        <f>IF(ISBLANK('Nota de Estudiantes'!S29),"",IF(S$6="","Falta",20*'Nota de Estudiantes'!S29/S$6))</f>
        <v/>
      </c>
      <c r="T27" s="43" t="str">
        <f>IF(ISBLANK('Nota de Estudiantes'!T29),"",IF(T$6="","Falta",20*'Nota de Estudiantes'!T29/T$6))</f>
        <v/>
      </c>
      <c r="U27" s="43">
        <f>IF(ISBLANK('Nota de Estudiantes'!U29),"",IF(U$6="","Falta",20*'Nota de Estudiantes'!U29/U$6))</f>
        <v>15</v>
      </c>
      <c r="V27" s="43">
        <f>IF(ISBLANK('Nota de Estudiantes'!V29),"",IF(V$6="","Falta",20*'Nota de Estudiantes'!V29/V$6))</f>
        <v>16</v>
      </c>
      <c r="W27" s="43">
        <f>IF(ISBLANK('Nota de Estudiantes'!W29),"",IF(W$6="","Falta",20*'Nota de Estudiantes'!W29/W$6))</f>
        <v>8</v>
      </c>
      <c r="X27" s="43" t="str">
        <f>IF(ISBLANK('Nota de Estudiantes'!X29),"",IF(X$6="","Falta",20*'Nota de Estudiantes'!X29/X$6))</f>
        <v/>
      </c>
      <c r="Y27" s="43">
        <f>IF(ISBLANK('Nota de Estudiantes'!Y29),"",IF(Y$6="","Falta",20*'Nota de Estudiantes'!Y29/Y$6))</f>
        <v>12</v>
      </c>
      <c r="Z27" s="43">
        <f>IF(ISBLANK('Nota de Estudiantes'!Z29),"",IF(Z$6="","Falta",20*'Nota de Estudiantes'!Z29/Z$6))</f>
        <v>17</v>
      </c>
      <c r="AA27" s="43">
        <f>IF(ISBLANK('Nota de Estudiantes'!AA29),"",IF(AA$6="","Falta",20*'Nota de Estudiantes'!AA29/AA$6))</f>
        <v>13</v>
      </c>
      <c r="AB27" s="43">
        <f>IF(ISBLANK('Nota de Estudiantes'!AB29),"",IF(AB$6="","Falta",20*'Nota de Estudiantes'!AB29/AB$6))</f>
        <v>9</v>
      </c>
      <c r="AC27" s="43">
        <f>IF(ISBLANK('Nota de Estudiantes'!AC29),"",IF(AC$6="","Falta",20*'Nota de Estudiantes'!AC29/AC$6))</f>
        <v>11</v>
      </c>
      <c r="AD27" s="43" t="str">
        <f>IF(ISBLANK('Nota de Estudiantes'!AD29),"",IF(AD$6="","Falta",20*'Nota de Estudiantes'!AD29/AD$6))</f>
        <v/>
      </c>
      <c r="AE27" s="43" t="str">
        <f>IF(ISBLANK('Nota de Estudiantes'!AE29),"",IF(AE$6="","Falta",20*'Nota de Estudiantes'!AE29/AE$6))</f>
        <v/>
      </c>
      <c r="AF27" s="43" t="str">
        <f>IF(ISBLANK('Nota de Estudiantes'!AF29),"",IF(AF$6="","Falta",20*'Nota de Estudiantes'!AF29/AF$6))</f>
        <v/>
      </c>
      <c r="AG27" s="43" t="str">
        <f>IF(ISBLANK('Nota de Estudiantes'!AG29),"",IF(AG$6="","Falta",20*'Nota de Estudiantes'!AG29/AG$6))</f>
        <v/>
      </c>
      <c r="AH27" s="43" t="str">
        <f>IF(ISBLANK('Nota de Estudiantes'!AH29),"",IF(AH$6="","Falta",20*'Nota de Estudiantes'!AH29/AH$6))</f>
        <v/>
      </c>
      <c r="AI27" s="43" t="str">
        <f>IF(ISBLANK('Nota de Estudiantes'!AI29),"",IF(AI$6="","Falta",20*'Nota de Estudiantes'!AI29/AI$6))</f>
        <v/>
      </c>
      <c r="AJ27" s="43" t="str">
        <f>IF(ISBLANK('Nota de Estudiantes'!AJ29),"",IF(AJ$6="","Falta",20*'Nota de Estudiantes'!AJ29/AJ$6))</f>
        <v/>
      </c>
      <c r="AK27" s="43" t="str">
        <f>IF(ISBLANK('Nota de Estudiantes'!AK29),"",IF(AK$6="","Falta",20*'Nota de Estudiantes'!AK29/AK$6))</f>
        <v/>
      </c>
      <c r="AL27" s="43" t="str">
        <f>IF(ISBLANK('Nota de Estudiantes'!AL29),"",IF(AL$6="","Falta",20*'Nota de Estudiantes'!AL29/AL$6))</f>
        <v/>
      </c>
      <c r="AM27" s="43" t="str">
        <f>IF(ISBLANK('Nota de Estudiantes'!AM29),"",IF(AM$6="","Falta",20*'Nota de Estudiantes'!AM29/AM$6))</f>
        <v/>
      </c>
      <c r="AN27" s="43" t="str">
        <f>IF(ISBLANK('Nota de Estudiantes'!AN29),"",IF(AN$6="","Falta",20*'Nota de Estudiantes'!AN29/AN$6))</f>
        <v/>
      </c>
      <c r="AO27" s="43" t="str">
        <f>IF(ISBLANK('Nota de Estudiantes'!AO29),"",IF(AO$6="","Falta",20*'Nota de Estudiantes'!AO29/AO$6))</f>
        <v/>
      </c>
      <c r="AP27" s="43" t="str">
        <f>IF(ISBLANK('Nota de Estudiantes'!AP29),"",IF(AP$6="","Falta",20*'Nota de Estudiantes'!AP29/AP$6))</f>
        <v/>
      </c>
      <c r="AQ27" s="43" t="str">
        <f>IF(ISBLANK('Nota de Estudiantes'!AQ29),"",IF(AQ$6="","Falta",20*'Nota de Estudiantes'!AQ29/AQ$6))</f>
        <v/>
      </c>
      <c r="AR27" s="43" t="str">
        <f>IF(ISBLANK('Nota de Estudiantes'!AR29),"",IF(AR$6="","Falta",20*'Nota de Estudiantes'!AR29/AR$6))</f>
        <v/>
      </c>
      <c r="AS27" s="43">
        <f>IF(ISBLANK('Nota de Estudiantes'!AS29),"",IF(AS$6="","Falta",20*'Nota de Estudiantes'!AS29/AS$6))</f>
        <v>11</v>
      </c>
      <c r="AT27" s="43" t="str">
        <f>IF(ISBLANK('Nota de Estudiantes'!AT29),"",IF(AT$6="","Falta",20*'Nota de Estudiantes'!AT29/AT$6))</f>
        <v/>
      </c>
      <c r="AU27" s="43" t="str">
        <f>IF(ISBLANK('Nota de Estudiantes'!AU29),"",IF(AU$6="","Falta",20*'Nota de Estudiantes'!AU29/AU$6))</f>
        <v/>
      </c>
      <c r="AV27" s="43" t="str">
        <f>IF(ISBLANK('Nota de Estudiantes'!AV29),"",IF(AV$6="","Falta",20*'Nota de Estudiantes'!AV29/AV$6))</f>
        <v/>
      </c>
      <c r="AW27" s="43">
        <f>IF(ISBLANK('Nota de Estudiantes'!AW29),"",IF(AW$6="","Falta",20*'Nota de Estudiantes'!AW29/AW$6))</f>
        <v>10</v>
      </c>
      <c r="AX27" s="43">
        <f>IF(ISBLANK('Nota de Estudiantes'!AX29),"",IF(AX$6="","Falta",20*'Nota de Estudiantes'!AX29/AX$6))</f>
        <v>19</v>
      </c>
      <c r="AY27" s="43" t="str">
        <f>IF(ISBLANK('Nota de Estudiantes'!AY29),"",IF(AY$6="","Falta",20*'Nota de Estudiantes'!AY29/AY$6))</f>
        <v/>
      </c>
      <c r="AZ27" s="43" t="str">
        <f>IF(ISBLANK('Nota de Estudiantes'!AZ29),"",IF(AZ$6="","Falta",20*'Nota de Estudiantes'!AZ29/AZ$6))</f>
        <v/>
      </c>
      <c r="BA27" s="43" t="str">
        <f>IF(ISBLANK('Nota de Estudiantes'!BA29),"",IF(BA$6="","Falta",20*'Nota de Estudiantes'!BA29/BA$6))</f>
        <v/>
      </c>
      <c r="BB27" s="43" t="str">
        <f>IF(ISBLANK('Nota de Estudiantes'!BB29),"",IF(BB$6="","Falta",20*'Nota de Estudiantes'!BB29/BB$6))</f>
        <v/>
      </c>
      <c r="BC27" s="43" t="str">
        <f>IF(ISBLANK('Nota de Estudiantes'!BC29),"",IF(BC$6="","Falta",20*'Nota de Estudiantes'!BC29/BC$6))</f>
        <v/>
      </c>
      <c r="BD27" s="43" t="str">
        <f>IF(ISBLANK('Nota de Estudiantes'!BD29),"",IF(BD$6="","Falta",20*'Nota de Estudiantes'!BD29/BD$6))</f>
        <v/>
      </c>
      <c r="BE27" s="43" t="str">
        <f>IF(ISBLANK('Nota de Estudiantes'!BE29),"",IF(BE$6="","Falta",20*'Nota de Estudiantes'!BE29/BE$6))</f>
        <v/>
      </c>
      <c r="BF27" s="43" t="str">
        <f>IF(ISBLANK('Nota de Estudiantes'!BF29),"",IF(BF$6="","Falta",20*'Nota de Estudiantes'!BF29/BF$6))</f>
        <v/>
      </c>
      <c r="BG27" s="43" t="str">
        <f>IF(ISBLANK('Nota de Estudiantes'!BG29),"",IF(BG$6="","Falta",20*'Nota de Estudiantes'!BG29/BG$6))</f>
        <v/>
      </c>
      <c r="BH27" s="43" t="str">
        <f>IF(ISBLANK('Nota de Estudiantes'!BH29),"",IF(BH$6="","Falta",20*'Nota de Estudiantes'!BH29/BH$6))</f>
        <v/>
      </c>
      <c r="BI27" s="43">
        <f>IF(ISBLANK('Nota de Estudiantes'!BI29),"",IF(BI$6="","Falta",20*'Nota de Estudiantes'!BI29/BI$6))</f>
        <v>20</v>
      </c>
      <c r="BJ27" s="43" t="str">
        <f>IF(ISBLANK('Nota de Estudiantes'!BJ29),"",IF(BJ$6="","Falta",20*'Nota de Estudiantes'!BJ29/BJ$6))</f>
        <v/>
      </c>
      <c r="BK27" s="43" t="str">
        <f>IF(ISBLANK('Nota de Estudiantes'!BK29),"",IF(BK$6="","Falta",20*'Nota de Estudiantes'!BK29/BK$6))</f>
        <v/>
      </c>
      <c r="BL27" s="43" t="str">
        <f>IF(ISBLANK('Nota de Estudiantes'!BL29),"",IF(BL$6="","Falta",20*'Nota de Estudiantes'!BL29/BL$6))</f>
        <v/>
      </c>
      <c r="BM27" s="43">
        <f>IF(ISBLANK('Nota de Estudiantes'!BM29),"",IF(BM$6="","Falta",20*'Nota de Estudiantes'!BM29/BM$6))</f>
        <v>19</v>
      </c>
      <c r="BN27" s="43" t="str">
        <f>IF(ISBLANK('Nota de Estudiantes'!BN29),"",IF(BN$6="","Falta",20*'Nota de Estudiantes'!BN29/BN$6))</f>
        <v/>
      </c>
      <c r="BO27" s="43" t="str">
        <f>IF(ISBLANK('Nota de Estudiantes'!BO29),"",IF(BO$6="","Falta",20*'Nota de Estudiantes'!BO29/BO$6))</f>
        <v/>
      </c>
      <c r="BP27" s="43" t="str">
        <f>IF(ISBLANK('Nota de Estudiantes'!BP29),"",IF(BP$6="","Falta",20*'Nota de Estudiantes'!BP29/BP$6))</f>
        <v/>
      </c>
      <c r="BQ27" s="43" t="str">
        <f>IF(ISBLANK('Nota de Estudiantes'!BQ29),"",IF(BQ$6="","Falta",20*'Nota de Estudiantes'!BQ29/BQ$6))</f>
        <v/>
      </c>
      <c r="BR27" s="43" t="str">
        <f>IF(ISBLANK('Nota de Estudiantes'!BR29),"",IF(BR$6="","Falta",20*'Nota de Estudiantes'!BR29/BR$6))</f>
        <v/>
      </c>
      <c r="BS27" s="43" t="str">
        <f>IF(ISBLANK('Nota de Estudiantes'!BS29),"",IF(BS$6="","Falta",20*'Nota de Estudiantes'!BS29/BS$6))</f>
        <v/>
      </c>
      <c r="BT27" s="43" t="str">
        <f>IF(ISBLANK('Nota de Estudiantes'!BT29),"",IF(BT$6="","Falta",20*'Nota de Estudiantes'!BT29/BT$6))</f>
        <v/>
      </c>
      <c r="BU27" s="43" t="str">
        <f>IF(ISBLANK('Nota de Estudiantes'!BU29),"",IF(BU$6="","Falta",20*'Nota de Estudiantes'!BU29/BU$6))</f>
        <v/>
      </c>
      <c r="BV27" s="43" t="str">
        <f>IF(ISBLANK('Nota de Estudiantes'!BV29),"",IF(BV$6="","Falta",20*'Nota de Estudiantes'!BV29/BV$6))</f>
        <v/>
      </c>
      <c r="BW27" s="43" t="str">
        <f>IF(ISBLANK('Nota de Estudiantes'!BW29),"",IF(BW$6="","Falta",20*'Nota de Estudiantes'!BW29/BW$6))</f>
        <v/>
      </c>
      <c r="BX27" s="43" t="str">
        <f>IF(ISBLANK('Nota de Estudiantes'!BX29),"",IF(BX$6="","Falta",20*'Nota de Estudiantes'!BX29/BX$6))</f>
        <v/>
      </c>
      <c r="BY27" s="43">
        <f>IF(ISBLANK('Nota de Estudiantes'!BY29),"",IF(BY$6="","Falta",20*'Nota de Estudiantes'!BY29/BY$6))</f>
        <v>20</v>
      </c>
      <c r="BZ27" s="43">
        <f>IF(ISBLANK('Nota de Estudiantes'!BZ29),"",IF(BZ$6="","Falta",20*'Nota de Estudiantes'!BZ29/BZ$6))</f>
        <v>10</v>
      </c>
      <c r="CA27" s="43" t="str">
        <f>IF(ISBLANK('Nota de Estudiantes'!CA29),"",IF(CA$6="","Falta",20*'Nota de Estudiantes'!CA29/CA$6))</f>
        <v/>
      </c>
      <c r="CB27" s="43" t="str">
        <f>IF(ISBLANK('Nota de Estudiantes'!CB29),"",IF(CB$6="","Falta",20*'Nota de Estudiantes'!CB29/CB$6))</f>
        <v/>
      </c>
      <c r="CC27" s="43" t="str">
        <f>IF(ISBLANK('Nota de Estudiantes'!CC29),"",IF(CC$6="","Falta",20*'Nota de Estudiantes'!CC29/CC$6))</f>
        <v/>
      </c>
      <c r="CD27" s="43" t="str">
        <f>IF(ISBLANK('Nota de Estudiantes'!CD29),"",IF(CD$6="","Falta",20*'Nota de Estudiantes'!CD29/CD$6))</f>
        <v/>
      </c>
      <c r="CE27" s="43" t="str">
        <f>IF(ISBLANK('Nota de Estudiantes'!CE29),"",IF(CE$6="","Falta",20*'Nota de Estudiantes'!CE29/CE$6))</f>
        <v/>
      </c>
      <c r="CF27" s="43" t="str">
        <f>IF(ISBLANK('Nota de Estudiantes'!CF29),"",IF(CF$6="","Falta",20*'Nota de Estudiantes'!CF29/CF$6))</f>
        <v/>
      </c>
      <c r="CG27" s="43" t="str">
        <f>IF(ISBLANK('Nota de Estudiantes'!CG29),"",IF(CG$6="","Falta",20*'Nota de Estudiantes'!CG29/CG$6))</f>
        <v/>
      </c>
      <c r="CH27" s="43" t="str">
        <f>IF(ISBLANK('Nota de Estudiantes'!CH29),"",IF(CH$6="","Falta",20*'Nota de Estudiantes'!CH29/CH$6))</f>
        <v/>
      </c>
      <c r="CI27" s="43" t="str">
        <f>IF(ISBLANK('Nota de Estudiantes'!CI29),"",IF(CI$6="","Falta",20*'Nota de Estudiantes'!CI29/CI$6))</f>
        <v/>
      </c>
      <c r="CJ27" s="43" t="str">
        <f>IF(ISBLANK('Nota de Estudiantes'!CJ29),"",IF(CJ$6="","Falta",20*'Nota de Estudiantes'!CJ29/CJ$6))</f>
        <v/>
      </c>
      <c r="CK27" s="43">
        <f>IF(ISBLANK('Nota de Estudiantes'!CK29),"",IF(CK$6="","Falta",20*'Nota de Estudiantes'!CK29/CK$6))</f>
        <v>19</v>
      </c>
      <c r="CL27" s="43" t="str">
        <f>IF(ISBLANK('Nota de Estudiantes'!CL29),"",IF(CL$6="","Falta",20*'Nota de Estudiantes'!CL29/CL$6))</f>
        <v/>
      </c>
      <c r="CM27" s="43" t="str">
        <f>IF(ISBLANK('Nota de Estudiantes'!CM29),"",IF(CM$6="","Falta",20*'Nota de Estudiantes'!CM29/CM$6))</f>
        <v/>
      </c>
      <c r="CN27" s="43" t="str">
        <f>IF(ISBLANK('Nota de Estudiantes'!CN29),"",IF(CN$6="","Falta",20*'Nota de Estudiantes'!CN29/CN$6))</f>
        <v/>
      </c>
      <c r="CO27" s="43">
        <f>IF(ISBLANK('Nota de Estudiantes'!CO29),"",IF(CO$6="","Falta",20*'Nota de Estudiantes'!CO29/CO$6))</f>
        <v>19</v>
      </c>
      <c r="CP27" s="43" t="str">
        <f>IF(ISBLANK('Nota de Estudiantes'!CP29),"",IF(CP$6="","Falta",20*'Nota de Estudiantes'!CP29/CP$6))</f>
        <v/>
      </c>
      <c r="CQ27" s="43" t="str">
        <f>IF(ISBLANK('Nota de Estudiantes'!CQ29),"",IF(CQ$6="","Falta",20*'Nota de Estudiantes'!CQ29/CQ$6))</f>
        <v/>
      </c>
      <c r="CR27" s="43" t="str">
        <f>IF(ISBLANK('Nota de Estudiantes'!CR29),"",IF(CR$6="","Falta",20*'Nota de Estudiantes'!CR29/CR$6))</f>
        <v/>
      </c>
      <c r="CS27" s="43" t="str">
        <f>IF(ISBLANK('Nota de Estudiantes'!CS29),"",IF(CS$6="","Falta",20*'Nota de Estudiantes'!CS29/CS$6))</f>
        <v/>
      </c>
      <c r="CT27" s="43" t="str">
        <f>IF(ISBLANK('Nota de Estudiantes'!CT29),"",IF(CT$6="","Falta",20*'Nota de Estudiantes'!CT29/CT$6))</f>
        <v/>
      </c>
      <c r="CU27" s="43" t="str">
        <f>IF(ISBLANK('Nota de Estudiantes'!CU29),"",IF(CU$6="","Falta",20*'Nota de Estudiantes'!CU29/CU$6))</f>
        <v/>
      </c>
      <c r="CV27" s="43" t="str">
        <f>IF(ISBLANK('Nota de Estudiantes'!CV29),"",IF(CV$6="","Falta",20*'Nota de Estudiantes'!CV29/CV$6))</f>
        <v/>
      </c>
      <c r="CW27" s="43" t="str">
        <f>IF(ISBLANK('Nota de Estudiantes'!CW29),"",IF(CW$6="","Falta",20*'Nota de Estudiantes'!CW29/CW$6))</f>
        <v/>
      </c>
      <c r="CX27" s="43" t="str">
        <f>IF(ISBLANK('Nota de Estudiantes'!CX29),"",IF(CX$6="","Falta",20*'Nota de Estudiantes'!CX29/CX$6))</f>
        <v/>
      </c>
      <c r="CY27" s="43" t="str">
        <f>IF(ISBLANK('Nota de Estudiantes'!CY29),"",IF(CY$6="","Falta",20*'Nota de Estudiantes'!CY29/CY$6))</f>
        <v/>
      </c>
      <c r="CZ27" s="43" t="str">
        <f>IF(ISBLANK('Nota de Estudiantes'!CZ29),"",IF(CZ$6="","Falta",20*'Nota de Estudiantes'!CZ29/CZ$6))</f>
        <v/>
      </c>
      <c r="DA27" s="43">
        <f>IF(ISBLANK('Nota de Estudiantes'!DA29),"",IF(DA$6="","Falta",20*'Nota de Estudiantes'!DA29/DA$6))</f>
        <v>19</v>
      </c>
      <c r="DB27" s="43">
        <f>IF(ISBLANK('Nota de Estudiantes'!DB29),"",IF(DB$6="","Falta",20*'Nota de Estudiantes'!DB29/DB$6))</f>
        <v>12</v>
      </c>
      <c r="DC27" s="43">
        <f>IF(ISBLANK('Nota de Estudiantes'!DC29),"",IF(DC$6="","Falta",20*'Nota de Estudiantes'!DC29/DC$6))</f>
        <v>19</v>
      </c>
      <c r="DD27" s="43">
        <f>IF(ISBLANK('Nota de Estudiantes'!DD29),"",IF(DD$6="","Falta",20*'Nota de Estudiantes'!DD29/DD$6))</f>
        <v>16</v>
      </c>
      <c r="DE27" s="43">
        <f>IF(ISBLANK('Nota de Estudiantes'!DE29),"",IF(DE$6="","Falta",20*'Nota de Estudiantes'!DE29/DE$6))</f>
        <v>19</v>
      </c>
      <c r="DF27" s="43" t="str">
        <f>IF(ISBLANK('Nota de Estudiantes'!DF29),"",IF(DF$6="","Falta",20*'Nota de Estudiantes'!DF29/DF$6))</f>
        <v/>
      </c>
      <c r="DG27" s="43" t="str">
        <f>IF(ISBLANK('Nota de Estudiantes'!DG29),"",IF(DG$6="","Falta",20*'Nota de Estudiantes'!DG29/DG$6))</f>
        <v/>
      </c>
      <c r="DH27" s="43" t="str">
        <f>IF(ISBLANK('Nota de Estudiantes'!DH29),"",IF(DH$6="","Falta",20*'Nota de Estudiantes'!DH29/DH$6))</f>
        <v/>
      </c>
      <c r="DI27" s="43" t="str">
        <f>IF(ISBLANK('Nota de Estudiantes'!DI29),"",IF(DI$6="","Falta",20*'Nota de Estudiantes'!DI29/DI$6))</f>
        <v/>
      </c>
      <c r="DJ27" s="43" t="str">
        <f>IF(ISBLANK('Nota de Estudiantes'!DJ29),"",IF(DJ$6="","Falta",20*'Nota de Estudiantes'!DJ29/DJ$6))</f>
        <v/>
      </c>
      <c r="DK27" s="43" t="str">
        <f>IF(ISBLANK('Nota de Estudiantes'!DK29),"",IF(DK$6="","Falta",20*'Nota de Estudiantes'!DK29/DK$6))</f>
        <v/>
      </c>
      <c r="DL27" s="43" t="str">
        <f>IF(ISBLANK('Nota de Estudiantes'!DL29),"",IF(DL$6="","Falta",20*'Nota de Estudiantes'!DL29/DL$6))</f>
        <v/>
      </c>
      <c r="DM27" s="43" t="str">
        <f>IF(ISBLANK('Nota de Estudiantes'!DM29),"",IF(DM$6="","Falta",20*'Nota de Estudiantes'!DM29/DM$6))</f>
        <v/>
      </c>
      <c r="DN27" s="43" t="str">
        <f>IF(ISBLANK('Nota de Estudiantes'!DN29),"",IF(DN$6="","Falta",20*'Nota de Estudiantes'!DN29/DN$6))</f>
        <v/>
      </c>
      <c r="DO27" s="43" t="str">
        <f>IF(ISBLANK('Nota de Estudiantes'!DO29),"",IF(DO$6="","Falta",20*'Nota de Estudiantes'!DO29/DO$6))</f>
        <v/>
      </c>
      <c r="DP27" s="43" t="str">
        <f>IF(ISBLANK('Nota de Estudiantes'!DP29),"",IF(DP$6="","Falta",20*'Nota de Estudiantes'!DP29/DP$6))</f>
        <v/>
      </c>
      <c r="DQ27" s="43">
        <f>IF(ISBLANK('Nota de Estudiantes'!DQ29),"",IF(DQ$6="","Falta",20*'Nota de Estudiantes'!DQ29/DQ$6))</f>
        <v>16</v>
      </c>
      <c r="DR27" s="43" t="str">
        <f>IF(ISBLANK('Nota de Estudiantes'!DR29),"",IF(DR$6="","Falta",20*'Nota de Estudiantes'!DR29/DR$6))</f>
        <v/>
      </c>
      <c r="DS27" s="43" t="str">
        <f>IF(ISBLANK('Nota de Estudiantes'!DS29),"",IF(DS$6="","Falta",20*'Nota de Estudiantes'!DS29/DS$6))</f>
        <v/>
      </c>
      <c r="DT27" s="43" t="str">
        <f>IF(ISBLANK('Nota de Estudiantes'!DT29),"",IF(DT$6="","Falta",20*'Nota de Estudiantes'!DT29/DT$6))</f>
        <v/>
      </c>
      <c r="DU27" s="43">
        <f>IF(ISBLANK('Nota de Estudiantes'!DU29),"",IF(DU$6="","Falta",20*'Nota de Estudiantes'!DU29/DU$6))</f>
        <v>16</v>
      </c>
      <c r="DV27" s="43" t="str">
        <f>IF(ISBLANK('Nota de Estudiantes'!DV29),"",IF(DV$6="","Falta",20*'Nota de Estudiantes'!DV29/DV$6))</f>
        <v/>
      </c>
      <c r="DW27" s="43" t="str">
        <f>IF(ISBLANK('Nota de Estudiantes'!DW29),"",IF(DW$6="","Falta",20*'Nota de Estudiantes'!DW29/DW$6))</f>
        <v/>
      </c>
      <c r="DX27" s="43" t="str">
        <f>IF(ISBLANK('Nota de Estudiantes'!DX29),"",IF(DX$6="","Falta",20*'Nota de Estudiantes'!DX29/DX$6))</f>
        <v/>
      </c>
      <c r="DY27" s="43" t="str">
        <f>IF(ISBLANK('Nota de Estudiantes'!DY29),"",IF(DY$6="","Falta",20*'Nota de Estudiantes'!DY29/DY$6))</f>
        <v/>
      </c>
      <c r="DZ27" s="43" t="str">
        <f>IF(ISBLANK('Nota de Estudiantes'!DZ29),"",IF(DZ$6="","Falta",20*'Nota de Estudiantes'!DZ29/DZ$6))</f>
        <v/>
      </c>
      <c r="EA27" s="43" t="str">
        <f>IF(ISBLANK('Nota de Estudiantes'!EA29),"",IF(EA$6="","Falta",20*'Nota de Estudiantes'!EA29/EA$6))</f>
        <v/>
      </c>
      <c r="EB27" s="43" t="str">
        <f>IF(ISBLANK('Nota de Estudiantes'!EB29),"",IF(EB$6="","Falta",20*'Nota de Estudiantes'!EB29/EB$6))</f>
        <v/>
      </c>
      <c r="EC27" s="43" t="str">
        <f>IF(ISBLANK('Nota de Estudiantes'!EC29),"",IF(EC$6="","Falta",20*'Nota de Estudiantes'!EC29/EC$6))</f>
        <v/>
      </c>
      <c r="ED27" s="43" t="str">
        <f>IF(ISBLANK('Nota de Estudiantes'!ED29),"",IF(ED$6="","Falta",20*'Nota de Estudiantes'!ED29/ED$6))</f>
        <v/>
      </c>
      <c r="EE27" s="43" t="str">
        <f>IF(ISBLANK('Nota de Estudiantes'!EE29),"",IF(EE$6="","Falta",20*'Nota de Estudiantes'!EE29/EE$6))</f>
        <v/>
      </c>
      <c r="EF27" s="43" t="str">
        <f>IF(ISBLANK('Nota de Estudiantes'!EF29),"",IF(EF$6="","Falta",20*'Nota de Estudiantes'!EF29/EF$6))</f>
        <v/>
      </c>
      <c r="EG27" s="43" t="str">
        <f>IF(ISBLANK('Nota de Estudiantes'!EG29),"",IF(EG$6="","Falta",20*'Nota de Estudiantes'!EG29/EG$6))</f>
        <v/>
      </c>
      <c r="EH27" s="43" t="str">
        <f>IF(ISBLANK('Nota de Estudiantes'!EH29),"",IF(EH$6="","Falta",20*'Nota de Estudiantes'!EH29/EH$6))</f>
        <v/>
      </c>
      <c r="EI27" s="43" t="str">
        <f>IF(ISBLANK('Nota de Estudiantes'!EI29),"",IF(EI$6="","Falta",20*'Nota de Estudiantes'!EI29/EI$6))</f>
        <v/>
      </c>
      <c r="EJ27" s="43" t="str">
        <f>IF(ISBLANK('Nota de Estudiantes'!EJ29),"",IF(EJ$6="","Falta",20*'Nota de Estudiantes'!EJ29/EJ$6))</f>
        <v/>
      </c>
      <c r="EK27" s="43">
        <f>IF(ISBLANK('Nota de Estudiantes'!EK29),"",IF(EK$6="","Falta",20*'Nota de Estudiantes'!EK29/EK$6))</f>
        <v>16</v>
      </c>
      <c r="EL27" s="43" t="str">
        <f>IF(ISBLANK('Nota de Estudiantes'!EL29),"",IF(EL$6="","Falta",20*'Nota de Estudiantes'!EL29/EL$6))</f>
        <v/>
      </c>
      <c r="EM27" s="43" t="str">
        <f>IF(ISBLANK('Nota de Estudiantes'!EM29),"",IF(EM$6="","Falta",20*'Nota de Estudiantes'!EM29/EM$6))</f>
        <v/>
      </c>
      <c r="EN27" s="43" t="str">
        <f>IF(ISBLANK('Nota de Estudiantes'!EN29),"",IF(EN$6="","Falta",20*'Nota de Estudiantes'!EN29/EN$6))</f>
        <v/>
      </c>
      <c r="EO27" s="43">
        <f>IF(ISBLANK('Nota de Estudiantes'!EO29),"",IF(EO$6="","Falta",20*'Nota de Estudiantes'!EO29/EO$6))</f>
        <v>16</v>
      </c>
      <c r="EP27" s="43" t="str">
        <f>IF(ISBLANK('Nota de Estudiantes'!EP29),"",IF(EP$6="","Falta",20*'Nota de Estudiantes'!EP29/EP$6))</f>
        <v/>
      </c>
      <c r="EQ27" s="43" t="str">
        <f>IF(ISBLANK('Nota de Estudiantes'!EQ29),"",IF(EQ$6="","Falta",20*'Nota de Estudiantes'!EQ29/EQ$6))</f>
        <v/>
      </c>
      <c r="ER27" s="43" t="str">
        <f>IF(ISBLANK('Nota de Estudiantes'!ER29),"",IF(ER$6="","Falta",20*'Nota de Estudiantes'!ER29/ER$6))</f>
        <v/>
      </c>
      <c r="ES27" s="43" t="str">
        <f>IF(ISBLANK('Nota de Estudiantes'!ES29),"",IF(ES$6="","Falta",20*'Nota de Estudiantes'!ES29/ES$6))</f>
        <v/>
      </c>
      <c r="ET27" s="43" t="str">
        <f>IF(ISBLANK('Nota de Estudiantes'!ET29),"",IF(ET$6="","Falta",20*'Nota de Estudiantes'!ET29/ET$6))</f>
        <v/>
      </c>
      <c r="EU27" s="43" t="str">
        <f>IF(ISBLANK('Nota de Estudiantes'!EU29),"",IF(EU$6="","Falta",20*'Nota de Estudiantes'!EU29/EU$6))</f>
        <v/>
      </c>
      <c r="EV27" s="43" t="str">
        <f>IF(ISBLANK('Nota de Estudiantes'!EV29),"",IF(EV$6="","Falta",20*'Nota de Estudiantes'!EV29/EV$6))</f>
        <v/>
      </c>
      <c r="EW27" s="43" t="str">
        <f>IF(ISBLANK('Nota de Estudiantes'!EW29),"",IF(EW$6="","Falta",20*'Nota de Estudiantes'!EW29/EW$6))</f>
        <v/>
      </c>
      <c r="EX27" s="43" t="str">
        <f>IF(ISBLANK('Nota de Estudiantes'!EX29),"",IF(EX$6="","Falta",20*'Nota de Estudiantes'!EX29/EX$6))</f>
        <v/>
      </c>
      <c r="EY27" s="43" t="str">
        <f>IF(ISBLANK('Nota de Estudiantes'!EY29),"",IF(EY$6="","Falta",20*'Nota de Estudiantes'!EY29/EY$6))</f>
        <v/>
      </c>
      <c r="EZ27" s="43" t="str">
        <f>IF(ISBLANK('Nota de Estudiantes'!EZ29),"",IF(EZ$6="","Falta",20*'Nota de Estudiantes'!EZ29/EZ$6))</f>
        <v/>
      </c>
      <c r="FA27" s="43">
        <f>IF(ISBLANK('Nota de Estudiantes'!FA29),"",IF(FA$6="","Falta",20*'Nota de Estudiantes'!FA29/FA$6))</f>
        <v>14</v>
      </c>
      <c r="FB27" s="43">
        <f>IF(ISBLANK('Nota de Estudiantes'!FB29),"",IF(FB$6="","Falta",20*'Nota de Estudiantes'!FB29/FB$6))</f>
        <v>16</v>
      </c>
      <c r="FC27" s="43">
        <f>IF(ISBLANK('Nota de Estudiantes'!FC29),"",IF(FC$6="","Falta",20*'Nota de Estudiantes'!FC29/FC$6))</f>
        <v>15</v>
      </c>
      <c r="FD27" s="43">
        <f>IF(ISBLANK('Nota de Estudiantes'!FD29),"",IF(FD$6="","Falta",20*'Nota de Estudiantes'!FD29/FD$6))</f>
        <v>12</v>
      </c>
      <c r="FE27" s="43" t="str">
        <f>IF(ISBLANK('Nota de Estudiantes'!FE29),"",IF(FE$6="","Falta",20*'Nota de Estudiantes'!FE29/FE$6))</f>
        <v/>
      </c>
      <c r="FF27" s="43" t="str">
        <f>IF(ISBLANK('Nota de Estudiantes'!FF29),"",IF(FF$6="","Falta",20*'Nota de Estudiantes'!FF29/FF$6))</f>
        <v/>
      </c>
      <c r="FG27" s="43" t="str">
        <f>IF(ISBLANK('Nota de Estudiantes'!FG29),"",IF(FG$6="","Falta",20*'Nota de Estudiantes'!FG29/FG$6))</f>
        <v/>
      </c>
      <c r="FH27" s="43" t="str">
        <f>IF(ISBLANK('Nota de Estudiantes'!FH29),"",IF(FH$6="","Falta",20*'Nota de Estudiantes'!FH29/FH$6))</f>
        <v/>
      </c>
      <c r="FI27" s="43" t="str">
        <f>IF(ISBLANK('Nota de Estudiantes'!FI29),"",IF(FI$6="","Falta",20*'Nota de Estudiantes'!FI29/FI$6))</f>
        <v/>
      </c>
      <c r="FJ27" s="43" t="str">
        <f>IF(ISBLANK('Nota de Estudiantes'!FJ29),"",IF(FJ$6="","Falta",20*'Nota de Estudiantes'!FJ29/FJ$6))</f>
        <v/>
      </c>
      <c r="FK27" s="43" t="str">
        <f>IF(ISBLANK('Nota de Estudiantes'!FK29),"",IF(FK$6="","Falta",20*'Nota de Estudiantes'!FK29/FK$6))</f>
        <v/>
      </c>
      <c r="FL27" s="43" t="str">
        <f>IF(ISBLANK('Nota de Estudiantes'!FL29),"",IF(FL$6="","Falta",20*'Nota de Estudiantes'!FL29/FL$6))</f>
        <v/>
      </c>
    </row>
    <row r="28" spans="2:168" x14ac:dyDescent="0.25">
      <c r="B28" s="42" t="str">
        <f>IF(ISBLANK('Nota de Estudiantes'!B30),"",'Nota de Estudiantes'!B30)</f>
        <v>24</v>
      </c>
      <c r="C28" s="42" t="str">
        <f>IF(ISBLANK('Nota de Estudiantes'!C30),"",'Nota de Estudiantes'!C30)</f>
        <v>SILVA VILCHEZ, JOSE LUIS</v>
      </c>
      <c r="D28" s="38" t="str">
        <f>IF(ISBLANK('Nota de Estudiantes'!D30),"",'Nota de Estudiantes'!D30)</f>
        <v>05</v>
      </c>
      <c r="E28" s="43">
        <f>IF(ISBLANK('Nota de Estudiantes'!E30),"",IF(E$6="","Falta",20*'Nota de Estudiantes'!E30/E$6))</f>
        <v>16</v>
      </c>
      <c r="F28" s="43">
        <f>IF(ISBLANK('Nota de Estudiantes'!F30),"",IF(F$6="","Falta",20*'Nota de Estudiantes'!F30/F$6))</f>
        <v>12</v>
      </c>
      <c r="G28" s="43">
        <f>IF(ISBLANK('Nota de Estudiantes'!G30),"",IF(G$6="","Falta",20*'Nota de Estudiantes'!G30/G$6))</f>
        <v>15</v>
      </c>
      <c r="H28" s="43" t="str">
        <f>IF(ISBLANK('Nota de Estudiantes'!H30),"",IF(H$6="","Falta",20*'Nota de Estudiantes'!H30/H$6))</f>
        <v/>
      </c>
      <c r="I28" s="43">
        <f>IF(ISBLANK('Nota de Estudiantes'!I30),"",IF(I$6="","Falta",20*'Nota de Estudiantes'!I30/I$6))</f>
        <v>13</v>
      </c>
      <c r="J28" s="43">
        <f>IF(ISBLANK('Nota de Estudiantes'!J30),"",IF(J$6="","Falta",20*'Nota de Estudiantes'!J30/J$6))</f>
        <v>20</v>
      </c>
      <c r="K28" s="43">
        <f>IF(ISBLANK('Nota de Estudiantes'!K30),"",IF(K$6="","Falta",20*'Nota de Estudiantes'!K30/K$6))</f>
        <v>12</v>
      </c>
      <c r="L28" s="43">
        <f>IF(ISBLANK('Nota de Estudiantes'!L30),"",IF(L$6="","Falta",20*'Nota de Estudiantes'!L30/L$6))</f>
        <v>20</v>
      </c>
      <c r="M28" s="43" t="str">
        <f>IF(ISBLANK('Nota de Estudiantes'!M30),"",IF(M$6="","Falta",20*'Nota de Estudiantes'!M30/M$6))</f>
        <v/>
      </c>
      <c r="N28" s="43" t="str">
        <f>IF(ISBLANK('Nota de Estudiantes'!N30),"",IF(N$6="","Falta",20*'Nota de Estudiantes'!N30/N$6))</f>
        <v/>
      </c>
      <c r="O28" s="43" t="str">
        <f>IF(ISBLANK('Nota de Estudiantes'!O30),"",IF(O$6="","Falta",20*'Nota de Estudiantes'!O30/O$6))</f>
        <v/>
      </c>
      <c r="P28" s="43" t="str">
        <f>IF(ISBLANK('Nota de Estudiantes'!P30),"",IF(P$6="","Falta",20*'Nota de Estudiantes'!P30/P$6))</f>
        <v/>
      </c>
      <c r="Q28" s="43" t="str">
        <f>IF(ISBLANK('Nota de Estudiantes'!Q30),"",IF(Q$6="","Falta",20*'Nota de Estudiantes'!Q30/Q$6))</f>
        <v/>
      </c>
      <c r="R28" s="43" t="str">
        <f>IF(ISBLANK('Nota de Estudiantes'!R30),"",IF(R$6="","Falta",20*'Nota de Estudiantes'!R30/R$6))</f>
        <v/>
      </c>
      <c r="S28" s="43" t="str">
        <f>IF(ISBLANK('Nota de Estudiantes'!S30),"",IF(S$6="","Falta",20*'Nota de Estudiantes'!S30/S$6))</f>
        <v/>
      </c>
      <c r="T28" s="43" t="str">
        <f>IF(ISBLANK('Nota de Estudiantes'!T30),"",IF(T$6="","Falta",20*'Nota de Estudiantes'!T30/T$6))</f>
        <v/>
      </c>
      <c r="U28" s="43">
        <f>IF(ISBLANK('Nota de Estudiantes'!U30),"",IF(U$6="","Falta",20*'Nota de Estudiantes'!U30/U$6))</f>
        <v>10</v>
      </c>
      <c r="V28" s="43">
        <f>IF(ISBLANK('Nota de Estudiantes'!V30),"",IF(V$6="","Falta",20*'Nota de Estudiantes'!V30/V$6))</f>
        <v>16</v>
      </c>
      <c r="W28" s="43">
        <f>IF(ISBLANK('Nota de Estudiantes'!W30),"",IF(W$6="","Falta",20*'Nota de Estudiantes'!W30/W$6))</f>
        <v>17</v>
      </c>
      <c r="X28" s="43" t="str">
        <f>IF(ISBLANK('Nota de Estudiantes'!X30),"",IF(X$6="","Falta",20*'Nota de Estudiantes'!X30/X$6))</f>
        <v/>
      </c>
      <c r="Y28" s="43">
        <f>IF(ISBLANK('Nota de Estudiantes'!Y30),"",IF(Y$6="","Falta",20*'Nota de Estudiantes'!Y30/Y$6))</f>
        <v>15</v>
      </c>
      <c r="Z28" s="43">
        <f>IF(ISBLANK('Nota de Estudiantes'!Z30),"",IF(Z$6="","Falta",20*'Nota de Estudiantes'!Z30/Z$6))</f>
        <v>13</v>
      </c>
      <c r="AA28" s="43">
        <f>IF(ISBLANK('Nota de Estudiantes'!AA30),"",IF(AA$6="","Falta",20*'Nota de Estudiantes'!AA30/AA$6))</f>
        <v>20</v>
      </c>
      <c r="AB28" s="43">
        <f>IF(ISBLANK('Nota de Estudiantes'!AB30),"",IF(AB$6="","Falta",20*'Nota de Estudiantes'!AB30/AB$6))</f>
        <v>18</v>
      </c>
      <c r="AC28" s="43">
        <f>IF(ISBLANK('Nota de Estudiantes'!AC30),"",IF(AC$6="","Falta",20*'Nota de Estudiantes'!AC30/AC$6))</f>
        <v>10</v>
      </c>
      <c r="AD28" s="43" t="str">
        <f>IF(ISBLANK('Nota de Estudiantes'!AD30),"",IF(AD$6="","Falta",20*'Nota de Estudiantes'!AD30/AD$6))</f>
        <v/>
      </c>
      <c r="AE28" s="43" t="str">
        <f>IF(ISBLANK('Nota de Estudiantes'!AE30),"",IF(AE$6="","Falta",20*'Nota de Estudiantes'!AE30/AE$6))</f>
        <v/>
      </c>
      <c r="AF28" s="43" t="str">
        <f>IF(ISBLANK('Nota de Estudiantes'!AF30),"",IF(AF$6="","Falta",20*'Nota de Estudiantes'!AF30/AF$6))</f>
        <v/>
      </c>
      <c r="AG28" s="43" t="str">
        <f>IF(ISBLANK('Nota de Estudiantes'!AG30),"",IF(AG$6="","Falta",20*'Nota de Estudiantes'!AG30/AG$6))</f>
        <v/>
      </c>
      <c r="AH28" s="43" t="str">
        <f>IF(ISBLANK('Nota de Estudiantes'!AH30),"",IF(AH$6="","Falta",20*'Nota de Estudiantes'!AH30/AH$6))</f>
        <v/>
      </c>
      <c r="AI28" s="43" t="str">
        <f>IF(ISBLANK('Nota de Estudiantes'!AI30),"",IF(AI$6="","Falta",20*'Nota de Estudiantes'!AI30/AI$6))</f>
        <v/>
      </c>
      <c r="AJ28" s="43" t="str">
        <f>IF(ISBLANK('Nota de Estudiantes'!AJ30),"",IF(AJ$6="","Falta",20*'Nota de Estudiantes'!AJ30/AJ$6))</f>
        <v/>
      </c>
      <c r="AK28" s="43" t="str">
        <f>IF(ISBLANK('Nota de Estudiantes'!AK30),"",IF(AK$6="","Falta",20*'Nota de Estudiantes'!AK30/AK$6))</f>
        <v/>
      </c>
      <c r="AL28" s="43" t="str">
        <f>IF(ISBLANK('Nota de Estudiantes'!AL30),"",IF(AL$6="","Falta",20*'Nota de Estudiantes'!AL30/AL$6))</f>
        <v/>
      </c>
      <c r="AM28" s="43" t="str">
        <f>IF(ISBLANK('Nota de Estudiantes'!AM30),"",IF(AM$6="","Falta",20*'Nota de Estudiantes'!AM30/AM$6))</f>
        <v/>
      </c>
      <c r="AN28" s="43" t="str">
        <f>IF(ISBLANK('Nota de Estudiantes'!AN30),"",IF(AN$6="","Falta",20*'Nota de Estudiantes'!AN30/AN$6))</f>
        <v/>
      </c>
      <c r="AO28" s="43" t="str">
        <f>IF(ISBLANK('Nota de Estudiantes'!AO30),"",IF(AO$6="","Falta",20*'Nota de Estudiantes'!AO30/AO$6))</f>
        <v/>
      </c>
      <c r="AP28" s="43" t="str">
        <f>IF(ISBLANK('Nota de Estudiantes'!AP30),"",IF(AP$6="","Falta",20*'Nota de Estudiantes'!AP30/AP$6))</f>
        <v/>
      </c>
      <c r="AQ28" s="43" t="str">
        <f>IF(ISBLANK('Nota de Estudiantes'!AQ30),"",IF(AQ$6="","Falta",20*'Nota de Estudiantes'!AQ30/AQ$6))</f>
        <v/>
      </c>
      <c r="AR28" s="43" t="str">
        <f>IF(ISBLANK('Nota de Estudiantes'!AR30),"",IF(AR$6="","Falta",20*'Nota de Estudiantes'!AR30/AR$6))</f>
        <v/>
      </c>
      <c r="AS28" s="43">
        <f>IF(ISBLANK('Nota de Estudiantes'!AS30),"",IF(AS$6="","Falta",20*'Nota de Estudiantes'!AS30/AS$6))</f>
        <v>10</v>
      </c>
      <c r="AT28" s="43" t="str">
        <f>IF(ISBLANK('Nota de Estudiantes'!AT30),"",IF(AT$6="","Falta",20*'Nota de Estudiantes'!AT30/AT$6))</f>
        <v/>
      </c>
      <c r="AU28" s="43" t="str">
        <f>IF(ISBLANK('Nota de Estudiantes'!AU30),"",IF(AU$6="","Falta",20*'Nota de Estudiantes'!AU30/AU$6))</f>
        <v/>
      </c>
      <c r="AV28" s="43" t="str">
        <f>IF(ISBLANK('Nota de Estudiantes'!AV30),"",IF(AV$6="","Falta",20*'Nota de Estudiantes'!AV30/AV$6))</f>
        <v/>
      </c>
      <c r="AW28" s="43">
        <f>IF(ISBLANK('Nota de Estudiantes'!AW30),"",IF(AW$6="","Falta",20*'Nota de Estudiantes'!AW30/AW$6))</f>
        <v>20</v>
      </c>
      <c r="AX28" s="43">
        <f>IF(ISBLANK('Nota de Estudiantes'!AX30),"",IF(AX$6="","Falta",20*'Nota de Estudiantes'!AX30/AX$6))</f>
        <v>13</v>
      </c>
      <c r="AY28" s="43" t="str">
        <f>IF(ISBLANK('Nota de Estudiantes'!AY30),"",IF(AY$6="","Falta",20*'Nota de Estudiantes'!AY30/AY$6))</f>
        <v/>
      </c>
      <c r="AZ28" s="43" t="str">
        <f>IF(ISBLANK('Nota de Estudiantes'!AZ30),"",IF(AZ$6="","Falta",20*'Nota de Estudiantes'!AZ30/AZ$6))</f>
        <v/>
      </c>
      <c r="BA28" s="43" t="str">
        <f>IF(ISBLANK('Nota de Estudiantes'!BA30),"",IF(BA$6="","Falta",20*'Nota de Estudiantes'!BA30/BA$6))</f>
        <v/>
      </c>
      <c r="BB28" s="43" t="str">
        <f>IF(ISBLANK('Nota de Estudiantes'!BB30),"",IF(BB$6="","Falta",20*'Nota de Estudiantes'!BB30/BB$6))</f>
        <v/>
      </c>
      <c r="BC28" s="43" t="str">
        <f>IF(ISBLANK('Nota de Estudiantes'!BC30),"",IF(BC$6="","Falta",20*'Nota de Estudiantes'!BC30/BC$6))</f>
        <v/>
      </c>
      <c r="BD28" s="43" t="str">
        <f>IF(ISBLANK('Nota de Estudiantes'!BD30),"",IF(BD$6="","Falta",20*'Nota de Estudiantes'!BD30/BD$6))</f>
        <v/>
      </c>
      <c r="BE28" s="43" t="str">
        <f>IF(ISBLANK('Nota de Estudiantes'!BE30),"",IF(BE$6="","Falta",20*'Nota de Estudiantes'!BE30/BE$6))</f>
        <v/>
      </c>
      <c r="BF28" s="43" t="str">
        <f>IF(ISBLANK('Nota de Estudiantes'!BF30),"",IF(BF$6="","Falta",20*'Nota de Estudiantes'!BF30/BF$6))</f>
        <v/>
      </c>
      <c r="BG28" s="43" t="str">
        <f>IF(ISBLANK('Nota de Estudiantes'!BG30),"",IF(BG$6="","Falta",20*'Nota de Estudiantes'!BG30/BG$6))</f>
        <v/>
      </c>
      <c r="BH28" s="43" t="str">
        <f>IF(ISBLANK('Nota de Estudiantes'!BH30),"",IF(BH$6="","Falta",20*'Nota de Estudiantes'!BH30/BH$6))</f>
        <v/>
      </c>
      <c r="BI28" s="43">
        <f>IF(ISBLANK('Nota de Estudiantes'!BI30),"",IF(BI$6="","Falta",20*'Nota de Estudiantes'!BI30/BI$6))</f>
        <v>12</v>
      </c>
      <c r="BJ28" s="43" t="str">
        <f>IF(ISBLANK('Nota de Estudiantes'!BJ30),"",IF(BJ$6="","Falta",20*'Nota de Estudiantes'!BJ30/BJ$6))</f>
        <v/>
      </c>
      <c r="BK28" s="43" t="str">
        <f>IF(ISBLANK('Nota de Estudiantes'!BK30),"",IF(BK$6="","Falta",20*'Nota de Estudiantes'!BK30/BK$6))</f>
        <v/>
      </c>
      <c r="BL28" s="43" t="str">
        <f>IF(ISBLANK('Nota de Estudiantes'!BL30),"",IF(BL$6="","Falta",20*'Nota de Estudiantes'!BL30/BL$6))</f>
        <v/>
      </c>
      <c r="BM28" s="43">
        <f>IF(ISBLANK('Nota de Estudiantes'!BM30),"",IF(BM$6="","Falta",20*'Nota de Estudiantes'!BM30/BM$6))</f>
        <v>13</v>
      </c>
      <c r="BN28" s="43" t="str">
        <f>IF(ISBLANK('Nota de Estudiantes'!BN30),"",IF(BN$6="","Falta",20*'Nota de Estudiantes'!BN30/BN$6))</f>
        <v/>
      </c>
      <c r="BO28" s="43" t="str">
        <f>IF(ISBLANK('Nota de Estudiantes'!BO30),"",IF(BO$6="","Falta",20*'Nota de Estudiantes'!BO30/BO$6))</f>
        <v/>
      </c>
      <c r="BP28" s="43" t="str">
        <f>IF(ISBLANK('Nota de Estudiantes'!BP30),"",IF(BP$6="","Falta",20*'Nota de Estudiantes'!BP30/BP$6))</f>
        <v/>
      </c>
      <c r="BQ28" s="43" t="str">
        <f>IF(ISBLANK('Nota de Estudiantes'!BQ30),"",IF(BQ$6="","Falta",20*'Nota de Estudiantes'!BQ30/BQ$6))</f>
        <v/>
      </c>
      <c r="BR28" s="43" t="str">
        <f>IF(ISBLANK('Nota de Estudiantes'!BR30),"",IF(BR$6="","Falta",20*'Nota de Estudiantes'!BR30/BR$6))</f>
        <v/>
      </c>
      <c r="BS28" s="43" t="str">
        <f>IF(ISBLANK('Nota de Estudiantes'!BS30),"",IF(BS$6="","Falta",20*'Nota de Estudiantes'!BS30/BS$6))</f>
        <v/>
      </c>
      <c r="BT28" s="43" t="str">
        <f>IF(ISBLANK('Nota de Estudiantes'!BT30),"",IF(BT$6="","Falta",20*'Nota de Estudiantes'!BT30/BT$6))</f>
        <v/>
      </c>
      <c r="BU28" s="43" t="str">
        <f>IF(ISBLANK('Nota de Estudiantes'!BU30),"",IF(BU$6="","Falta",20*'Nota de Estudiantes'!BU30/BU$6))</f>
        <v/>
      </c>
      <c r="BV28" s="43" t="str">
        <f>IF(ISBLANK('Nota de Estudiantes'!BV30),"",IF(BV$6="","Falta",20*'Nota de Estudiantes'!BV30/BV$6))</f>
        <v/>
      </c>
      <c r="BW28" s="43" t="str">
        <f>IF(ISBLANK('Nota de Estudiantes'!BW30),"",IF(BW$6="","Falta",20*'Nota de Estudiantes'!BW30/BW$6))</f>
        <v/>
      </c>
      <c r="BX28" s="43" t="str">
        <f>IF(ISBLANK('Nota de Estudiantes'!BX30),"",IF(BX$6="","Falta",20*'Nota de Estudiantes'!BX30/BX$6))</f>
        <v/>
      </c>
      <c r="BY28" s="43">
        <f>IF(ISBLANK('Nota de Estudiantes'!BY30),"",IF(BY$6="","Falta",20*'Nota de Estudiantes'!BY30/BY$6))</f>
        <v>12</v>
      </c>
      <c r="BZ28" s="43">
        <f>IF(ISBLANK('Nota de Estudiantes'!BZ30),"",IF(BZ$6="","Falta",20*'Nota de Estudiantes'!BZ30/BZ$6))</f>
        <v>20</v>
      </c>
      <c r="CA28" s="43" t="str">
        <f>IF(ISBLANK('Nota de Estudiantes'!CA30),"",IF(CA$6="","Falta",20*'Nota de Estudiantes'!CA30/CA$6))</f>
        <v/>
      </c>
      <c r="CB28" s="43" t="str">
        <f>IF(ISBLANK('Nota de Estudiantes'!CB30),"",IF(CB$6="","Falta",20*'Nota de Estudiantes'!CB30/CB$6))</f>
        <v/>
      </c>
      <c r="CC28" s="43" t="str">
        <f>IF(ISBLANK('Nota de Estudiantes'!CC30),"",IF(CC$6="","Falta",20*'Nota de Estudiantes'!CC30/CC$6))</f>
        <v/>
      </c>
      <c r="CD28" s="43" t="str">
        <f>IF(ISBLANK('Nota de Estudiantes'!CD30),"",IF(CD$6="","Falta",20*'Nota de Estudiantes'!CD30/CD$6))</f>
        <v/>
      </c>
      <c r="CE28" s="43" t="str">
        <f>IF(ISBLANK('Nota de Estudiantes'!CE30),"",IF(CE$6="","Falta",20*'Nota de Estudiantes'!CE30/CE$6))</f>
        <v/>
      </c>
      <c r="CF28" s="43" t="str">
        <f>IF(ISBLANK('Nota de Estudiantes'!CF30),"",IF(CF$6="","Falta",20*'Nota de Estudiantes'!CF30/CF$6))</f>
        <v/>
      </c>
      <c r="CG28" s="43" t="str">
        <f>IF(ISBLANK('Nota de Estudiantes'!CG30),"",IF(CG$6="","Falta",20*'Nota de Estudiantes'!CG30/CG$6))</f>
        <v/>
      </c>
      <c r="CH28" s="43" t="str">
        <f>IF(ISBLANK('Nota de Estudiantes'!CH30),"",IF(CH$6="","Falta",20*'Nota de Estudiantes'!CH30/CH$6))</f>
        <v/>
      </c>
      <c r="CI28" s="43" t="str">
        <f>IF(ISBLANK('Nota de Estudiantes'!CI30),"",IF(CI$6="","Falta",20*'Nota de Estudiantes'!CI30/CI$6))</f>
        <v/>
      </c>
      <c r="CJ28" s="43" t="str">
        <f>IF(ISBLANK('Nota de Estudiantes'!CJ30),"",IF(CJ$6="","Falta",20*'Nota de Estudiantes'!CJ30/CJ$6))</f>
        <v/>
      </c>
      <c r="CK28" s="43">
        <f>IF(ISBLANK('Nota de Estudiantes'!CK30),"",IF(CK$6="","Falta",20*'Nota de Estudiantes'!CK30/CK$6))</f>
        <v>14</v>
      </c>
      <c r="CL28" s="43" t="str">
        <f>IF(ISBLANK('Nota de Estudiantes'!CL30),"",IF(CL$6="","Falta",20*'Nota de Estudiantes'!CL30/CL$6))</f>
        <v/>
      </c>
      <c r="CM28" s="43" t="str">
        <f>IF(ISBLANK('Nota de Estudiantes'!CM30),"",IF(CM$6="","Falta",20*'Nota de Estudiantes'!CM30/CM$6))</f>
        <v/>
      </c>
      <c r="CN28" s="43" t="str">
        <f>IF(ISBLANK('Nota de Estudiantes'!CN30),"",IF(CN$6="","Falta",20*'Nota de Estudiantes'!CN30/CN$6))</f>
        <v/>
      </c>
      <c r="CO28" s="43">
        <f>IF(ISBLANK('Nota de Estudiantes'!CO30),"",IF(CO$6="","Falta",20*'Nota de Estudiantes'!CO30/CO$6))</f>
        <v>14</v>
      </c>
      <c r="CP28" s="43" t="str">
        <f>IF(ISBLANK('Nota de Estudiantes'!CP30),"",IF(CP$6="","Falta",20*'Nota de Estudiantes'!CP30/CP$6))</f>
        <v/>
      </c>
      <c r="CQ28" s="43" t="str">
        <f>IF(ISBLANK('Nota de Estudiantes'!CQ30),"",IF(CQ$6="","Falta",20*'Nota de Estudiantes'!CQ30/CQ$6))</f>
        <v/>
      </c>
      <c r="CR28" s="43" t="str">
        <f>IF(ISBLANK('Nota de Estudiantes'!CR30),"",IF(CR$6="","Falta",20*'Nota de Estudiantes'!CR30/CR$6))</f>
        <v/>
      </c>
      <c r="CS28" s="43" t="str">
        <f>IF(ISBLANK('Nota de Estudiantes'!CS30),"",IF(CS$6="","Falta",20*'Nota de Estudiantes'!CS30/CS$6))</f>
        <v/>
      </c>
      <c r="CT28" s="43" t="str">
        <f>IF(ISBLANK('Nota de Estudiantes'!CT30),"",IF(CT$6="","Falta",20*'Nota de Estudiantes'!CT30/CT$6))</f>
        <v/>
      </c>
      <c r="CU28" s="43" t="str">
        <f>IF(ISBLANK('Nota de Estudiantes'!CU30),"",IF(CU$6="","Falta",20*'Nota de Estudiantes'!CU30/CU$6))</f>
        <v/>
      </c>
      <c r="CV28" s="43" t="str">
        <f>IF(ISBLANK('Nota de Estudiantes'!CV30),"",IF(CV$6="","Falta",20*'Nota de Estudiantes'!CV30/CV$6))</f>
        <v/>
      </c>
      <c r="CW28" s="43" t="str">
        <f>IF(ISBLANK('Nota de Estudiantes'!CW30),"",IF(CW$6="","Falta",20*'Nota de Estudiantes'!CW30/CW$6))</f>
        <v/>
      </c>
      <c r="CX28" s="43" t="str">
        <f>IF(ISBLANK('Nota de Estudiantes'!CX30),"",IF(CX$6="","Falta",20*'Nota de Estudiantes'!CX30/CX$6))</f>
        <v/>
      </c>
      <c r="CY28" s="43" t="str">
        <f>IF(ISBLANK('Nota de Estudiantes'!CY30),"",IF(CY$6="","Falta",20*'Nota de Estudiantes'!CY30/CY$6))</f>
        <v/>
      </c>
      <c r="CZ28" s="43" t="str">
        <f>IF(ISBLANK('Nota de Estudiantes'!CZ30),"",IF(CZ$6="","Falta",20*'Nota de Estudiantes'!CZ30/CZ$6))</f>
        <v/>
      </c>
      <c r="DA28" s="43">
        <f>IF(ISBLANK('Nota de Estudiantes'!DA30),"",IF(DA$6="","Falta",20*'Nota de Estudiantes'!DA30/DA$6))</f>
        <v>14</v>
      </c>
      <c r="DB28" s="43">
        <f>IF(ISBLANK('Nota de Estudiantes'!DB30),"",IF(DB$6="","Falta",20*'Nota de Estudiantes'!DB30/DB$6))</f>
        <v>10</v>
      </c>
      <c r="DC28" s="43">
        <f>IF(ISBLANK('Nota de Estudiantes'!DC30),"",IF(DC$6="","Falta",20*'Nota de Estudiantes'!DC30/DC$6))</f>
        <v>9</v>
      </c>
      <c r="DD28" s="43">
        <f>IF(ISBLANK('Nota de Estudiantes'!DD30),"",IF(DD$6="","Falta",20*'Nota de Estudiantes'!DD30/DD$6))</f>
        <v>12</v>
      </c>
      <c r="DE28" s="43">
        <f>IF(ISBLANK('Nota de Estudiantes'!DE30),"",IF(DE$6="","Falta",20*'Nota de Estudiantes'!DE30/DE$6))</f>
        <v>13</v>
      </c>
      <c r="DF28" s="43" t="str">
        <f>IF(ISBLANK('Nota de Estudiantes'!DF30),"",IF(DF$6="","Falta",20*'Nota de Estudiantes'!DF30/DF$6))</f>
        <v/>
      </c>
      <c r="DG28" s="43" t="str">
        <f>IF(ISBLANK('Nota de Estudiantes'!DG30),"",IF(DG$6="","Falta",20*'Nota de Estudiantes'!DG30/DG$6))</f>
        <v/>
      </c>
      <c r="DH28" s="43" t="str">
        <f>IF(ISBLANK('Nota de Estudiantes'!DH30),"",IF(DH$6="","Falta",20*'Nota de Estudiantes'!DH30/DH$6))</f>
        <v/>
      </c>
      <c r="DI28" s="43" t="str">
        <f>IF(ISBLANK('Nota de Estudiantes'!DI30),"",IF(DI$6="","Falta",20*'Nota de Estudiantes'!DI30/DI$6))</f>
        <v/>
      </c>
      <c r="DJ28" s="43" t="str">
        <f>IF(ISBLANK('Nota de Estudiantes'!DJ30),"",IF(DJ$6="","Falta",20*'Nota de Estudiantes'!DJ30/DJ$6))</f>
        <v/>
      </c>
      <c r="DK28" s="43" t="str">
        <f>IF(ISBLANK('Nota de Estudiantes'!DK30),"",IF(DK$6="","Falta",20*'Nota de Estudiantes'!DK30/DK$6))</f>
        <v/>
      </c>
      <c r="DL28" s="43" t="str">
        <f>IF(ISBLANK('Nota de Estudiantes'!DL30),"",IF(DL$6="","Falta",20*'Nota de Estudiantes'!DL30/DL$6))</f>
        <v/>
      </c>
      <c r="DM28" s="43" t="str">
        <f>IF(ISBLANK('Nota de Estudiantes'!DM30),"",IF(DM$6="","Falta",20*'Nota de Estudiantes'!DM30/DM$6))</f>
        <v/>
      </c>
      <c r="DN28" s="43" t="str">
        <f>IF(ISBLANK('Nota de Estudiantes'!DN30),"",IF(DN$6="","Falta",20*'Nota de Estudiantes'!DN30/DN$6))</f>
        <v/>
      </c>
      <c r="DO28" s="43" t="str">
        <f>IF(ISBLANK('Nota de Estudiantes'!DO30),"",IF(DO$6="","Falta",20*'Nota de Estudiantes'!DO30/DO$6))</f>
        <v/>
      </c>
      <c r="DP28" s="43" t="str">
        <f>IF(ISBLANK('Nota de Estudiantes'!DP30),"",IF(DP$6="","Falta",20*'Nota de Estudiantes'!DP30/DP$6))</f>
        <v/>
      </c>
      <c r="DQ28" s="43">
        <f>IF(ISBLANK('Nota de Estudiantes'!DQ30),"",IF(DQ$6="","Falta",20*'Nota de Estudiantes'!DQ30/DQ$6))</f>
        <v>10</v>
      </c>
      <c r="DR28" s="43" t="str">
        <f>IF(ISBLANK('Nota de Estudiantes'!DR30),"",IF(DR$6="","Falta",20*'Nota de Estudiantes'!DR30/DR$6))</f>
        <v/>
      </c>
      <c r="DS28" s="43" t="str">
        <f>IF(ISBLANK('Nota de Estudiantes'!DS30),"",IF(DS$6="","Falta",20*'Nota de Estudiantes'!DS30/DS$6))</f>
        <v/>
      </c>
      <c r="DT28" s="43" t="str">
        <f>IF(ISBLANK('Nota de Estudiantes'!DT30),"",IF(DT$6="","Falta",20*'Nota de Estudiantes'!DT30/DT$6))</f>
        <v/>
      </c>
      <c r="DU28" s="43">
        <f>IF(ISBLANK('Nota de Estudiantes'!DU30),"",IF(DU$6="","Falta",20*'Nota de Estudiantes'!DU30/DU$6))</f>
        <v>10</v>
      </c>
      <c r="DV28" s="43" t="str">
        <f>IF(ISBLANK('Nota de Estudiantes'!DV30),"",IF(DV$6="","Falta",20*'Nota de Estudiantes'!DV30/DV$6))</f>
        <v/>
      </c>
      <c r="DW28" s="43" t="str">
        <f>IF(ISBLANK('Nota de Estudiantes'!DW30),"",IF(DW$6="","Falta",20*'Nota de Estudiantes'!DW30/DW$6))</f>
        <v/>
      </c>
      <c r="DX28" s="43" t="str">
        <f>IF(ISBLANK('Nota de Estudiantes'!DX30),"",IF(DX$6="","Falta",20*'Nota de Estudiantes'!DX30/DX$6))</f>
        <v/>
      </c>
      <c r="DY28" s="43" t="str">
        <f>IF(ISBLANK('Nota de Estudiantes'!DY30),"",IF(DY$6="","Falta",20*'Nota de Estudiantes'!DY30/DY$6))</f>
        <v/>
      </c>
      <c r="DZ28" s="43" t="str">
        <f>IF(ISBLANK('Nota de Estudiantes'!DZ30),"",IF(DZ$6="","Falta",20*'Nota de Estudiantes'!DZ30/DZ$6))</f>
        <v/>
      </c>
      <c r="EA28" s="43" t="str">
        <f>IF(ISBLANK('Nota de Estudiantes'!EA30),"",IF(EA$6="","Falta",20*'Nota de Estudiantes'!EA30/EA$6))</f>
        <v/>
      </c>
      <c r="EB28" s="43" t="str">
        <f>IF(ISBLANK('Nota de Estudiantes'!EB30),"",IF(EB$6="","Falta",20*'Nota de Estudiantes'!EB30/EB$6))</f>
        <v/>
      </c>
      <c r="EC28" s="43" t="str">
        <f>IF(ISBLANK('Nota de Estudiantes'!EC30),"",IF(EC$6="","Falta",20*'Nota de Estudiantes'!EC30/EC$6))</f>
        <v/>
      </c>
      <c r="ED28" s="43" t="str">
        <f>IF(ISBLANK('Nota de Estudiantes'!ED30),"",IF(ED$6="","Falta",20*'Nota de Estudiantes'!ED30/ED$6))</f>
        <v/>
      </c>
      <c r="EE28" s="43" t="str">
        <f>IF(ISBLANK('Nota de Estudiantes'!EE30),"",IF(EE$6="","Falta",20*'Nota de Estudiantes'!EE30/EE$6))</f>
        <v/>
      </c>
      <c r="EF28" s="43" t="str">
        <f>IF(ISBLANK('Nota de Estudiantes'!EF30),"",IF(EF$6="","Falta",20*'Nota de Estudiantes'!EF30/EF$6))</f>
        <v/>
      </c>
      <c r="EG28" s="43" t="str">
        <f>IF(ISBLANK('Nota de Estudiantes'!EG30),"",IF(EG$6="","Falta",20*'Nota de Estudiantes'!EG30/EG$6))</f>
        <v/>
      </c>
      <c r="EH28" s="43" t="str">
        <f>IF(ISBLANK('Nota de Estudiantes'!EH30),"",IF(EH$6="","Falta",20*'Nota de Estudiantes'!EH30/EH$6))</f>
        <v/>
      </c>
      <c r="EI28" s="43" t="str">
        <f>IF(ISBLANK('Nota de Estudiantes'!EI30),"",IF(EI$6="","Falta",20*'Nota de Estudiantes'!EI30/EI$6))</f>
        <v/>
      </c>
      <c r="EJ28" s="43" t="str">
        <f>IF(ISBLANK('Nota de Estudiantes'!EJ30),"",IF(EJ$6="","Falta",20*'Nota de Estudiantes'!EJ30/EJ$6))</f>
        <v/>
      </c>
      <c r="EK28" s="43">
        <f>IF(ISBLANK('Nota de Estudiantes'!EK30),"",IF(EK$6="","Falta",20*'Nota de Estudiantes'!EK30/EK$6))</f>
        <v>9</v>
      </c>
      <c r="EL28" s="43" t="str">
        <f>IF(ISBLANK('Nota de Estudiantes'!EL30),"",IF(EL$6="","Falta",20*'Nota de Estudiantes'!EL30/EL$6))</f>
        <v/>
      </c>
      <c r="EM28" s="43" t="str">
        <f>IF(ISBLANK('Nota de Estudiantes'!EM30),"",IF(EM$6="","Falta",20*'Nota de Estudiantes'!EM30/EM$6))</f>
        <v/>
      </c>
      <c r="EN28" s="43" t="str">
        <f>IF(ISBLANK('Nota de Estudiantes'!EN30),"",IF(EN$6="","Falta",20*'Nota de Estudiantes'!EN30/EN$6))</f>
        <v/>
      </c>
      <c r="EO28" s="43">
        <f>IF(ISBLANK('Nota de Estudiantes'!EO30),"",IF(EO$6="","Falta",20*'Nota de Estudiantes'!EO30/EO$6))</f>
        <v>9</v>
      </c>
      <c r="EP28" s="43" t="str">
        <f>IF(ISBLANK('Nota de Estudiantes'!EP30),"",IF(EP$6="","Falta",20*'Nota de Estudiantes'!EP30/EP$6))</f>
        <v/>
      </c>
      <c r="EQ28" s="43" t="str">
        <f>IF(ISBLANK('Nota de Estudiantes'!EQ30),"",IF(EQ$6="","Falta",20*'Nota de Estudiantes'!EQ30/EQ$6))</f>
        <v/>
      </c>
      <c r="ER28" s="43" t="str">
        <f>IF(ISBLANK('Nota de Estudiantes'!ER30),"",IF(ER$6="","Falta",20*'Nota de Estudiantes'!ER30/ER$6))</f>
        <v/>
      </c>
      <c r="ES28" s="43" t="str">
        <f>IF(ISBLANK('Nota de Estudiantes'!ES30),"",IF(ES$6="","Falta",20*'Nota de Estudiantes'!ES30/ES$6))</f>
        <v/>
      </c>
      <c r="ET28" s="43" t="str">
        <f>IF(ISBLANK('Nota de Estudiantes'!ET30),"",IF(ET$6="","Falta",20*'Nota de Estudiantes'!ET30/ET$6))</f>
        <v/>
      </c>
      <c r="EU28" s="43" t="str">
        <f>IF(ISBLANK('Nota de Estudiantes'!EU30),"",IF(EU$6="","Falta",20*'Nota de Estudiantes'!EU30/EU$6))</f>
        <v/>
      </c>
      <c r="EV28" s="43" t="str">
        <f>IF(ISBLANK('Nota de Estudiantes'!EV30),"",IF(EV$6="","Falta",20*'Nota de Estudiantes'!EV30/EV$6))</f>
        <v/>
      </c>
      <c r="EW28" s="43" t="str">
        <f>IF(ISBLANK('Nota de Estudiantes'!EW30),"",IF(EW$6="","Falta",20*'Nota de Estudiantes'!EW30/EW$6))</f>
        <v/>
      </c>
      <c r="EX28" s="43" t="str">
        <f>IF(ISBLANK('Nota de Estudiantes'!EX30),"",IF(EX$6="","Falta",20*'Nota de Estudiantes'!EX30/EX$6))</f>
        <v/>
      </c>
      <c r="EY28" s="43" t="str">
        <f>IF(ISBLANK('Nota de Estudiantes'!EY30),"",IF(EY$6="","Falta",20*'Nota de Estudiantes'!EY30/EY$6))</f>
        <v/>
      </c>
      <c r="EZ28" s="43" t="str">
        <f>IF(ISBLANK('Nota de Estudiantes'!EZ30),"",IF(EZ$6="","Falta",20*'Nota de Estudiantes'!EZ30/EZ$6))</f>
        <v/>
      </c>
      <c r="FA28" s="43">
        <f>IF(ISBLANK('Nota de Estudiantes'!FA30),"",IF(FA$6="","Falta",20*'Nota de Estudiantes'!FA30/FA$6))</f>
        <v>16</v>
      </c>
      <c r="FB28" s="43">
        <f>IF(ISBLANK('Nota de Estudiantes'!FB30),"",IF(FB$6="","Falta",20*'Nota de Estudiantes'!FB30/FB$6))</f>
        <v>20</v>
      </c>
      <c r="FC28" s="43">
        <f>IF(ISBLANK('Nota de Estudiantes'!FC30),"",IF(FC$6="","Falta",20*'Nota de Estudiantes'!FC30/FC$6))</f>
        <v>20</v>
      </c>
      <c r="FD28" s="43">
        <f>IF(ISBLANK('Nota de Estudiantes'!FD30),"",IF(FD$6="","Falta",20*'Nota de Estudiantes'!FD30/FD$6))</f>
        <v>16</v>
      </c>
      <c r="FE28" s="43" t="str">
        <f>IF(ISBLANK('Nota de Estudiantes'!FE30),"",IF(FE$6="","Falta",20*'Nota de Estudiantes'!FE30/FE$6))</f>
        <v/>
      </c>
      <c r="FF28" s="43" t="str">
        <f>IF(ISBLANK('Nota de Estudiantes'!FF30),"",IF(FF$6="","Falta",20*'Nota de Estudiantes'!FF30/FF$6))</f>
        <v/>
      </c>
      <c r="FG28" s="43" t="str">
        <f>IF(ISBLANK('Nota de Estudiantes'!FG30),"",IF(FG$6="","Falta",20*'Nota de Estudiantes'!FG30/FG$6))</f>
        <v/>
      </c>
      <c r="FH28" s="43" t="str">
        <f>IF(ISBLANK('Nota de Estudiantes'!FH30),"",IF(FH$6="","Falta",20*'Nota de Estudiantes'!FH30/FH$6))</f>
        <v/>
      </c>
      <c r="FI28" s="43" t="str">
        <f>IF(ISBLANK('Nota de Estudiantes'!FI30),"",IF(FI$6="","Falta",20*'Nota de Estudiantes'!FI30/FI$6))</f>
        <v/>
      </c>
      <c r="FJ28" s="43" t="str">
        <f>IF(ISBLANK('Nota de Estudiantes'!FJ30),"",IF(FJ$6="","Falta",20*'Nota de Estudiantes'!FJ30/FJ$6))</f>
        <v/>
      </c>
      <c r="FK28" s="43" t="str">
        <f>IF(ISBLANK('Nota de Estudiantes'!FK30),"",IF(FK$6="","Falta",20*'Nota de Estudiantes'!FK30/FK$6))</f>
        <v/>
      </c>
      <c r="FL28" s="43" t="str">
        <f>IF(ISBLANK('Nota de Estudiantes'!FL30),"",IF(FL$6="","Falta",20*'Nota de Estudiantes'!FL30/FL$6))</f>
        <v/>
      </c>
    </row>
    <row r="29" spans="2:168" x14ac:dyDescent="0.25">
      <c r="B29" s="42" t="str">
        <f>IF(ISBLANK('Nota de Estudiantes'!B31),"",'Nota de Estudiantes'!B31)</f>
        <v>25</v>
      </c>
      <c r="C29" s="42" t="str">
        <f>IF(ISBLANK('Nota de Estudiantes'!C31),"",'Nota de Estudiantes'!C31)</f>
        <v>TORRES ZAPATA, MICHEL EMERSON</v>
      </c>
      <c r="D29" s="38" t="str">
        <f>IF(ISBLANK('Nota de Estudiantes'!D31),"",'Nota de Estudiantes'!D31)</f>
        <v>04</v>
      </c>
      <c r="E29" s="43">
        <f>IF(ISBLANK('Nota de Estudiantes'!E31),"",IF(E$6="","Falta",20*'Nota de Estudiantes'!E31/E$6))</f>
        <v>20</v>
      </c>
      <c r="F29" s="43">
        <f>IF(ISBLANK('Nota de Estudiantes'!F31),"",IF(F$6="","Falta",20*'Nota de Estudiantes'!F31/F$6))</f>
        <v>20</v>
      </c>
      <c r="G29" s="43">
        <f>IF(ISBLANK('Nota de Estudiantes'!G31),"",IF(G$6="","Falta",20*'Nota de Estudiantes'!G31/G$6))</f>
        <v>10</v>
      </c>
      <c r="H29" s="43" t="str">
        <f>IF(ISBLANK('Nota de Estudiantes'!H31),"",IF(H$6="","Falta",20*'Nota de Estudiantes'!H31/H$6))</f>
        <v/>
      </c>
      <c r="I29" s="43">
        <f>IF(ISBLANK('Nota de Estudiantes'!I31),"",IF(I$6="","Falta",20*'Nota de Estudiantes'!I31/I$6))</f>
        <v>14</v>
      </c>
      <c r="J29" s="43">
        <f>IF(ISBLANK('Nota de Estudiantes'!J31),"",IF(J$6="","Falta",20*'Nota de Estudiantes'!J31/J$6))</f>
        <v>20</v>
      </c>
      <c r="K29" s="43">
        <f>IF(ISBLANK('Nota de Estudiantes'!K31),"",IF(K$6="","Falta",20*'Nota de Estudiantes'!K31/K$6))</f>
        <v>16</v>
      </c>
      <c r="L29" s="43">
        <f>IF(ISBLANK('Nota de Estudiantes'!L31),"",IF(L$6="","Falta",20*'Nota de Estudiantes'!L31/L$6))</f>
        <v>12</v>
      </c>
      <c r="M29" s="43" t="str">
        <f>IF(ISBLANK('Nota de Estudiantes'!M31),"",IF(M$6="","Falta",20*'Nota de Estudiantes'!M31/M$6))</f>
        <v/>
      </c>
      <c r="N29" s="43" t="str">
        <f>IF(ISBLANK('Nota de Estudiantes'!N31),"",IF(N$6="","Falta",20*'Nota de Estudiantes'!N31/N$6))</f>
        <v/>
      </c>
      <c r="O29" s="43" t="str">
        <f>IF(ISBLANK('Nota de Estudiantes'!O31),"",IF(O$6="","Falta",20*'Nota de Estudiantes'!O31/O$6))</f>
        <v/>
      </c>
      <c r="P29" s="43" t="str">
        <f>IF(ISBLANK('Nota de Estudiantes'!P31),"",IF(P$6="","Falta",20*'Nota de Estudiantes'!P31/P$6))</f>
        <v/>
      </c>
      <c r="Q29" s="43" t="str">
        <f>IF(ISBLANK('Nota de Estudiantes'!Q31),"",IF(Q$6="","Falta",20*'Nota de Estudiantes'!Q31/Q$6))</f>
        <v/>
      </c>
      <c r="R29" s="43" t="str">
        <f>IF(ISBLANK('Nota de Estudiantes'!R31),"",IF(R$6="","Falta",20*'Nota de Estudiantes'!R31/R$6))</f>
        <v/>
      </c>
      <c r="S29" s="43" t="str">
        <f>IF(ISBLANK('Nota de Estudiantes'!S31),"",IF(S$6="","Falta",20*'Nota de Estudiantes'!S31/S$6))</f>
        <v/>
      </c>
      <c r="T29" s="43" t="str">
        <f>IF(ISBLANK('Nota de Estudiantes'!T31),"",IF(T$6="","Falta",20*'Nota de Estudiantes'!T31/T$6))</f>
        <v/>
      </c>
      <c r="U29" s="43">
        <f>IF(ISBLANK('Nota de Estudiantes'!U31),"",IF(U$6="","Falta",20*'Nota de Estudiantes'!U31/U$6))</f>
        <v>15</v>
      </c>
      <c r="V29" s="43">
        <f>IF(ISBLANK('Nota de Estudiantes'!V31),"",IF(V$6="","Falta",20*'Nota de Estudiantes'!V31/V$6))</f>
        <v>20</v>
      </c>
      <c r="W29" s="43">
        <f>IF(ISBLANK('Nota de Estudiantes'!W31),"",IF(W$6="","Falta",20*'Nota de Estudiantes'!W31/W$6))</f>
        <v>19</v>
      </c>
      <c r="X29" s="43" t="str">
        <f>IF(ISBLANK('Nota de Estudiantes'!X31),"",IF(X$6="","Falta",20*'Nota de Estudiantes'!X31/X$6))</f>
        <v/>
      </c>
      <c r="Y29" s="43">
        <f>IF(ISBLANK('Nota de Estudiantes'!Y31),"",IF(Y$6="","Falta",20*'Nota de Estudiantes'!Y31/Y$6))</f>
        <v>18</v>
      </c>
      <c r="Z29" s="43">
        <f>IF(ISBLANK('Nota de Estudiantes'!Z31),"",IF(Z$6="","Falta",20*'Nota de Estudiantes'!Z31/Z$6))</f>
        <v>19</v>
      </c>
      <c r="AA29" s="43">
        <f>IF(ISBLANK('Nota de Estudiantes'!AA31),"",IF(AA$6="","Falta",20*'Nota de Estudiantes'!AA31/AA$6))</f>
        <v>11</v>
      </c>
      <c r="AB29" s="43">
        <f>IF(ISBLANK('Nota de Estudiantes'!AB31),"",IF(AB$6="","Falta",20*'Nota de Estudiantes'!AB31/AB$6))</f>
        <v>13</v>
      </c>
      <c r="AC29" s="43">
        <f>IF(ISBLANK('Nota de Estudiantes'!AC31),"",IF(AC$6="","Falta",20*'Nota de Estudiantes'!AC31/AC$6))</f>
        <v>13</v>
      </c>
      <c r="AD29" s="43" t="str">
        <f>IF(ISBLANK('Nota de Estudiantes'!AD31),"",IF(AD$6="","Falta",20*'Nota de Estudiantes'!AD31/AD$6))</f>
        <v/>
      </c>
      <c r="AE29" s="43" t="str">
        <f>IF(ISBLANK('Nota de Estudiantes'!AE31),"",IF(AE$6="","Falta",20*'Nota de Estudiantes'!AE31/AE$6))</f>
        <v/>
      </c>
      <c r="AF29" s="43" t="str">
        <f>IF(ISBLANK('Nota de Estudiantes'!AF31),"",IF(AF$6="","Falta",20*'Nota de Estudiantes'!AF31/AF$6))</f>
        <v/>
      </c>
      <c r="AG29" s="43" t="str">
        <f>IF(ISBLANK('Nota de Estudiantes'!AG31),"",IF(AG$6="","Falta",20*'Nota de Estudiantes'!AG31/AG$6))</f>
        <v/>
      </c>
      <c r="AH29" s="43" t="str">
        <f>IF(ISBLANK('Nota de Estudiantes'!AH31),"",IF(AH$6="","Falta",20*'Nota de Estudiantes'!AH31/AH$6))</f>
        <v/>
      </c>
      <c r="AI29" s="43" t="str">
        <f>IF(ISBLANK('Nota de Estudiantes'!AI31),"",IF(AI$6="","Falta",20*'Nota de Estudiantes'!AI31/AI$6))</f>
        <v/>
      </c>
      <c r="AJ29" s="43" t="str">
        <f>IF(ISBLANK('Nota de Estudiantes'!AJ31),"",IF(AJ$6="","Falta",20*'Nota de Estudiantes'!AJ31/AJ$6))</f>
        <v/>
      </c>
      <c r="AK29" s="43" t="str">
        <f>IF(ISBLANK('Nota de Estudiantes'!AK31),"",IF(AK$6="","Falta",20*'Nota de Estudiantes'!AK31/AK$6))</f>
        <v/>
      </c>
      <c r="AL29" s="43" t="str">
        <f>IF(ISBLANK('Nota de Estudiantes'!AL31),"",IF(AL$6="","Falta",20*'Nota de Estudiantes'!AL31/AL$6))</f>
        <v/>
      </c>
      <c r="AM29" s="43" t="str">
        <f>IF(ISBLANK('Nota de Estudiantes'!AM31),"",IF(AM$6="","Falta",20*'Nota de Estudiantes'!AM31/AM$6))</f>
        <v/>
      </c>
      <c r="AN29" s="43" t="str">
        <f>IF(ISBLANK('Nota de Estudiantes'!AN31),"",IF(AN$6="","Falta",20*'Nota de Estudiantes'!AN31/AN$6))</f>
        <v/>
      </c>
      <c r="AO29" s="43" t="str">
        <f>IF(ISBLANK('Nota de Estudiantes'!AO31),"",IF(AO$6="","Falta",20*'Nota de Estudiantes'!AO31/AO$6))</f>
        <v/>
      </c>
      <c r="AP29" s="43" t="str">
        <f>IF(ISBLANK('Nota de Estudiantes'!AP31),"",IF(AP$6="","Falta",20*'Nota de Estudiantes'!AP31/AP$6))</f>
        <v/>
      </c>
      <c r="AQ29" s="43" t="str">
        <f>IF(ISBLANK('Nota de Estudiantes'!AQ31),"",IF(AQ$6="","Falta",20*'Nota de Estudiantes'!AQ31/AQ$6))</f>
        <v/>
      </c>
      <c r="AR29" s="43" t="str">
        <f>IF(ISBLANK('Nota de Estudiantes'!AR31),"",IF(AR$6="","Falta",20*'Nota de Estudiantes'!AR31/AR$6))</f>
        <v/>
      </c>
      <c r="AS29" s="43">
        <f>IF(ISBLANK('Nota de Estudiantes'!AS31),"",IF(AS$6="","Falta",20*'Nota de Estudiantes'!AS31/AS$6))</f>
        <v>13</v>
      </c>
      <c r="AT29" s="43" t="str">
        <f>IF(ISBLANK('Nota de Estudiantes'!AT31),"",IF(AT$6="","Falta",20*'Nota de Estudiantes'!AT31/AT$6))</f>
        <v/>
      </c>
      <c r="AU29" s="43" t="str">
        <f>IF(ISBLANK('Nota de Estudiantes'!AU31),"",IF(AU$6="","Falta",20*'Nota de Estudiantes'!AU31/AU$6))</f>
        <v/>
      </c>
      <c r="AV29" s="43" t="str">
        <f>IF(ISBLANK('Nota de Estudiantes'!AV31),"",IF(AV$6="","Falta",20*'Nota de Estudiantes'!AV31/AV$6))</f>
        <v/>
      </c>
      <c r="AW29" s="43">
        <f>IF(ISBLANK('Nota de Estudiantes'!AW31),"",IF(AW$6="","Falta",20*'Nota de Estudiantes'!AW31/AW$6))</f>
        <v>10</v>
      </c>
      <c r="AX29" s="43">
        <f>IF(ISBLANK('Nota de Estudiantes'!AX31),"",IF(AX$6="","Falta",20*'Nota de Estudiantes'!AX31/AX$6))</f>
        <v>8</v>
      </c>
      <c r="AY29" s="43" t="str">
        <f>IF(ISBLANK('Nota de Estudiantes'!AY31),"",IF(AY$6="","Falta",20*'Nota de Estudiantes'!AY31/AY$6))</f>
        <v/>
      </c>
      <c r="AZ29" s="43" t="str">
        <f>IF(ISBLANK('Nota de Estudiantes'!AZ31),"",IF(AZ$6="","Falta",20*'Nota de Estudiantes'!AZ31/AZ$6))</f>
        <v/>
      </c>
      <c r="BA29" s="43" t="str">
        <f>IF(ISBLANK('Nota de Estudiantes'!BA31),"",IF(BA$6="","Falta",20*'Nota de Estudiantes'!BA31/BA$6))</f>
        <v/>
      </c>
      <c r="BB29" s="43" t="str">
        <f>IF(ISBLANK('Nota de Estudiantes'!BB31),"",IF(BB$6="","Falta",20*'Nota de Estudiantes'!BB31/BB$6))</f>
        <v/>
      </c>
      <c r="BC29" s="43" t="str">
        <f>IF(ISBLANK('Nota de Estudiantes'!BC31),"",IF(BC$6="","Falta",20*'Nota de Estudiantes'!BC31/BC$6))</f>
        <v/>
      </c>
      <c r="BD29" s="43" t="str">
        <f>IF(ISBLANK('Nota de Estudiantes'!BD31),"",IF(BD$6="","Falta",20*'Nota de Estudiantes'!BD31/BD$6))</f>
        <v/>
      </c>
      <c r="BE29" s="43" t="str">
        <f>IF(ISBLANK('Nota de Estudiantes'!BE31),"",IF(BE$6="","Falta",20*'Nota de Estudiantes'!BE31/BE$6))</f>
        <v/>
      </c>
      <c r="BF29" s="43" t="str">
        <f>IF(ISBLANK('Nota de Estudiantes'!BF31),"",IF(BF$6="","Falta",20*'Nota de Estudiantes'!BF31/BF$6))</f>
        <v/>
      </c>
      <c r="BG29" s="43" t="str">
        <f>IF(ISBLANK('Nota de Estudiantes'!BG31),"",IF(BG$6="","Falta",20*'Nota de Estudiantes'!BG31/BG$6))</f>
        <v/>
      </c>
      <c r="BH29" s="43" t="str">
        <f>IF(ISBLANK('Nota de Estudiantes'!BH31),"",IF(BH$6="","Falta",20*'Nota de Estudiantes'!BH31/BH$6))</f>
        <v/>
      </c>
      <c r="BI29" s="43">
        <f>IF(ISBLANK('Nota de Estudiantes'!BI31),"",IF(BI$6="","Falta",20*'Nota de Estudiantes'!BI31/BI$6))</f>
        <v>14</v>
      </c>
      <c r="BJ29" s="43" t="str">
        <f>IF(ISBLANK('Nota de Estudiantes'!BJ31),"",IF(BJ$6="","Falta",20*'Nota de Estudiantes'!BJ31/BJ$6))</f>
        <v/>
      </c>
      <c r="BK29" s="43" t="str">
        <f>IF(ISBLANK('Nota de Estudiantes'!BK31),"",IF(BK$6="","Falta",20*'Nota de Estudiantes'!BK31/BK$6))</f>
        <v/>
      </c>
      <c r="BL29" s="43" t="str">
        <f>IF(ISBLANK('Nota de Estudiantes'!BL31),"",IF(BL$6="","Falta",20*'Nota de Estudiantes'!BL31/BL$6))</f>
        <v/>
      </c>
      <c r="BM29" s="43">
        <f>IF(ISBLANK('Nota de Estudiantes'!BM31),"",IF(BM$6="","Falta",20*'Nota de Estudiantes'!BM31/BM$6))</f>
        <v>8</v>
      </c>
      <c r="BN29" s="43" t="str">
        <f>IF(ISBLANK('Nota de Estudiantes'!BN31),"",IF(BN$6="","Falta",20*'Nota de Estudiantes'!BN31/BN$6))</f>
        <v/>
      </c>
      <c r="BO29" s="43" t="str">
        <f>IF(ISBLANK('Nota de Estudiantes'!BO31),"",IF(BO$6="","Falta",20*'Nota de Estudiantes'!BO31/BO$6))</f>
        <v/>
      </c>
      <c r="BP29" s="43" t="str">
        <f>IF(ISBLANK('Nota de Estudiantes'!BP31),"",IF(BP$6="","Falta",20*'Nota de Estudiantes'!BP31/BP$6))</f>
        <v/>
      </c>
      <c r="BQ29" s="43" t="str">
        <f>IF(ISBLANK('Nota de Estudiantes'!BQ31),"",IF(BQ$6="","Falta",20*'Nota de Estudiantes'!BQ31/BQ$6))</f>
        <v/>
      </c>
      <c r="BR29" s="43" t="str">
        <f>IF(ISBLANK('Nota de Estudiantes'!BR31),"",IF(BR$6="","Falta",20*'Nota de Estudiantes'!BR31/BR$6))</f>
        <v/>
      </c>
      <c r="BS29" s="43" t="str">
        <f>IF(ISBLANK('Nota de Estudiantes'!BS31),"",IF(BS$6="","Falta",20*'Nota de Estudiantes'!BS31/BS$6))</f>
        <v/>
      </c>
      <c r="BT29" s="43" t="str">
        <f>IF(ISBLANK('Nota de Estudiantes'!BT31),"",IF(BT$6="","Falta",20*'Nota de Estudiantes'!BT31/BT$6))</f>
        <v/>
      </c>
      <c r="BU29" s="43" t="str">
        <f>IF(ISBLANK('Nota de Estudiantes'!BU31),"",IF(BU$6="","Falta",20*'Nota de Estudiantes'!BU31/BU$6))</f>
        <v/>
      </c>
      <c r="BV29" s="43" t="str">
        <f>IF(ISBLANK('Nota de Estudiantes'!BV31),"",IF(BV$6="","Falta",20*'Nota de Estudiantes'!BV31/BV$6))</f>
        <v/>
      </c>
      <c r="BW29" s="43" t="str">
        <f>IF(ISBLANK('Nota de Estudiantes'!BW31),"",IF(BW$6="","Falta",20*'Nota de Estudiantes'!BW31/BW$6))</f>
        <v/>
      </c>
      <c r="BX29" s="43" t="str">
        <f>IF(ISBLANK('Nota de Estudiantes'!BX31),"",IF(BX$6="","Falta",20*'Nota de Estudiantes'!BX31/BX$6))</f>
        <v/>
      </c>
      <c r="BY29" s="43">
        <f>IF(ISBLANK('Nota de Estudiantes'!BY31),"",IF(BY$6="","Falta",20*'Nota de Estudiantes'!BY31/BY$6))</f>
        <v>20</v>
      </c>
      <c r="BZ29" s="43">
        <f>IF(ISBLANK('Nota de Estudiantes'!BZ31),"",IF(BZ$6="","Falta",20*'Nota de Estudiantes'!BZ31/BZ$6))</f>
        <v>15</v>
      </c>
      <c r="CA29" s="43" t="str">
        <f>IF(ISBLANK('Nota de Estudiantes'!CA31),"",IF(CA$6="","Falta",20*'Nota de Estudiantes'!CA31/CA$6))</f>
        <v/>
      </c>
      <c r="CB29" s="43" t="str">
        <f>IF(ISBLANK('Nota de Estudiantes'!CB31),"",IF(CB$6="","Falta",20*'Nota de Estudiantes'!CB31/CB$6))</f>
        <v/>
      </c>
      <c r="CC29" s="43" t="str">
        <f>IF(ISBLANK('Nota de Estudiantes'!CC31),"",IF(CC$6="","Falta",20*'Nota de Estudiantes'!CC31/CC$6))</f>
        <v/>
      </c>
      <c r="CD29" s="43" t="str">
        <f>IF(ISBLANK('Nota de Estudiantes'!CD31),"",IF(CD$6="","Falta",20*'Nota de Estudiantes'!CD31/CD$6))</f>
        <v/>
      </c>
      <c r="CE29" s="43" t="str">
        <f>IF(ISBLANK('Nota de Estudiantes'!CE31),"",IF(CE$6="","Falta",20*'Nota de Estudiantes'!CE31/CE$6))</f>
        <v/>
      </c>
      <c r="CF29" s="43" t="str">
        <f>IF(ISBLANK('Nota de Estudiantes'!CF31),"",IF(CF$6="","Falta",20*'Nota de Estudiantes'!CF31/CF$6))</f>
        <v/>
      </c>
      <c r="CG29" s="43" t="str">
        <f>IF(ISBLANK('Nota de Estudiantes'!CG31),"",IF(CG$6="","Falta",20*'Nota de Estudiantes'!CG31/CG$6))</f>
        <v/>
      </c>
      <c r="CH29" s="43" t="str">
        <f>IF(ISBLANK('Nota de Estudiantes'!CH31),"",IF(CH$6="","Falta",20*'Nota de Estudiantes'!CH31/CH$6))</f>
        <v/>
      </c>
      <c r="CI29" s="43" t="str">
        <f>IF(ISBLANK('Nota de Estudiantes'!CI31),"",IF(CI$6="","Falta",20*'Nota de Estudiantes'!CI31/CI$6))</f>
        <v/>
      </c>
      <c r="CJ29" s="43" t="str">
        <f>IF(ISBLANK('Nota de Estudiantes'!CJ31),"",IF(CJ$6="","Falta",20*'Nota de Estudiantes'!CJ31/CJ$6))</f>
        <v/>
      </c>
      <c r="CK29" s="43">
        <f>IF(ISBLANK('Nota de Estudiantes'!CK31),"",IF(CK$6="","Falta",20*'Nota de Estudiantes'!CK31/CK$6))</f>
        <v>16</v>
      </c>
      <c r="CL29" s="43" t="str">
        <f>IF(ISBLANK('Nota de Estudiantes'!CL31),"",IF(CL$6="","Falta",20*'Nota de Estudiantes'!CL31/CL$6))</f>
        <v/>
      </c>
      <c r="CM29" s="43" t="str">
        <f>IF(ISBLANK('Nota de Estudiantes'!CM31),"",IF(CM$6="","Falta",20*'Nota de Estudiantes'!CM31/CM$6))</f>
        <v/>
      </c>
      <c r="CN29" s="43" t="str">
        <f>IF(ISBLANK('Nota de Estudiantes'!CN31),"",IF(CN$6="","Falta",20*'Nota de Estudiantes'!CN31/CN$6))</f>
        <v/>
      </c>
      <c r="CO29" s="43">
        <f>IF(ISBLANK('Nota de Estudiantes'!CO31),"",IF(CO$6="","Falta",20*'Nota de Estudiantes'!CO31/CO$6))</f>
        <v>16</v>
      </c>
      <c r="CP29" s="43" t="str">
        <f>IF(ISBLANK('Nota de Estudiantes'!CP31),"",IF(CP$6="","Falta",20*'Nota de Estudiantes'!CP31/CP$6))</f>
        <v/>
      </c>
      <c r="CQ29" s="43" t="str">
        <f>IF(ISBLANK('Nota de Estudiantes'!CQ31),"",IF(CQ$6="","Falta",20*'Nota de Estudiantes'!CQ31/CQ$6))</f>
        <v/>
      </c>
      <c r="CR29" s="43" t="str">
        <f>IF(ISBLANK('Nota de Estudiantes'!CR31),"",IF(CR$6="","Falta",20*'Nota de Estudiantes'!CR31/CR$6))</f>
        <v/>
      </c>
      <c r="CS29" s="43" t="str">
        <f>IF(ISBLANK('Nota de Estudiantes'!CS31),"",IF(CS$6="","Falta",20*'Nota de Estudiantes'!CS31/CS$6))</f>
        <v/>
      </c>
      <c r="CT29" s="43" t="str">
        <f>IF(ISBLANK('Nota de Estudiantes'!CT31),"",IF(CT$6="","Falta",20*'Nota de Estudiantes'!CT31/CT$6))</f>
        <v/>
      </c>
      <c r="CU29" s="43" t="str">
        <f>IF(ISBLANK('Nota de Estudiantes'!CU31),"",IF(CU$6="","Falta",20*'Nota de Estudiantes'!CU31/CU$6))</f>
        <v/>
      </c>
      <c r="CV29" s="43" t="str">
        <f>IF(ISBLANK('Nota de Estudiantes'!CV31),"",IF(CV$6="","Falta",20*'Nota de Estudiantes'!CV31/CV$6))</f>
        <v/>
      </c>
      <c r="CW29" s="43" t="str">
        <f>IF(ISBLANK('Nota de Estudiantes'!CW31),"",IF(CW$6="","Falta",20*'Nota de Estudiantes'!CW31/CW$6))</f>
        <v/>
      </c>
      <c r="CX29" s="43" t="str">
        <f>IF(ISBLANK('Nota de Estudiantes'!CX31),"",IF(CX$6="","Falta",20*'Nota de Estudiantes'!CX31/CX$6))</f>
        <v/>
      </c>
      <c r="CY29" s="43" t="str">
        <f>IF(ISBLANK('Nota de Estudiantes'!CY31),"",IF(CY$6="","Falta",20*'Nota de Estudiantes'!CY31/CY$6))</f>
        <v/>
      </c>
      <c r="CZ29" s="43" t="str">
        <f>IF(ISBLANK('Nota de Estudiantes'!CZ31),"",IF(CZ$6="","Falta",20*'Nota de Estudiantes'!CZ31/CZ$6))</f>
        <v/>
      </c>
      <c r="DA29" s="43">
        <f>IF(ISBLANK('Nota de Estudiantes'!DA31),"",IF(DA$6="","Falta",20*'Nota de Estudiantes'!DA31/DA$6))</f>
        <v>16</v>
      </c>
      <c r="DB29" s="43">
        <f>IF(ISBLANK('Nota de Estudiantes'!DB31),"",IF(DB$6="","Falta",20*'Nota de Estudiantes'!DB31/DB$6))</f>
        <v>14</v>
      </c>
      <c r="DC29" s="43">
        <f>IF(ISBLANK('Nota de Estudiantes'!DC31),"",IF(DC$6="","Falta",20*'Nota de Estudiantes'!DC31/DC$6))</f>
        <v>9</v>
      </c>
      <c r="DD29" s="43">
        <f>IF(ISBLANK('Nota de Estudiantes'!DD31),"",IF(DD$6="","Falta",20*'Nota de Estudiantes'!DD31/DD$6))</f>
        <v>10</v>
      </c>
      <c r="DE29" s="43">
        <f>IF(ISBLANK('Nota de Estudiantes'!DE31),"",IF(DE$6="","Falta",20*'Nota de Estudiantes'!DE31/DE$6))</f>
        <v>8</v>
      </c>
      <c r="DF29" s="43" t="str">
        <f>IF(ISBLANK('Nota de Estudiantes'!DF31),"",IF(DF$6="","Falta",20*'Nota de Estudiantes'!DF31/DF$6))</f>
        <v/>
      </c>
      <c r="DG29" s="43" t="str">
        <f>IF(ISBLANK('Nota de Estudiantes'!DG31),"",IF(DG$6="","Falta",20*'Nota de Estudiantes'!DG31/DG$6))</f>
        <v/>
      </c>
      <c r="DH29" s="43" t="str">
        <f>IF(ISBLANK('Nota de Estudiantes'!DH31),"",IF(DH$6="","Falta",20*'Nota de Estudiantes'!DH31/DH$6))</f>
        <v/>
      </c>
      <c r="DI29" s="43" t="str">
        <f>IF(ISBLANK('Nota de Estudiantes'!DI31),"",IF(DI$6="","Falta",20*'Nota de Estudiantes'!DI31/DI$6))</f>
        <v/>
      </c>
      <c r="DJ29" s="43" t="str">
        <f>IF(ISBLANK('Nota de Estudiantes'!DJ31),"",IF(DJ$6="","Falta",20*'Nota de Estudiantes'!DJ31/DJ$6))</f>
        <v/>
      </c>
      <c r="DK29" s="43" t="str">
        <f>IF(ISBLANK('Nota de Estudiantes'!DK31),"",IF(DK$6="","Falta",20*'Nota de Estudiantes'!DK31/DK$6))</f>
        <v/>
      </c>
      <c r="DL29" s="43" t="str">
        <f>IF(ISBLANK('Nota de Estudiantes'!DL31),"",IF(DL$6="","Falta",20*'Nota de Estudiantes'!DL31/DL$6))</f>
        <v/>
      </c>
      <c r="DM29" s="43" t="str">
        <f>IF(ISBLANK('Nota de Estudiantes'!DM31),"",IF(DM$6="","Falta",20*'Nota de Estudiantes'!DM31/DM$6))</f>
        <v/>
      </c>
      <c r="DN29" s="43" t="str">
        <f>IF(ISBLANK('Nota de Estudiantes'!DN31),"",IF(DN$6="","Falta",20*'Nota de Estudiantes'!DN31/DN$6))</f>
        <v/>
      </c>
      <c r="DO29" s="43" t="str">
        <f>IF(ISBLANK('Nota de Estudiantes'!DO31),"",IF(DO$6="","Falta",20*'Nota de Estudiantes'!DO31/DO$6))</f>
        <v/>
      </c>
      <c r="DP29" s="43" t="str">
        <f>IF(ISBLANK('Nota de Estudiantes'!DP31),"",IF(DP$6="","Falta",20*'Nota de Estudiantes'!DP31/DP$6))</f>
        <v/>
      </c>
      <c r="DQ29" s="43">
        <f>IF(ISBLANK('Nota de Estudiantes'!DQ31),"",IF(DQ$6="","Falta",20*'Nota de Estudiantes'!DQ31/DQ$6))</f>
        <v>9</v>
      </c>
      <c r="DR29" s="43" t="str">
        <f>IF(ISBLANK('Nota de Estudiantes'!DR31),"",IF(DR$6="","Falta",20*'Nota de Estudiantes'!DR31/DR$6))</f>
        <v/>
      </c>
      <c r="DS29" s="43" t="str">
        <f>IF(ISBLANK('Nota de Estudiantes'!DS31),"",IF(DS$6="","Falta",20*'Nota de Estudiantes'!DS31/DS$6))</f>
        <v/>
      </c>
      <c r="DT29" s="43" t="str">
        <f>IF(ISBLANK('Nota de Estudiantes'!DT31),"",IF(DT$6="","Falta",20*'Nota de Estudiantes'!DT31/DT$6))</f>
        <v/>
      </c>
      <c r="DU29" s="43">
        <f>IF(ISBLANK('Nota de Estudiantes'!DU31),"",IF(DU$6="","Falta",20*'Nota de Estudiantes'!DU31/DU$6))</f>
        <v>9</v>
      </c>
      <c r="DV29" s="43" t="str">
        <f>IF(ISBLANK('Nota de Estudiantes'!DV31),"",IF(DV$6="","Falta",20*'Nota de Estudiantes'!DV31/DV$6))</f>
        <v/>
      </c>
      <c r="DW29" s="43" t="str">
        <f>IF(ISBLANK('Nota de Estudiantes'!DW31),"",IF(DW$6="","Falta",20*'Nota de Estudiantes'!DW31/DW$6))</f>
        <v/>
      </c>
      <c r="DX29" s="43" t="str">
        <f>IF(ISBLANK('Nota de Estudiantes'!DX31),"",IF(DX$6="","Falta",20*'Nota de Estudiantes'!DX31/DX$6))</f>
        <v/>
      </c>
      <c r="DY29" s="43" t="str">
        <f>IF(ISBLANK('Nota de Estudiantes'!DY31),"",IF(DY$6="","Falta",20*'Nota de Estudiantes'!DY31/DY$6))</f>
        <v/>
      </c>
      <c r="DZ29" s="43" t="str">
        <f>IF(ISBLANK('Nota de Estudiantes'!DZ31),"",IF(DZ$6="","Falta",20*'Nota de Estudiantes'!DZ31/DZ$6))</f>
        <v/>
      </c>
      <c r="EA29" s="43" t="str">
        <f>IF(ISBLANK('Nota de Estudiantes'!EA31),"",IF(EA$6="","Falta",20*'Nota de Estudiantes'!EA31/EA$6))</f>
        <v/>
      </c>
      <c r="EB29" s="43" t="str">
        <f>IF(ISBLANK('Nota de Estudiantes'!EB31),"",IF(EB$6="","Falta",20*'Nota de Estudiantes'!EB31/EB$6))</f>
        <v/>
      </c>
      <c r="EC29" s="43" t="str">
        <f>IF(ISBLANK('Nota de Estudiantes'!EC31),"",IF(EC$6="","Falta",20*'Nota de Estudiantes'!EC31/EC$6))</f>
        <v/>
      </c>
      <c r="ED29" s="43" t="str">
        <f>IF(ISBLANK('Nota de Estudiantes'!ED31),"",IF(ED$6="","Falta",20*'Nota de Estudiantes'!ED31/ED$6))</f>
        <v/>
      </c>
      <c r="EE29" s="43" t="str">
        <f>IF(ISBLANK('Nota de Estudiantes'!EE31),"",IF(EE$6="","Falta",20*'Nota de Estudiantes'!EE31/EE$6))</f>
        <v/>
      </c>
      <c r="EF29" s="43" t="str">
        <f>IF(ISBLANK('Nota de Estudiantes'!EF31),"",IF(EF$6="","Falta",20*'Nota de Estudiantes'!EF31/EF$6))</f>
        <v/>
      </c>
      <c r="EG29" s="43" t="str">
        <f>IF(ISBLANK('Nota de Estudiantes'!EG31),"",IF(EG$6="","Falta",20*'Nota de Estudiantes'!EG31/EG$6))</f>
        <v/>
      </c>
      <c r="EH29" s="43" t="str">
        <f>IF(ISBLANK('Nota de Estudiantes'!EH31),"",IF(EH$6="","Falta",20*'Nota de Estudiantes'!EH31/EH$6))</f>
        <v/>
      </c>
      <c r="EI29" s="43" t="str">
        <f>IF(ISBLANK('Nota de Estudiantes'!EI31),"",IF(EI$6="","Falta",20*'Nota de Estudiantes'!EI31/EI$6))</f>
        <v/>
      </c>
      <c r="EJ29" s="43" t="str">
        <f>IF(ISBLANK('Nota de Estudiantes'!EJ31),"",IF(EJ$6="","Falta",20*'Nota de Estudiantes'!EJ31/EJ$6))</f>
        <v/>
      </c>
      <c r="EK29" s="43">
        <f>IF(ISBLANK('Nota de Estudiantes'!EK31),"",IF(EK$6="","Falta",20*'Nota de Estudiantes'!EK31/EK$6))</f>
        <v>9</v>
      </c>
      <c r="EL29" s="43" t="str">
        <f>IF(ISBLANK('Nota de Estudiantes'!EL31),"",IF(EL$6="","Falta",20*'Nota de Estudiantes'!EL31/EL$6))</f>
        <v/>
      </c>
      <c r="EM29" s="43" t="str">
        <f>IF(ISBLANK('Nota de Estudiantes'!EM31),"",IF(EM$6="","Falta",20*'Nota de Estudiantes'!EM31/EM$6))</f>
        <v/>
      </c>
      <c r="EN29" s="43" t="str">
        <f>IF(ISBLANK('Nota de Estudiantes'!EN31),"",IF(EN$6="","Falta",20*'Nota de Estudiantes'!EN31/EN$6))</f>
        <v/>
      </c>
      <c r="EO29" s="43">
        <f>IF(ISBLANK('Nota de Estudiantes'!EO31),"",IF(EO$6="","Falta",20*'Nota de Estudiantes'!EO31/EO$6))</f>
        <v>9</v>
      </c>
      <c r="EP29" s="43" t="str">
        <f>IF(ISBLANK('Nota de Estudiantes'!EP31),"",IF(EP$6="","Falta",20*'Nota de Estudiantes'!EP31/EP$6))</f>
        <v/>
      </c>
      <c r="EQ29" s="43" t="str">
        <f>IF(ISBLANK('Nota de Estudiantes'!EQ31),"",IF(EQ$6="","Falta",20*'Nota de Estudiantes'!EQ31/EQ$6))</f>
        <v/>
      </c>
      <c r="ER29" s="43" t="str">
        <f>IF(ISBLANK('Nota de Estudiantes'!ER31),"",IF(ER$6="","Falta",20*'Nota de Estudiantes'!ER31/ER$6))</f>
        <v/>
      </c>
      <c r="ES29" s="43" t="str">
        <f>IF(ISBLANK('Nota de Estudiantes'!ES31),"",IF(ES$6="","Falta",20*'Nota de Estudiantes'!ES31/ES$6))</f>
        <v/>
      </c>
      <c r="ET29" s="43" t="str">
        <f>IF(ISBLANK('Nota de Estudiantes'!ET31),"",IF(ET$6="","Falta",20*'Nota de Estudiantes'!ET31/ET$6))</f>
        <v/>
      </c>
      <c r="EU29" s="43" t="str">
        <f>IF(ISBLANK('Nota de Estudiantes'!EU31),"",IF(EU$6="","Falta",20*'Nota de Estudiantes'!EU31/EU$6))</f>
        <v/>
      </c>
      <c r="EV29" s="43" t="str">
        <f>IF(ISBLANK('Nota de Estudiantes'!EV31),"",IF(EV$6="","Falta",20*'Nota de Estudiantes'!EV31/EV$6))</f>
        <v/>
      </c>
      <c r="EW29" s="43" t="str">
        <f>IF(ISBLANK('Nota de Estudiantes'!EW31),"",IF(EW$6="","Falta",20*'Nota de Estudiantes'!EW31/EW$6))</f>
        <v/>
      </c>
      <c r="EX29" s="43" t="str">
        <f>IF(ISBLANK('Nota de Estudiantes'!EX31),"",IF(EX$6="","Falta",20*'Nota de Estudiantes'!EX31/EX$6))</f>
        <v/>
      </c>
      <c r="EY29" s="43" t="str">
        <f>IF(ISBLANK('Nota de Estudiantes'!EY31),"",IF(EY$6="","Falta",20*'Nota de Estudiantes'!EY31/EY$6))</f>
        <v/>
      </c>
      <c r="EZ29" s="43" t="str">
        <f>IF(ISBLANK('Nota de Estudiantes'!EZ31),"",IF(EZ$6="","Falta",20*'Nota de Estudiantes'!EZ31/EZ$6))</f>
        <v/>
      </c>
      <c r="FA29" s="43">
        <f>IF(ISBLANK('Nota de Estudiantes'!FA31),"",IF(FA$6="","Falta",20*'Nota de Estudiantes'!FA31/FA$6))</f>
        <v>10</v>
      </c>
      <c r="FB29" s="43">
        <f>IF(ISBLANK('Nota de Estudiantes'!FB31),"",IF(FB$6="","Falta",20*'Nota de Estudiantes'!FB31/FB$6))</f>
        <v>12</v>
      </c>
      <c r="FC29" s="43">
        <f>IF(ISBLANK('Nota de Estudiantes'!FC31),"",IF(FC$6="","Falta",20*'Nota de Estudiantes'!FC31/FC$6))</f>
        <v>15</v>
      </c>
      <c r="FD29" s="43">
        <f>IF(ISBLANK('Nota de Estudiantes'!FD31),"",IF(FD$6="","Falta",20*'Nota de Estudiantes'!FD31/FD$6))</f>
        <v>16</v>
      </c>
      <c r="FE29" s="43" t="str">
        <f>IF(ISBLANK('Nota de Estudiantes'!FE31),"",IF(FE$6="","Falta",20*'Nota de Estudiantes'!FE31/FE$6))</f>
        <v/>
      </c>
      <c r="FF29" s="43" t="str">
        <f>IF(ISBLANK('Nota de Estudiantes'!FF31),"",IF(FF$6="","Falta",20*'Nota de Estudiantes'!FF31/FF$6))</f>
        <v/>
      </c>
      <c r="FG29" s="43" t="str">
        <f>IF(ISBLANK('Nota de Estudiantes'!FG31),"",IF(FG$6="","Falta",20*'Nota de Estudiantes'!FG31/FG$6))</f>
        <v/>
      </c>
      <c r="FH29" s="43" t="str">
        <f>IF(ISBLANK('Nota de Estudiantes'!FH31),"",IF(FH$6="","Falta",20*'Nota de Estudiantes'!FH31/FH$6))</f>
        <v/>
      </c>
      <c r="FI29" s="43" t="str">
        <f>IF(ISBLANK('Nota de Estudiantes'!FI31),"",IF(FI$6="","Falta",20*'Nota de Estudiantes'!FI31/FI$6))</f>
        <v/>
      </c>
      <c r="FJ29" s="43" t="str">
        <f>IF(ISBLANK('Nota de Estudiantes'!FJ31),"",IF(FJ$6="","Falta",20*'Nota de Estudiantes'!FJ31/FJ$6))</f>
        <v/>
      </c>
      <c r="FK29" s="43" t="str">
        <f>IF(ISBLANK('Nota de Estudiantes'!FK31),"",IF(FK$6="","Falta",20*'Nota de Estudiantes'!FK31/FK$6))</f>
        <v/>
      </c>
      <c r="FL29" s="43" t="str">
        <f>IF(ISBLANK('Nota de Estudiantes'!FL31),"",IF(FL$6="","Falta",20*'Nota de Estudiantes'!FL31/FL$6))</f>
        <v/>
      </c>
    </row>
    <row r="30" spans="2:168" x14ac:dyDescent="0.25">
      <c r="B30" s="42" t="str">
        <f>IF(ISBLANK('Nota de Estudiantes'!B32),"",'Nota de Estudiantes'!B32)</f>
        <v>26</v>
      </c>
      <c r="C30" s="42" t="str">
        <f>IF(ISBLANK('Nota de Estudiantes'!C32),"",'Nota de Estudiantes'!C32)</f>
        <v>VEGA BUENO, JAVIER ADRIAN</v>
      </c>
      <c r="D30" s="38" t="str">
        <f>IF(ISBLANK('Nota de Estudiantes'!D32),"",'Nota de Estudiantes'!D32)</f>
        <v>02</v>
      </c>
      <c r="E30" s="43">
        <f>IF(ISBLANK('Nota de Estudiantes'!E32),"",IF(E$6="","Falta",20*'Nota de Estudiantes'!E32/E$6))</f>
        <v>20</v>
      </c>
      <c r="F30" s="43">
        <f>IF(ISBLANK('Nota de Estudiantes'!F32),"",IF(F$6="","Falta",20*'Nota de Estudiantes'!F32/F$6))</f>
        <v>16</v>
      </c>
      <c r="G30" s="43">
        <f>IF(ISBLANK('Nota de Estudiantes'!G32),"",IF(G$6="","Falta",20*'Nota de Estudiantes'!G32/G$6))</f>
        <v>10</v>
      </c>
      <c r="H30" s="43" t="str">
        <f>IF(ISBLANK('Nota de Estudiantes'!H32),"",IF(H$6="","Falta",20*'Nota de Estudiantes'!H32/H$6))</f>
        <v/>
      </c>
      <c r="I30" s="43">
        <f>IF(ISBLANK('Nota de Estudiantes'!I32),"",IF(I$6="","Falta",20*'Nota de Estudiantes'!I32/I$6))</f>
        <v>15</v>
      </c>
      <c r="J30" s="43">
        <f>IF(ISBLANK('Nota de Estudiantes'!J32),"",IF(J$6="","Falta",20*'Nota de Estudiantes'!J32/J$6))</f>
        <v>12</v>
      </c>
      <c r="K30" s="43">
        <f>IF(ISBLANK('Nota de Estudiantes'!K32),"",IF(K$6="","Falta",20*'Nota de Estudiantes'!K32/K$6))</f>
        <v>16</v>
      </c>
      <c r="L30" s="43">
        <f>IF(ISBLANK('Nota de Estudiantes'!L32),"",IF(L$6="","Falta",20*'Nota de Estudiantes'!L32/L$6))</f>
        <v>12</v>
      </c>
      <c r="M30" s="43" t="str">
        <f>IF(ISBLANK('Nota de Estudiantes'!M32),"",IF(M$6="","Falta",20*'Nota de Estudiantes'!M32/M$6))</f>
        <v/>
      </c>
      <c r="N30" s="43" t="str">
        <f>IF(ISBLANK('Nota de Estudiantes'!N32),"",IF(N$6="","Falta",20*'Nota de Estudiantes'!N32/N$6))</f>
        <v/>
      </c>
      <c r="O30" s="43" t="str">
        <f>IF(ISBLANK('Nota de Estudiantes'!O32),"",IF(O$6="","Falta",20*'Nota de Estudiantes'!O32/O$6))</f>
        <v/>
      </c>
      <c r="P30" s="43" t="str">
        <f>IF(ISBLANK('Nota de Estudiantes'!P32),"",IF(P$6="","Falta",20*'Nota de Estudiantes'!P32/P$6))</f>
        <v/>
      </c>
      <c r="Q30" s="43" t="str">
        <f>IF(ISBLANK('Nota de Estudiantes'!Q32),"",IF(Q$6="","Falta",20*'Nota de Estudiantes'!Q32/Q$6))</f>
        <v/>
      </c>
      <c r="R30" s="43" t="str">
        <f>IF(ISBLANK('Nota de Estudiantes'!R32),"",IF(R$6="","Falta",20*'Nota de Estudiantes'!R32/R$6))</f>
        <v/>
      </c>
      <c r="S30" s="43" t="str">
        <f>IF(ISBLANK('Nota de Estudiantes'!S32),"",IF(S$6="","Falta",20*'Nota de Estudiantes'!S32/S$6))</f>
        <v/>
      </c>
      <c r="T30" s="43" t="str">
        <f>IF(ISBLANK('Nota de Estudiantes'!T32),"",IF(T$6="","Falta",20*'Nota de Estudiantes'!T32/T$6))</f>
        <v/>
      </c>
      <c r="U30" s="43">
        <f>IF(ISBLANK('Nota de Estudiantes'!U32),"",IF(U$6="","Falta",20*'Nota de Estudiantes'!U32/U$6))</f>
        <v>10</v>
      </c>
      <c r="V30" s="43">
        <f>IF(ISBLANK('Nota de Estudiantes'!V32),"",IF(V$6="","Falta",20*'Nota de Estudiantes'!V32/V$6))</f>
        <v>20</v>
      </c>
      <c r="W30" s="43">
        <f>IF(ISBLANK('Nota de Estudiantes'!W32),"",IF(W$6="","Falta",20*'Nota de Estudiantes'!W32/W$6))</f>
        <v>17</v>
      </c>
      <c r="X30" s="43" t="str">
        <f>IF(ISBLANK('Nota de Estudiantes'!X32),"",IF(X$6="","Falta",20*'Nota de Estudiantes'!X32/X$6))</f>
        <v/>
      </c>
      <c r="Y30" s="43">
        <f>IF(ISBLANK('Nota de Estudiantes'!Y32),"",IF(Y$6="","Falta",20*'Nota de Estudiantes'!Y32/Y$6))</f>
        <v>11</v>
      </c>
      <c r="Z30" s="43">
        <f>IF(ISBLANK('Nota de Estudiantes'!Z32),"",IF(Z$6="","Falta",20*'Nota de Estudiantes'!Z32/Z$6))</f>
        <v>8</v>
      </c>
      <c r="AA30" s="43">
        <f>IF(ISBLANK('Nota de Estudiantes'!AA32),"",IF(AA$6="","Falta",20*'Nota de Estudiantes'!AA32/AA$6))</f>
        <v>15</v>
      </c>
      <c r="AB30" s="43">
        <f>IF(ISBLANK('Nota de Estudiantes'!AB32),"",IF(AB$6="","Falta",20*'Nota de Estudiantes'!AB32/AB$6))</f>
        <v>13</v>
      </c>
      <c r="AC30" s="43">
        <f>IF(ISBLANK('Nota de Estudiantes'!AC32),"",IF(AC$6="","Falta",20*'Nota de Estudiantes'!AC32/AC$6))</f>
        <v>15</v>
      </c>
      <c r="AD30" s="43" t="str">
        <f>IF(ISBLANK('Nota de Estudiantes'!AD32),"",IF(AD$6="","Falta",20*'Nota de Estudiantes'!AD32/AD$6))</f>
        <v/>
      </c>
      <c r="AE30" s="43" t="str">
        <f>IF(ISBLANK('Nota de Estudiantes'!AE32),"",IF(AE$6="","Falta",20*'Nota de Estudiantes'!AE32/AE$6))</f>
        <v/>
      </c>
      <c r="AF30" s="43" t="str">
        <f>IF(ISBLANK('Nota de Estudiantes'!AF32),"",IF(AF$6="","Falta",20*'Nota de Estudiantes'!AF32/AF$6))</f>
        <v/>
      </c>
      <c r="AG30" s="43" t="str">
        <f>IF(ISBLANK('Nota de Estudiantes'!AG32),"",IF(AG$6="","Falta",20*'Nota de Estudiantes'!AG32/AG$6))</f>
        <v/>
      </c>
      <c r="AH30" s="43" t="str">
        <f>IF(ISBLANK('Nota de Estudiantes'!AH32),"",IF(AH$6="","Falta",20*'Nota de Estudiantes'!AH32/AH$6))</f>
        <v/>
      </c>
      <c r="AI30" s="43" t="str">
        <f>IF(ISBLANK('Nota de Estudiantes'!AI32),"",IF(AI$6="","Falta",20*'Nota de Estudiantes'!AI32/AI$6))</f>
        <v/>
      </c>
      <c r="AJ30" s="43" t="str">
        <f>IF(ISBLANK('Nota de Estudiantes'!AJ32),"",IF(AJ$6="","Falta",20*'Nota de Estudiantes'!AJ32/AJ$6))</f>
        <v/>
      </c>
      <c r="AK30" s="43" t="str">
        <f>IF(ISBLANK('Nota de Estudiantes'!AK32),"",IF(AK$6="","Falta",20*'Nota de Estudiantes'!AK32/AK$6))</f>
        <v/>
      </c>
      <c r="AL30" s="43" t="str">
        <f>IF(ISBLANK('Nota de Estudiantes'!AL32),"",IF(AL$6="","Falta",20*'Nota de Estudiantes'!AL32/AL$6))</f>
        <v/>
      </c>
      <c r="AM30" s="43" t="str">
        <f>IF(ISBLANK('Nota de Estudiantes'!AM32),"",IF(AM$6="","Falta",20*'Nota de Estudiantes'!AM32/AM$6))</f>
        <v/>
      </c>
      <c r="AN30" s="43" t="str">
        <f>IF(ISBLANK('Nota de Estudiantes'!AN32),"",IF(AN$6="","Falta",20*'Nota de Estudiantes'!AN32/AN$6))</f>
        <v/>
      </c>
      <c r="AO30" s="43" t="str">
        <f>IF(ISBLANK('Nota de Estudiantes'!AO32),"",IF(AO$6="","Falta",20*'Nota de Estudiantes'!AO32/AO$6))</f>
        <v/>
      </c>
      <c r="AP30" s="43" t="str">
        <f>IF(ISBLANK('Nota de Estudiantes'!AP32),"",IF(AP$6="","Falta",20*'Nota de Estudiantes'!AP32/AP$6))</f>
        <v/>
      </c>
      <c r="AQ30" s="43" t="str">
        <f>IF(ISBLANK('Nota de Estudiantes'!AQ32),"",IF(AQ$6="","Falta",20*'Nota de Estudiantes'!AQ32/AQ$6))</f>
        <v/>
      </c>
      <c r="AR30" s="43" t="str">
        <f>IF(ISBLANK('Nota de Estudiantes'!AR32),"",IF(AR$6="","Falta",20*'Nota de Estudiantes'!AR32/AR$6))</f>
        <v/>
      </c>
      <c r="AS30" s="43">
        <f>IF(ISBLANK('Nota de Estudiantes'!AS32),"",IF(AS$6="","Falta",20*'Nota de Estudiantes'!AS32/AS$6))</f>
        <v>15</v>
      </c>
      <c r="AT30" s="43" t="str">
        <f>IF(ISBLANK('Nota de Estudiantes'!AT32),"",IF(AT$6="","Falta",20*'Nota de Estudiantes'!AT32/AT$6))</f>
        <v/>
      </c>
      <c r="AU30" s="43" t="str">
        <f>IF(ISBLANK('Nota de Estudiantes'!AU32),"",IF(AU$6="","Falta",20*'Nota de Estudiantes'!AU32/AU$6))</f>
        <v/>
      </c>
      <c r="AV30" s="43" t="str">
        <f>IF(ISBLANK('Nota de Estudiantes'!AV32),"",IF(AV$6="","Falta",20*'Nota de Estudiantes'!AV32/AV$6))</f>
        <v/>
      </c>
      <c r="AW30" s="43">
        <f>IF(ISBLANK('Nota de Estudiantes'!AW32),"",IF(AW$6="","Falta",20*'Nota de Estudiantes'!AW32/AW$6))</f>
        <v>18</v>
      </c>
      <c r="AX30" s="43">
        <f>IF(ISBLANK('Nota de Estudiantes'!AX32),"",IF(AX$6="","Falta",20*'Nota de Estudiantes'!AX32/AX$6))</f>
        <v>16</v>
      </c>
      <c r="AY30" s="43" t="str">
        <f>IF(ISBLANK('Nota de Estudiantes'!AY32),"",IF(AY$6="","Falta",20*'Nota de Estudiantes'!AY32/AY$6))</f>
        <v/>
      </c>
      <c r="AZ30" s="43" t="str">
        <f>IF(ISBLANK('Nota de Estudiantes'!AZ32),"",IF(AZ$6="","Falta",20*'Nota de Estudiantes'!AZ32/AZ$6))</f>
        <v/>
      </c>
      <c r="BA30" s="43" t="str">
        <f>IF(ISBLANK('Nota de Estudiantes'!BA32),"",IF(BA$6="","Falta",20*'Nota de Estudiantes'!BA32/BA$6))</f>
        <v/>
      </c>
      <c r="BB30" s="43" t="str">
        <f>IF(ISBLANK('Nota de Estudiantes'!BB32),"",IF(BB$6="","Falta",20*'Nota de Estudiantes'!BB32/BB$6))</f>
        <v/>
      </c>
      <c r="BC30" s="43" t="str">
        <f>IF(ISBLANK('Nota de Estudiantes'!BC32),"",IF(BC$6="","Falta",20*'Nota de Estudiantes'!BC32/BC$6))</f>
        <v/>
      </c>
      <c r="BD30" s="43" t="str">
        <f>IF(ISBLANK('Nota de Estudiantes'!BD32),"",IF(BD$6="","Falta",20*'Nota de Estudiantes'!BD32/BD$6))</f>
        <v/>
      </c>
      <c r="BE30" s="43" t="str">
        <f>IF(ISBLANK('Nota de Estudiantes'!BE32),"",IF(BE$6="","Falta",20*'Nota de Estudiantes'!BE32/BE$6))</f>
        <v/>
      </c>
      <c r="BF30" s="43" t="str">
        <f>IF(ISBLANK('Nota de Estudiantes'!BF32),"",IF(BF$6="","Falta",20*'Nota de Estudiantes'!BF32/BF$6))</f>
        <v/>
      </c>
      <c r="BG30" s="43" t="str">
        <f>IF(ISBLANK('Nota de Estudiantes'!BG32),"",IF(BG$6="","Falta",20*'Nota de Estudiantes'!BG32/BG$6))</f>
        <v/>
      </c>
      <c r="BH30" s="43" t="str">
        <f>IF(ISBLANK('Nota de Estudiantes'!BH32),"",IF(BH$6="","Falta",20*'Nota de Estudiantes'!BH32/BH$6))</f>
        <v/>
      </c>
      <c r="BI30" s="43">
        <f>IF(ISBLANK('Nota de Estudiantes'!BI32),"",IF(BI$6="","Falta",20*'Nota de Estudiantes'!BI32/BI$6))</f>
        <v>10</v>
      </c>
      <c r="BJ30" s="43" t="str">
        <f>IF(ISBLANK('Nota de Estudiantes'!BJ32),"",IF(BJ$6="","Falta",20*'Nota de Estudiantes'!BJ32/BJ$6))</f>
        <v/>
      </c>
      <c r="BK30" s="43" t="str">
        <f>IF(ISBLANK('Nota de Estudiantes'!BK32),"",IF(BK$6="","Falta",20*'Nota de Estudiantes'!BK32/BK$6))</f>
        <v/>
      </c>
      <c r="BL30" s="43" t="str">
        <f>IF(ISBLANK('Nota de Estudiantes'!BL32),"",IF(BL$6="","Falta",20*'Nota de Estudiantes'!BL32/BL$6))</f>
        <v/>
      </c>
      <c r="BM30" s="43">
        <f>IF(ISBLANK('Nota de Estudiantes'!BM32),"",IF(BM$6="","Falta",20*'Nota de Estudiantes'!BM32/BM$6))</f>
        <v>16</v>
      </c>
      <c r="BN30" s="43" t="str">
        <f>IF(ISBLANK('Nota de Estudiantes'!BN32),"",IF(BN$6="","Falta",20*'Nota de Estudiantes'!BN32/BN$6))</f>
        <v/>
      </c>
      <c r="BO30" s="43" t="str">
        <f>IF(ISBLANK('Nota de Estudiantes'!BO32),"",IF(BO$6="","Falta",20*'Nota de Estudiantes'!BO32/BO$6))</f>
        <v/>
      </c>
      <c r="BP30" s="43" t="str">
        <f>IF(ISBLANK('Nota de Estudiantes'!BP32),"",IF(BP$6="","Falta",20*'Nota de Estudiantes'!BP32/BP$6))</f>
        <v/>
      </c>
      <c r="BQ30" s="43" t="str">
        <f>IF(ISBLANK('Nota de Estudiantes'!BQ32),"",IF(BQ$6="","Falta",20*'Nota de Estudiantes'!BQ32/BQ$6))</f>
        <v/>
      </c>
      <c r="BR30" s="43" t="str">
        <f>IF(ISBLANK('Nota de Estudiantes'!BR32),"",IF(BR$6="","Falta",20*'Nota de Estudiantes'!BR32/BR$6))</f>
        <v/>
      </c>
      <c r="BS30" s="43" t="str">
        <f>IF(ISBLANK('Nota de Estudiantes'!BS32),"",IF(BS$6="","Falta",20*'Nota de Estudiantes'!BS32/BS$6))</f>
        <v/>
      </c>
      <c r="BT30" s="43" t="str">
        <f>IF(ISBLANK('Nota de Estudiantes'!BT32),"",IF(BT$6="","Falta",20*'Nota de Estudiantes'!BT32/BT$6))</f>
        <v/>
      </c>
      <c r="BU30" s="43" t="str">
        <f>IF(ISBLANK('Nota de Estudiantes'!BU32),"",IF(BU$6="","Falta",20*'Nota de Estudiantes'!BU32/BU$6))</f>
        <v/>
      </c>
      <c r="BV30" s="43" t="str">
        <f>IF(ISBLANK('Nota de Estudiantes'!BV32),"",IF(BV$6="","Falta",20*'Nota de Estudiantes'!BV32/BV$6))</f>
        <v/>
      </c>
      <c r="BW30" s="43" t="str">
        <f>IF(ISBLANK('Nota de Estudiantes'!BW32),"",IF(BW$6="","Falta",20*'Nota de Estudiantes'!BW32/BW$6))</f>
        <v/>
      </c>
      <c r="BX30" s="43" t="str">
        <f>IF(ISBLANK('Nota de Estudiantes'!BX32),"",IF(BX$6="","Falta",20*'Nota de Estudiantes'!BX32/BX$6))</f>
        <v/>
      </c>
      <c r="BY30" s="43">
        <f>IF(ISBLANK('Nota de Estudiantes'!BY32),"",IF(BY$6="","Falta",20*'Nota de Estudiantes'!BY32/BY$6))</f>
        <v>16</v>
      </c>
      <c r="BZ30" s="43">
        <f>IF(ISBLANK('Nota de Estudiantes'!BZ32),"",IF(BZ$6="","Falta",20*'Nota de Estudiantes'!BZ32/BZ$6))</f>
        <v>15</v>
      </c>
      <c r="CA30" s="43" t="str">
        <f>IF(ISBLANK('Nota de Estudiantes'!CA32),"",IF(CA$6="","Falta",20*'Nota de Estudiantes'!CA32/CA$6))</f>
        <v/>
      </c>
      <c r="CB30" s="43" t="str">
        <f>IF(ISBLANK('Nota de Estudiantes'!CB32),"",IF(CB$6="","Falta",20*'Nota de Estudiantes'!CB32/CB$6))</f>
        <v/>
      </c>
      <c r="CC30" s="43" t="str">
        <f>IF(ISBLANK('Nota de Estudiantes'!CC32),"",IF(CC$6="","Falta",20*'Nota de Estudiantes'!CC32/CC$6))</f>
        <v/>
      </c>
      <c r="CD30" s="43" t="str">
        <f>IF(ISBLANK('Nota de Estudiantes'!CD32),"",IF(CD$6="","Falta",20*'Nota de Estudiantes'!CD32/CD$6))</f>
        <v/>
      </c>
      <c r="CE30" s="43" t="str">
        <f>IF(ISBLANK('Nota de Estudiantes'!CE32),"",IF(CE$6="","Falta",20*'Nota de Estudiantes'!CE32/CE$6))</f>
        <v/>
      </c>
      <c r="CF30" s="43" t="str">
        <f>IF(ISBLANK('Nota de Estudiantes'!CF32),"",IF(CF$6="","Falta",20*'Nota de Estudiantes'!CF32/CF$6))</f>
        <v/>
      </c>
      <c r="CG30" s="43" t="str">
        <f>IF(ISBLANK('Nota de Estudiantes'!CG32),"",IF(CG$6="","Falta",20*'Nota de Estudiantes'!CG32/CG$6))</f>
        <v/>
      </c>
      <c r="CH30" s="43" t="str">
        <f>IF(ISBLANK('Nota de Estudiantes'!CH32),"",IF(CH$6="","Falta",20*'Nota de Estudiantes'!CH32/CH$6))</f>
        <v/>
      </c>
      <c r="CI30" s="43" t="str">
        <f>IF(ISBLANK('Nota de Estudiantes'!CI32),"",IF(CI$6="","Falta",20*'Nota de Estudiantes'!CI32/CI$6))</f>
        <v/>
      </c>
      <c r="CJ30" s="43" t="str">
        <f>IF(ISBLANK('Nota de Estudiantes'!CJ32),"",IF(CJ$6="","Falta",20*'Nota de Estudiantes'!CJ32/CJ$6))</f>
        <v/>
      </c>
      <c r="CK30" s="43" t="str">
        <f>IF(ISBLANK('Nota de Estudiantes'!CK32),"",IF(CK$6="","Falta",20*'Nota de Estudiantes'!CK32/CK$6))</f>
        <v/>
      </c>
      <c r="CL30" s="43" t="str">
        <f>IF(ISBLANK('Nota de Estudiantes'!CL32),"",IF(CL$6="","Falta",20*'Nota de Estudiantes'!CL32/CL$6))</f>
        <v/>
      </c>
      <c r="CM30" s="43" t="str">
        <f>IF(ISBLANK('Nota de Estudiantes'!CM32),"",IF(CM$6="","Falta",20*'Nota de Estudiantes'!CM32/CM$6))</f>
        <v/>
      </c>
      <c r="CN30" s="43" t="str">
        <f>IF(ISBLANK('Nota de Estudiantes'!CN32),"",IF(CN$6="","Falta",20*'Nota de Estudiantes'!CN32/CN$6))</f>
        <v/>
      </c>
      <c r="CO30" s="43">
        <f>IF(ISBLANK('Nota de Estudiantes'!CO32),"",IF(CO$6="","Falta",20*'Nota de Estudiantes'!CO32/CO$6))</f>
        <v>18</v>
      </c>
      <c r="CP30" s="43" t="str">
        <f>IF(ISBLANK('Nota de Estudiantes'!CP32),"",IF(CP$6="","Falta",20*'Nota de Estudiantes'!CP32/CP$6))</f>
        <v/>
      </c>
      <c r="CQ30" s="43" t="str">
        <f>IF(ISBLANK('Nota de Estudiantes'!CQ32),"",IF(CQ$6="","Falta",20*'Nota de Estudiantes'!CQ32/CQ$6))</f>
        <v/>
      </c>
      <c r="CR30" s="43" t="str">
        <f>IF(ISBLANK('Nota de Estudiantes'!CR32),"",IF(CR$6="","Falta",20*'Nota de Estudiantes'!CR32/CR$6))</f>
        <v/>
      </c>
      <c r="CS30" s="43" t="str">
        <f>IF(ISBLANK('Nota de Estudiantes'!CS32),"",IF(CS$6="","Falta",20*'Nota de Estudiantes'!CS32/CS$6))</f>
        <v/>
      </c>
      <c r="CT30" s="43" t="str">
        <f>IF(ISBLANK('Nota de Estudiantes'!CT32),"",IF(CT$6="","Falta",20*'Nota de Estudiantes'!CT32/CT$6))</f>
        <v/>
      </c>
      <c r="CU30" s="43" t="str">
        <f>IF(ISBLANK('Nota de Estudiantes'!CU32),"",IF(CU$6="","Falta",20*'Nota de Estudiantes'!CU32/CU$6))</f>
        <v/>
      </c>
      <c r="CV30" s="43" t="str">
        <f>IF(ISBLANK('Nota de Estudiantes'!CV32),"",IF(CV$6="","Falta",20*'Nota de Estudiantes'!CV32/CV$6))</f>
        <v/>
      </c>
      <c r="CW30" s="43" t="str">
        <f>IF(ISBLANK('Nota de Estudiantes'!CW32),"",IF(CW$6="","Falta",20*'Nota de Estudiantes'!CW32/CW$6))</f>
        <v/>
      </c>
      <c r="CX30" s="43" t="str">
        <f>IF(ISBLANK('Nota de Estudiantes'!CX32),"",IF(CX$6="","Falta",20*'Nota de Estudiantes'!CX32/CX$6))</f>
        <v/>
      </c>
      <c r="CY30" s="43" t="str">
        <f>IF(ISBLANK('Nota de Estudiantes'!CY32),"",IF(CY$6="","Falta",20*'Nota de Estudiantes'!CY32/CY$6))</f>
        <v/>
      </c>
      <c r="CZ30" s="43" t="str">
        <f>IF(ISBLANK('Nota de Estudiantes'!CZ32),"",IF(CZ$6="","Falta",20*'Nota de Estudiantes'!CZ32/CZ$6))</f>
        <v/>
      </c>
      <c r="DA30" s="43">
        <f>IF(ISBLANK('Nota de Estudiantes'!DA32),"",IF(DA$6="","Falta",20*'Nota de Estudiantes'!DA32/DA$6))</f>
        <v>13</v>
      </c>
      <c r="DB30" s="43">
        <f>IF(ISBLANK('Nota de Estudiantes'!DB32),"",IF(DB$6="","Falta",20*'Nota de Estudiantes'!DB32/DB$6))</f>
        <v>18</v>
      </c>
      <c r="DC30" s="43">
        <f>IF(ISBLANK('Nota de Estudiantes'!DC32),"",IF(DC$6="","Falta",20*'Nota de Estudiantes'!DC32/DC$6))</f>
        <v>11</v>
      </c>
      <c r="DD30" s="43">
        <f>IF(ISBLANK('Nota de Estudiantes'!DD32),"",IF(DD$6="","Falta",20*'Nota de Estudiantes'!DD32/DD$6))</f>
        <v>16</v>
      </c>
      <c r="DE30" s="43">
        <f>IF(ISBLANK('Nota de Estudiantes'!DE32),"",IF(DE$6="","Falta",20*'Nota de Estudiantes'!DE32/DE$6))</f>
        <v>16</v>
      </c>
      <c r="DF30" s="43" t="str">
        <f>IF(ISBLANK('Nota de Estudiantes'!DF32),"",IF(DF$6="","Falta",20*'Nota de Estudiantes'!DF32/DF$6))</f>
        <v/>
      </c>
      <c r="DG30" s="43" t="str">
        <f>IF(ISBLANK('Nota de Estudiantes'!DG32),"",IF(DG$6="","Falta",20*'Nota de Estudiantes'!DG32/DG$6))</f>
        <v/>
      </c>
      <c r="DH30" s="43" t="str">
        <f>IF(ISBLANK('Nota de Estudiantes'!DH32),"",IF(DH$6="","Falta",20*'Nota de Estudiantes'!DH32/DH$6))</f>
        <v/>
      </c>
      <c r="DI30" s="43" t="str">
        <f>IF(ISBLANK('Nota de Estudiantes'!DI32),"",IF(DI$6="","Falta",20*'Nota de Estudiantes'!DI32/DI$6))</f>
        <v/>
      </c>
      <c r="DJ30" s="43" t="str">
        <f>IF(ISBLANK('Nota de Estudiantes'!DJ32),"",IF(DJ$6="","Falta",20*'Nota de Estudiantes'!DJ32/DJ$6))</f>
        <v/>
      </c>
      <c r="DK30" s="43" t="str">
        <f>IF(ISBLANK('Nota de Estudiantes'!DK32),"",IF(DK$6="","Falta",20*'Nota de Estudiantes'!DK32/DK$6))</f>
        <v/>
      </c>
      <c r="DL30" s="43" t="str">
        <f>IF(ISBLANK('Nota de Estudiantes'!DL32),"",IF(DL$6="","Falta",20*'Nota de Estudiantes'!DL32/DL$6))</f>
        <v/>
      </c>
      <c r="DM30" s="43" t="str">
        <f>IF(ISBLANK('Nota de Estudiantes'!DM32),"",IF(DM$6="","Falta",20*'Nota de Estudiantes'!DM32/DM$6))</f>
        <v/>
      </c>
      <c r="DN30" s="43" t="str">
        <f>IF(ISBLANK('Nota de Estudiantes'!DN32),"",IF(DN$6="","Falta",20*'Nota de Estudiantes'!DN32/DN$6))</f>
        <v/>
      </c>
      <c r="DO30" s="43" t="str">
        <f>IF(ISBLANK('Nota de Estudiantes'!DO32),"",IF(DO$6="","Falta",20*'Nota de Estudiantes'!DO32/DO$6))</f>
        <v/>
      </c>
      <c r="DP30" s="43" t="str">
        <f>IF(ISBLANK('Nota de Estudiantes'!DP32),"",IF(DP$6="","Falta",20*'Nota de Estudiantes'!DP32/DP$6))</f>
        <v/>
      </c>
      <c r="DQ30" s="43">
        <f>IF(ISBLANK('Nota de Estudiantes'!DQ32),"",IF(DQ$6="","Falta",20*'Nota de Estudiantes'!DQ32/DQ$6))</f>
        <v>11</v>
      </c>
      <c r="DR30" s="43" t="str">
        <f>IF(ISBLANK('Nota de Estudiantes'!DR32),"",IF(DR$6="","Falta",20*'Nota de Estudiantes'!DR32/DR$6))</f>
        <v/>
      </c>
      <c r="DS30" s="43" t="str">
        <f>IF(ISBLANK('Nota de Estudiantes'!DS32),"",IF(DS$6="","Falta",20*'Nota de Estudiantes'!DS32/DS$6))</f>
        <v/>
      </c>
      <c r="DT30" s="43" t="str">
        <f>IF(ISBLANK('Nota de Estudiantes'!DT32),"",IF(DT$6="","Falta",20*'Nota de Estudiantes'!DT32/DT$6))</f>
        <v/>
      </c>
      <c r="DU30" s="43">
        <f>IF(ISBLANK('Nota de Estudiantes'!DU32),"",IF(DU$6="","Falta",20*'Nota de Estudiantes'!DU32/DU$6))</f>
        <v>11</v>
      </c>
      <c r="DV30" s="43" t="str">
        <f>IF(ISBLANK('Nota de Estudiantes'!DV32),"",IF(DV$6="","Falta",20*'Nota de Estudiantes'!DV32/DV$6))</f>
        <v/>
      </c>
      <c r="DW30" s="43" t="str">
        <f>IF(ISBLANK('Nota de Estudiantes'!DW32),"",IF(DW$6="","Falta",20*'Nota de Estudiantes'!DW32/DW$6))</f>
        <v/>
      </c>
      <c r="DX30" s="43" t="str">
        <f>IF(ISBLANK('Nota de Estudiantes'!DX32),"",IF(DX$6="","Falta",20*'Nota de Estudiantes'!DX32/DX$6))</f>
        <v/>
      </c>
      <c r="DY30" s="43" t="str">
        <f>IF(ISBLANK('Nota de Estudiantes'!DY32),"",IF(DY$6="","Falta",20*'Nota de Estudiantes'!DY32/DY$6))</f>
        <v/>
      </c>
      <c r="DZ30" s="43" t="str">
        <f>IF(ISBLANK('Nota de Estudiantes'!DZ32),"",IF(DZ$6="","Falta",20*'Nota de Estudiantes'!DZ32/DZ$6))</f>
        <v/>
      </c>
      <c r="EA30" s="43" t="str">
        <f>IF(ISBLANK('Nota de Estudiantes'!EA32),"",IF(EA$6="","Falta",20*'Nota de Estudiantes'!EA32/EA$6))</f>
        <v/>
      </c>
      <c r="EB30" s="43" t="str">
        <f>IF(ISBLANK('Nota de Estudiantes'!EB32),"",IF(EB$6="","Falta",20*'Nota de Estudiantes'!EB32/EB$6))</f>
        <v/>
      </c>
      <c r="EC30" s="43" t="str">
        <f>IF(ISBLANK('Nota de Estudiantes'!EC32),"",IF(EC$6="","Falta",20*'Nota de Estudiantes'!EC32/EC$6))</f>
        <v/>
      </c>
      <c r="ED30" s="43" t="str">
        <f>IF(ISBLANK('Nota de Estudiantes'!ED32),"",IF(ED$6="","Falta",20*'Nota de Estudiantes'!ED32/ED$6))</f>
        <v/>
      </c>
      <c r="EE30" s="43" t="str">
        <f>IF(ISBLANK('Nota de Estudiantes'!EE32),"",IF(EE$6="","Falta",20*'Nota de Estudiantes'!EE32/EE$6))</f>
        <v/>
      </c>
      <c r="EF30" s="43" t="str">
        <f>IF(ISBLANK('Nota de Estudiantes'!EF32),"",IF(EF$6="","Falta",20*'Nota de Estudiantes'!EF32/EF$6))</f>
        <v/>
      </c>
      <c r="EG30" s="43" t="str">
        <f>IF(ISBLANK('Nota de Estudiantes'!EG32),"",IF(EG$6="","Falta",20*'Nota de Estudiantes'!EG32/EG$6))</f>
        <v/>
      </c>
      <c r="EH30" s="43" t="str">
        <f>IF(ISBLANK('Nota de Estudiantes'!EH32),"",IF(EH$6="","Falta",20*'Nota de Estudiantes'!EH32/EH$6))</f>
        <v/>
      </c>
      <c r="EI30" s="43" t="str">
        <f>IF(ISBLANK('Nota de Estudiantes'!EI32),"",IF(EI$6="","Falta",20*'Nota de Estudiantes'!EI32/EI$6))</f>
        <v/>
      </c>
      <c r="EJ30" s="43" t="str">
        <f>IF(ISBLANK('Nota de Estudiantes'!EJ32),"",IF(EJ$6="","Falta",20*'Nota de Estudiantes'!EJ32/EJ$6))</f>
        <v/>
      </c>
      <c r="EK30" s="43">
        <f>IF(ISBLANK('Nota de Estudiantes'!EK32),"",IF(EK$6="","Falta",20*'Nota de Estudiantes'!EK32/EK$6))</f>
        <v>18</v>
      </c>
      <c r="EL30" s="43" t="str">
        <f>IF(ISBLANK('Nota de Estudiantes'!EL32),"",IF(EL$6="","Falta",20*'Nota de Estudiantes'!EL32/EL$6))</f>
        <v/>
      </c>
      <c r="EM30" s="43" t="str">
        <f>IF(ISBLANK('Nota de Estudiantes'!EM32),"",IF(EM$6="","Falta",20*'Nota de Estudiantes'!EM32/EM$6))</f>
        <v/>
      </c>
      <c r="EN30" s="43" t="str">
        <f>IF(ISBLANK('Nota de Estudiantes'!EN32),"",IF(EN$6="","Falta",20*'Nota de Estudiantes'!EN32/EN$6))</f>
        <v/>
      </c>
      <c r="EO30" s="43">
        <f>IF(ISBLANK('Nota de Estudiantes'!EO32),"",IF(EO$6="","Falta",20*'Nota de Estudiantes'!EO32/EO$6))</f>
        <v>18</v>
      </c>
      <c r="EP30" s="43" t="str">
        <f>IF(ISBLANK('Nota de Estudiantes'!EP32),"",IF(EP$6="","Falta",20*'Nota de Estudiantes'!EP32/EP$6))</f>
        <v/>
      </c>
      <c r="EQ30" s="43" t="str">
        <f>IF(ISBLANK('Nota de Estudiantes'!EQ32),"",IF(EQ$6="","Falta",20*'Nota de Estudiantes'!EQ32/EQ$6))</f>
        <v/>
      </c>
      <c r="ER30" s="43" t="str">
        <f>IF(ISBLANK('Nota de Estudiantes'!ER32),"",IF(ER$6="","Falta",20*'Nota de Estudiantes'!ER32/ER$6))</f>
        <v/>
      </c>
      <c r="ES30" s="43" t="str">
        <f>IF(ISBLANK('Nota de Estudiantes'!ES32),"",IF(ES$6="","Falta",20*'Nota de Estudiantes'!ES32/ES$6))</f>
        <v/>
      </c>
      <c r="ET30" s="43" t="str">
        <f>IF(ISBLANK('Nota de Estudiantes'!ET32),"",IF(ET$6="","Falta",20*'Nota de Estudiantes'!ET32/ET$6))</f>
        <v/>
      </c>
      <c r="EU30" s="43" t="str">
        <f>IF(ISBLANK('Nota de Estudiantes'!EU32),"",IF(EU$6="","Falta",20*'Nota de Estudiantes'!EU32/EU$6))</f>
        <v/>
      </c>
      <c r="EV30" s="43" t="str">
        <f>IF(ISBLANK('Nota de Estudiantes'!EV32),"",IF(EV$6="","Falta",20*'Nota de Estudiantes'!EV32/EV$6))</f>
        <v/>
      </c>
      <c r="EW30" s="43" t="str">
        <f>IF(ISBLANK('Nota de Estudiantes'!EW32),"",IF(EW$6="","Falta",20*'Nota de Estudiantes'!EW32/EW$6))</f>
        <v/>
      </c>
      <c r="EX30" s="43" t="str">
        <f>IF(ISBLANK('Nota de Estudiantes'!EX32),"",IF(EX$6="","Falta",20*'Nota de Estudiantes'!EX32/EX$6))</f>
        <v/>
      </c>
      <c r="EY30" s="43" t="str">
        <f>IF(ISBLANK('Nota de Estudiantes'!EY32),"",IF(EY$6="","Falta",20*'Nota de Estudiantes'!EY32/EY$6))</f>
        <v/>
      </c>
      <c r="EZ30" s="43" t="str">
        <f>IF(ISBLANK('Nota de Estudiantes'!EZ32),"",IF(EZ$6="","Falta",20*'Nota de Estudiantes'!EZ32/EZ$6))</f>
        <v/>
      </c>
      <c r="FA30" s="43">
        <f>IF(ISBLANK('Nota de Estudiantes'!FA32),"",IF(FA$6="","Falta",20*'Nota de Estudiantes'!FA32/FA$6))</f>
        <v>9</v>
      </c>
      <c r="FB30" s="43">
        <f>IF(ISBLANK('Nota de Estudiantes'!FB32),"",IF(FB$6="","Falta",20*'Nota de Estudiantes'!FB32/FB$6))</f>
        <v>20</v>
      </c>
      <c r="FC30" s="43">
        <f>IF(ISBLANK('Nota de Estudiantes'!FC32),"",IF(FC$6="","Falta",20*'Nota de Estudiantes'!FC32/FC$6))</f>
        <v>15</v>
      </c>
      <c r="FD30" s="43">
        <f>IF(ISBLANK('Nota de Estudiantes'!FD32),"",IF(FD$6="","Falta",20*'Nota de Estudiantes'!FD32/FD$6))</f>
        <v>16</v>
      </c>
      <c r="FE30" s="43" t="str">
        <f>IF(ISBLANK('Nota de Estudiantes'!FE32),"",IF(FE$6="","Falta",20*'Nota de Estudiantes'!FE32/FE$6))</f>
        <v/>
      </c>
      <c r="FF30" s="43" t="str">
        <f>IF(ISBLANK('Nota de Estudiantes'!FF32),"",IF(FF$6="","Falta",20*'Nota de Estudiantes'!FF32/FF$6))</f>
        <v/>
      </c>
      <c r="FG30" s="43" t="str">
        <f>IF(ISBLANK('Nota de Estudiantes'!FG32),"",IF(FG$6="","Falta",20*'Nota de Estudiantes'!FG32/FG$6))</f>
        <v/>
      </c>
      <c r="FH30" s="43" t="str">
        <f>IF(ISBLANK('Nota de Estudiantes'!FH32),"",IF(FH$6="","Falta",20*'Nota de Estudiantes'!FH32/FH$6))</f>
        <v/>
      </c>
      <c r="FI30" s="43" t="str">
        <f>IF(ISBLANK('Nota de Estudiantes'!FI32),"",IF(FI$6="","Falta",20*'Nota de Estudiantes'!FI32/FI$6))</f>
        <v/>
      </c>
      <c r="FJ30" s="43" t="str">
        <f>IF(ISBLANK('Nota de Estudiantes'!FJ32),"",IF(FJ$6="","Falta",20*'Nota de Estudiantes'!FJ32/FJ$6))</f>
        <v/>
      </c>
      <c r="FK30" s="43" t="str">
        <f>IF(ISBLANK('Nota de Estudiantes'!FK32),"",IF(FK$6="","Falta",20*'Nota de Estudiantes'!FK32/FK$6))</f>
        <v/>
      </c>
      <c r="FL30" s="43" t="str">
        <f>IF(ISBLANK('Nota de Estudiantes'!FL32),"",IF(FL$6="","Falta",20*'Nota de Estudiantes'!FL32/FL$6))</f>
        <v/>
      </c>
    </row>
    <row r="31" spans="2:168" x14ac:dyDescent="0.25">
      <c r="B31" s="42" t="str">
        <f>IF(ISBLANK('Nota de Estudiantes'!B33),"",'Nota de Estudiantes'!B33)</f>
        <v/>
      </c>
      <c r="C31" s="42" t="str">
        <f>IF(ISBLANK('Nota de Estudiantes'!C33),"",'Nota de Estudiantes'!C33)</f>
        <v/>
      </c>
      <c r="D31" s="38" t="str">
        <f>IF(ISBLANK('Nota de Estudiantes'!D33),"",'Nota de Estudiantes'!D33)</f>
        <v/>
      </c>
      <c r="E31" s="43" t="str">
        <f>IF(ISBLANK('Nota de Estudiantes'!E33),"",20*'Nota de Estudiantes'!E33/E$6)</f>
        <v/>
      </c>
      <c r="F31" s="43" t="str">
        <f>IF(ISBLANK('Nota de Estudiantes'!F33),"",20*'Nota de Estudiantes'!F33/F$6)</f>
        <v/>
      </c>
      <c r="G31" s="43" t="str">
        <f>IF(ISBLANK('Nota de Estudiantes'!G33),"",20*'Nota de Estudiantes'!G33/G$6)</f>
        <v/>
      </c>
      <c r="H31" s="43" t="str">
        <f>IF(ISBLANK('Nota de Estudiantes'!H33),"",20*'Nota de Estudiantes'!H33/H$6)</f>
        <v/>
      </c>
      <c r="I31" s="43" t="str">
        <f>IF(ISBLANK('Nota de Estudiantes'!I33),"",20*'Nota de Estudiantes'!I33/I$6)</f>
        <v/>
      </c>
      <c r="J31" s="43" t="str">
        <f>IF(ISBLANK('Nota de Estudiantes'!J33),"",20*'Nota de Estudiantes'!J33/J$6)</f>
        <v/>
      </c>
      <c r="K31" s="43" t="str">
        <f>IF(ISBLANK('Nota de Estudiantes'!K33),"",20*'Nota de Estudiantes'!K33/K$6)</f>
        <v/>
      </c>
      <c r="L31" s="43" t="str">
        <f>IF(ISBLANK('Nota de Estudiantes'!L33),"",20*'Nota de Estudiantes'!L33/L$6)</f>
        <v/>
      </c>
      <c r="M31" s="43" t="str">
        <f>IF(ISBLANK('Nota de Estudiantes'!M33),"",20*'Nota de Estudiantes'!M33/M$6)</f>
        <v/>
      </c>
      <c r="N31" s="43" t="str">
        <f>IF(ISBLANK('Nota de Estudiantes'!N33),"",20*'Nota de Estudiantes'!N33/N$6)</f>
        <v/>
      </c>
      <c r="O31" s="43" t="str">
        <f>IF(ISBLANK('Nota de Estudiantes'!O33),"",20*'Nota de Estudiantes'!O33/O$6)</f>
        <v/>
      </c>
      <c r="P31" s="43" t="str">
        <f>IF(ISBLANK('Nota de Estudiantes'!P33),"",20*'Nota de Estudiantes'!P33/P$6)</f>
        <v/>
      </c>
      <c r="Q31" s="43" t="str">
        <f>IF(ISBLANK('Nota de Estudiantes'!Q33),"",20*'Nota de Estudiantes'!Q33/Q$6)</f>
        <v/>
      </c>
      <c r="R31" s="43" t="str">
        <f>IF(ISBLANK('Nota de Estudiantes'!R33),"",20*'Nota de Estudiantes'!R33/R$6)</f>
        <v/>
      </c>
      <c r="S31" s="43" t="str">
        <f>IF(ISBLANK('Nota de Estudiantes'!S33),"",20*'Nota de Estudiantes'!S33/S$6)</f>
        <v/>
      </c>
      <c r="T31" s="43" t="str">
        <f>IF(ISBLANK('Nota de Estudiantes'!T33),"",20*'Nota de Estudiantes'!T33/T$6)</f>
        <v/>
      </c>
      <c r="U31" s="43" t="str">
        <f>IF(ISBLANK('Nota de Estudiantes'!U33),"",20*'Nota de Estudiantes'!U33/U$6)</f>
        <v/>
      </c>
      <c r="V31" s="43" t="str">
        <f>IF(ISBLANK('Nota de Estudiantes'!V33),"",20*'Nota de Estudiantes'!V33/V$6)</f>
        <v/>
      </c>
      <c r="W31" s="43" t="str">
        <f>IF(ISBLANK('Nota de Estudiantes'!W33),"",20*'Nota de Estudiantes'!W33/W$6)</f>
        <v/>
      </c>
      <c r="X31" s="43" t="str">
        <f>IF(ISBLANK('Nota de Estudiantes'!X33),"",20*'Nota de Estudiantes'!X33/X$6)</f>
        <v/>
      </c>
      <c r="Y31" s="43" t="str">
        <f>IF(ISBLANK('Nota de Estudiantes'!Y33),"",20*'Nota de Estudiantes'!Y33/Y$6)</f>
        <v/>
      </c>
      <c r="Z31" s="43" t="str">
        <f>IF(ISBLANK('Nota de Estudiantes'!Z33),"",20*'Nota de Estudiantes'!Z33/Z$6)</f>
        <v/>
      </c>
      <c r="AA31" s="43" t="str">
        <f>IF(ISBLANK('Nota de Estudiantes'!AA33),"",20*'Nota de Estudiantes'!AA33/AA$6)</f>
        <v/>
      </c>
      <c r="AB31" s="43" t="str">
        <f>IF(ISBLANK('Nota de Estudiantes'!AB33),"",20*'Nota de Estudiantes'!AB33/AB$6)</f>
        <v/>
      </c>
      <c r="AC31" s="43" t="str">
        <f>IF(ISBLANK('Nota de Estudiantes'!AC33),"",20*'Nota de Estudiantes'!AC33/AC$6)</f>
        <v/>
      </c>
      <c r="AD31" s="43" t="str">
        <f>IF(ISBLANK('Nota de Estudiantes'!AD33),"",20*'Nota de Estudiantes'!AD33/AD$6)</f>
        <v/>
      </c>
      <c r="AE31" s="43" t="str">
        <f>IF(ISBLANK('Nota de Estudiantes'!AE33),"",20*'Nota de Estudiantes'!AE33/AE$6)</f>
        <v/>
      </c>
      <c r="AF31" s="43" t="str">
        <f>IF(ISBLANK('Nota de Estudiantes'!AF33),"",20*'Nota de Estudiantes'!AF33/AF$6)</f>
        <v/>
      </c>
      <c r="AG31" s="43" t="str">
        <f>IF(ISBLANK('Nota de Estudiantes'!AG33),"",20*'Nota de Estudiantes'!AG33/AG$6)</f>
        <v/>
      </c>
      <c r="AH31" s="43" t="str">
        <f>IF(ISBLANK('Nota de Estudiantes'!AH33),"",20*'Nota de Estudiantes'!AH33/AH$6)</f>
        <v/>
      </c>
      <c r="AI31" s="43" t="str">
        <f>IF(ISBLANK('Nota de Estudiantes'!AI33),"",20*'Nota de Estudiantes'!AI33/AI$6)</f>
        <v/>
      </c>
      <c r="AJ31" s="43" t="str">
        <f>IF(ISBLANK('Nota de Estudiantes'!AJ33),"",20*'Nota de Estudiantes'!AJ33/AJ$6)</f>
        <v/>
      </c>
      <c r="AK31" s="43" t="str">
        <f>IF(ISBLANK('Nota de Estudiantes'!AK33),"",20*'Nota de Estudiantes'!AK33/AK$6)</f>
        <v/>
      </c>
      <c r="AL31" s="43" t="str">
        <f>IF(ISBLANK('Nota de Estudiantes'!AL33),"",20*'Nota de Estudiantes'!AL33/AL$6)</f>
        <v/>
      </c>
      <c r="AM31" s="43" t="str">
        <f>IF(ISBLANK('Nota de Estudiantes'!AM33),"",20*'Nota de Estudiantes'!AM33/AM$6)</f>
        <v/>
      </c>
      <c r="AN31" s="43" t="str">
        <f>IF(ISBLANK('Nota de Estudiantes'!AN33),"",20*'Nota de Estudiantes'!AN33/AN$6)</f>
        <v/>
      </c>
      <c r="AO31" s="43" t="str">
        <f>IF(ISBLANK('Nota de Estudiantes'!AO33),"",20*'Nota de Estudiantes'!AO33/AO$6)</f>
        <v/>
      </c>
      <c r="AP31" s="43" t="str">
        <f>IF(ISBLANK('Nota de Estudiantes'!AP33),"",20*'Nota de Estudiantes'!AP33/AP$6)</f>
        <v/>
      </c>
      <c r="AQ31" s="43" t="str">
        <f>IF(ISBLANK('Nota de Estudiantes'!AQ33),"",20*'Nota de Estudiantes'!AQ33/AQ$6)</f>
        <v/>
      </c>
      <c r="AR31" s="43" t="str">
        <f>IF(ISBLANK('Nota de Estudiantes'!AR33),"",20*'Nota de Estudiantes'!AR33/AR$6)</f>
        <v/>
      </c>
      <c r="AS31" s="43" t="str">
        <f>IF(ISBLANK('Nota de Estudiantes'!AS33),"",20*'Nota de Estudiantes'!AS33/AS$6)</f>
        <v/>
      </c>
      <c r="AT31" s="43" t="str">
        <f>IF(ISBLANK('Nota de Estudiantes'!AT33),"",20*'Nota de Estudiantes'!AT33/AT$6)</f>
        <v/>
      </c>
      <c r="AU31" s="43" t="str">
        <f>IF(ISBLANK('Nota de Estudiantes'!AU33),"",20*'Nota de Estudiantes'!AU33/AU$6)</f>
        <v/>
      </c>
      <c r="AV31" s="43" t="str">
        <f>IF(ISBLANK('Nota de Estudiantes'!AV33),"",20*'Nota de Estudiantes'!AV33/AV$6)</f>
        <v/>
      </c>
      <c r="AW31" s="43" t="str">
        <f>IF(ISBLANK('Nota de Estudiantes'!AW33),"",20*'Nota de Estudiantes'!AW33/AW$6)</f>
        <v/>
      </c>
      <c r="AX31" s="43" t="str">
        <f>IF(ISBLANK('Nota de Estudiantes'!AX33),"",20*'Nota de Estudiantes'!AX33/AX$6)</f>
        <v/>
      </c>
      <c r="AY31" s="43" t="str">
        <f>IF(ISBLANK('Nota de Estudiantes'!AY33),"",20*'Nota de Estudiantes'!AY33/AY$6)</f>
        <v/>
      </c>
      <c r="AZ31" s="43" t="str">
        <f>IF(ISBLANK('Nota de Estudiantes'!AZ33),"",20*'Nota de Estudiantes'!AZ33/AZ$6)</f>
        <v/>
      </c>
      <c r="BA31" s="43" t="str">
        <f>IF(ISBLANK('Nota de Estudiantes'!BA33),"",20*'Nota de Estudiantes'!BA33/BA$6)</f>
        <v/>
      </c>
      <c r="BB31" s="43" t="str">
        <f>IF(ISBLANK('Nota de Estudiantes'!BB33),"",20*'Nota de Estudiantes'!BB33/BB$6)</f>
        <v/>
      </c>
      <c r="BC31" s="43" t="str">
        <f>IF(ISBLANK('Nota de Estudiantes'!BC33),"",20*'Nota de Estudiantes'!BC33/BC$6)</f>
        <v/>
      </c>
      <c r="BD31" s="43" t="str">
        <f>IF(ISBLANK('Nota de Estudiantes'!BD33),"",20*'Nota de Estudiantes'!BD33/BD$6)</f>
        <v/>
      </c>
      <c r="BE31" s="43" t="str">
        <f>IF(ISBLANK('Nota de Estudiantes'!BE33),"",20*'Nota de Estudiantes'!BE33/BE$6)</f>
        <v/>
      </c>
      <c r="BF31" s="43" t="str">
        <f>IF(ISBLANK('Nota de Estudiantes'!BF33),"",20*'Nota de Estudiantes'!BF33/BF$6)</f>
        <v/>
      </c>
      <c r="BG31" s="43" t="str">
        <f>IF(ISBLANK('Nota de Estudiantes'!BG33),"",20*'Nota de Estudiantes'!BG33/BG$6)</f>
        <v/>
      </c>
      <c r="BH31" s="43" t="str">
        <f>IF(ISBLANK('Nota de Estudiantes'!BH33),"",20*'Nota de Estudiantes'!BH33/BH$6)</f>
        <v/>
      </c>
      <c r="BI31" s="43" t="str">
        <f>IF(ISBLANK('Nota de Estudiantes'!BI33),"",20*'Nota de Estudiantes'!BI33/BI$6)</f>
        <v/>
      </c>
      <c r="BJ31" s="43" t="str">
        <f>IF(ISBLANK('Nota de Estudiantes'!BJ33),"",20*'Nota de Estudiantes'!BJ33/BJ$6)</f>
        <v/>
      </c>
      <c r="BK31" s="43" t="str">
        <f>IF(ISBLANK('Nota de Estudiantes'!BK33),"",20*'Nota de Estudiantes'!BK33/BK$6)</f>
        <v/>
      </c>
      <c r="BL31" s="43" t="str">
        <f>IF(ISBLANK('Nota de Estudiantes'!BL33),"",20*'Nota de Estudiantes'!BL33/BL$6)</f>
        <v/>
      </c>
      <c r="BM31" s="43" t="str">
        <f>IF(ISBLANK('Nota de Estudiantes'!BM33),"",20*'Nota de Estudiantes'!BM33/BM$6)</f>
        <v/>
      </c>
      <c r="BN31" s="43" t="str">
        <f>IF(ISBLANK('Nota de Estudiantes'!BN33),"",20*'Nota de Estudiantes'!BN33/BN$6)</f>
        <v/>
      </c>
      <c r="BO31" s="43" t="str">
        <f>IF(ISBLANK('Nota de Estudiantes'!BO33),"",20*'Nota de Estudiantes'!BO33/BO$6)</f>
        <v/>
      </c>
      <c r="BP31" s="43" t="str">
        <f>IF(ISBLANK('Nota de Estudiantes'!BP33),"",20*'Nota de Estudiantes'!BP33/BP$6)</f>
        <v/>
      </c>
      <c r="BQ31" s="43" t="str">
        <f>IF(ISBLANK('Nota de Estudiantes'!BQ33),"",20*'Nota de Estudiantes'!BQ33/BQ$6)</f>
        <v/>
      </c>
      <c r="BR31" s="43" t="str">
        <f>IF(ISBLANK('Nota de Estudiantes'!BR33),"",20*'Nota de Estudiantes'!BR33/BR$6)</f>
        <v/>
      </c>
      <c r="BS31" s="43" t="str">
        <f>IF(ISBLANK('Nota de Estudiantes'!BS33),"",20*'Nota de Estudiantes'!BS33/BS$6)</f>
        <v/>
      </c>
      <c r="BT31" s="43" t="str">
        <f>IF(ISBLANK('Nota de Estudiantes'!BT33),"",20*'Nota de Estudiantes'!BT33/BT$6)</f>
        <v/>
      </c>
      <c r="BU31" s="43" t="str">
        <f>IF(ISBLANK('Nota de Estudiantes'!BU33),"",20*'Nota de Estudiantes'!BU33/BU$6)</f>
        <v/>
      </c>
      <c r="BV31" s="43" t="str">
        <f>IF(ISBLANK('Nota de Estudiantes'!BV33),"",20*'Nota de Estudiantes'!BV33/BV$6)</f>
        <v/>
      </c>
      <c r="BW31" s="43" t="str">
        <f>IF(ISBLANK('Nota de Estudiantes'!BW33),"",20*'Nota de Estudiantes'!BW33/BW$6)</f>
        <v/>
      </c>
      <c r="BX31" s="43" t="str">
        <f>IF(ISBLANK('Nota de Estudiantes'!BX33),"",20*'Nota de Estudiantes'!BX33/BX$6)</f>
        <v/>
      </c>
      <c r="BY31" s="43" t="str">
        <f>IF(ISBLANK('Nota de Estudiantes'!BY33),"",20*'Nota de Estudiantes'!BY33/BY$6)</f>
        <v/>
      </c>
      <c r="BZ31" s="43" t="str">
        <f>IF(ISBLANK('Nota de Estudiantes'!BZ33),"",20*'Nota de Estudiantes'!BZ33/BZ$6)</f>
        <v/>
      </c>
      <c r="CA31" s="43" t="str">
        <f>IF(ISBLANK('Nota de Estudiantes'!CA33),"",20*'Nota de Estudiantes'!CA33/CA$6)</f>
        <v/>
      </c>
      <c r="CB31" s="43" t="str">
        <f>IF(ISBLANK('Nota de Estudiantes'!CB33),"",20*'Nota de Estudiantes'!CB33/CB$6)</f>
        <v/>
      </c>
      <c r="CC31" s="43" t="str">
        <f>IF(ISBLANK('Nota de Estudiantes'!CC33),"",20*'Nota de Estudiantes'!CC33/CC$6)</f>
        <v/>
      </c>
      <c r="CD31" s="43" t="str">
        <f>IF(ISBLANK('Nota de Estudiantes'!CD33),"",20*'Nota de Estudiantes'!CD33/CD$6)</f>
        <v/>
      </c>
      <c r="CE31" s="43" t="str">
        <f>IF(ISBLANK('Nota de Estudiantes'!CE33),"",20*'Nota de Estudiantes'!CE33/CE$6)</f>
        <v/>
      </c>
      <c r="CF31" s="43" t="str">
        <f>IF(ISBLANK('Nota de Estudiantes'!CF33),"",20*'Nota de Estudiantes'!CF33/CF$6)</f>
        <v/>
      </c>
      <c r="CG31" s="43" t="str">
        <f>IF(ISBLANK('Nota de Estudiantes'!CG33),"",20*'Nota de Estudiantes'!CG33/CG$6)</f>
        <v/>
      </c>
      <c r="CH31" s="43" t="str">
        <f>IF(ISBLANK('Nota de Estudiantes'!CH33),"",20*'Nota de Estudiantes'!CH33/CH$6)</f>
        <v/>
      </c>
      <c r="CI31" s="43" t="str">
        <f>IF(ISBLANK('Nota de Estudiantes'!CI33),"",20*'Nota de Estudiantes'!CI33/CI$6)</f>
        <v/>
      </c>
      <c r="CJ31" s="43" t="str">
        <f>IF(ISBLANK('Nota de Estudiantes'!CJ33),"",20*'Nota de Estudiantes'!CJ33/CJ$6)</f>
        <v/>
      </c>
      <c r="CK31" s="43" t="str">
        <f>IF(ISBLANK('Nota de Estudiantes'!CK33),"",20*'Nota de Estudiantes'!CK33/CK$6)</f>
        <v/>
      </c>
      <c r="CL31" s="43" t="str">
        <f>IF(ISBLANK('Nota de Estudiantes'!CL33),"",20*'Nota de Estudiantes'!CL33/CL$6)</f>
        <v/>
      </c>
      <c r="CM31" s="43" t="str">
        <f>IF(ISBLANK('Nota de Estudiantes'!CM33),"",20*'Nota de Estudiantes'!CM33/CM$6)</f>
        <v/>
      </c>
      <c r="CN31" s="43" t="str">
        <f>IF(ISBLANK('Nota de Estudiantes'!CN33),"",20*'Nota de Estudiantes'!CN33/CN$6)</f>
        <v/>
      </c>
      <c r="CO31" s="43" t="str">
        <f>IF(ISBLANK('Nota de Estudiantes'!CO33),"",20*'Nota de Estudiantes'!CO33/CO$6)</f>
        <v/>
      </c>
      <c r="CP31" s="43" t="str">
        <f>IF(ISBLANK('Nota de Estudiantes'!CP33),"",20*'Nota de Estudiantes'!CP33/CP$6)</f>
        <v/>
      </c>
      <c r="CQ31" s="43" t="str">
        <f>IF(ISBLANK('Nota de Estudiantes'!CQ33),"",20*'Nota de Estudiantes'!CQ33/CQ$6)</f>
        <v/>
      </c>
      <c r="CR31" s="43" t="str">
        <f>IF(ISBLANK('Nota de Estudiantes'!CR33),"",20*'Nota de Estudiantes'!CR33/CR$6)</f>
        <v/>
      </c>
      <c r="CS31" s="43" t="str">
        <f>IF(ISBLANK('Nota de Estudiantes'!CS33),"",20*'Nota de Estudiantes'!CS33/CS$6)</f>
        <v/>
      </c>
      <c r="CT31" s="43" t="str">
        <f>IF(ISBLANK('Nota de Estudiantes'!CT33),"",20*'Nota de Estudiantes'!CT33/CT$6)</f>
        <v/>
      </c>
      <c r="CU31" s="43" t="str">
        <f>IF(ISBLANK('Nota de Estudiantes'!CU33),"",20*'Nota de Estudiantes'!CU33/CU$6)</f>
        <v/>
      </c>
      <c r="CV31" s="43" t="str">
        <f>IF(ISBLANK('Nota de Estudiantes'!CV33),"",20*'Nota de Estudiantes'!CV33/CV$6)</f>
        <v/>
      </c>
      <c r="CW31" s="43" t="str">
        <f>IF(ISBLANK('Nota de Estudiantes'!CW33),"",20*'Nota de Estudiantes'!CW33/CW$6)</f>
        <v/>
      </c>
      <c r="CX31" s="43" t="str">
        <f>IF(ISBLANK('Nota de Estudiantes'!CX33),"",20*'Nota de Estudiantes'!CX33/CX$6)</f>
        <v/>
      </c>
      <c r="CY31" s="43" t="str">
        <f>IF(ISBLANK('Nota de Estudiantes'!CY33),"",20*'Nota de Estudiantes'!CY33/CY$6)</f>
        <v/>
      </c>
      <c r="CZ31" s="43" t="str">
        <f>IF(ISBLANK('Nota de Estudiantes'!CZ33),"",20*'Nota de Estudiantes'!CZ33/CZ$6)</f>
        <v/>
      </c>
      <c r="DA31" s="43" t="str">
        <f>IF(ISBLANK('Nota de Estudiantes'!DA33),"",20*'Nota de Estudiantes'!DA33/DA$6)</f>
        <v/>
      </c>
      <c r="DB31" s="43" t="str">
        <f>IF(ISBLANK('Nota de Estudiantes'!DB33),"",20*'Nota de Estudiantes'!DB33/DB$6)</f>
        <v/>
      </c>
      <c r="DC31" s="43" t="str">
        <f>IF(ISBLANK('Nota de Estudiantes'!DC33),"",20*'Nota de Estudiantes'!DC33/DC$6)</f>
        <v/>
      </c>
      <c r="DD31" s="43" t="str">
        <f>IF(ISBLANK('Nota de Estudiantes'!DD33),"",20*'Nota de Estudiantes'!DD33/DD$6)</f>
        <v/>
      </c>
      <c r="DE31" s="43" t="str">
        <f>IF(ISBLANK('Nota de Estudiantes'!DE33),"",20*'Nota de Estudiantes'!DE33/DE$6)</f>
        <v/>
      </c>
      <c r="DF31" s="43" t="str">
        <f>IF(ISBLANK('Nota de Estudiantes'!DF33),"",20*'Nota de Estudiantes'!DF33/DF$6)</f>
        <v/>
      </c>
      <c r="DG31" s="43" t="str">
        <f>IF(ISBLANK('Nota de Estudiantes'!DG33),"",20*'Nota de Estudiantes'!DG33/DG$6)</f>
        <v/>
      </c>
      <c r="DH31" s="43" t="str">
        <f>IF(ISBLANK('Nota de Estudiantes'!DH33),"",20*'Nota de Estudiantes'!DH33/DH$6)</f>
        <v/>
      </c>
      <c r="DI31" s="43" t="str">
        <f>IF(ISBLANK('Nota de Estudiantes'!DI33),"",20*'Nota de Estudiantes'!DI33/DI$6)</f>
        <v/>
      </c>
      <c r="DJ31" s="43" t="str">
        <f>IF(ISBLANK('Nota de Estudiantes'!DJ33),"",20*'Nota de Estudiantes'!DJ33/DJ$6)</f>
        <v/>
      </c>
      <c r="DK31" s="43" t="str">
        <f>IF(ISBLANK('Nota de Estudiantes'!DK33),"",20*'Nota de Estudiantes'!DK33/DK$6)</f>
        <v/>
      </c>
      <c r="DL31" s="43" t="str">
        <f>IF(ISBLANK('Nota de Estudiantes'!DL33),"",20*'Nota de Estudiantes'!DL33/DL$6)</f>
        <v/>
      </c>
      <c r="DM31" s="43" t="str">
        <f>IF(ISBLANK('Nota de Estudiantes'!DM33),"",20*'Nota de Estudiantes'!DM33/DM$6)</f>
        <v/>
      </c>
      <c r="DN31" s="43" t="str">
        <f>IF(ISBLANK('Nota de Estudiantes'!DN33),"",20*'Nota de Estudiantes'!DN33/DN$6)</f>
        <v/>
      </c>
      <c r="DO31" s="43" t="str">
        <f>IF(ISBLANK('Nota de Estudiantes'!DO33),"",20*'Nota de Estudiantes'!DO33/DO$6)</f>
        <v/>
      </c>
      <c r="DP31" s="43" t="str">
        <f>IF(ISBLANK('Nota de Estudiantes'!DP33),"",20*'Nota de Estudiantes'!DP33/DP$6)</f>
        <v/>
      </c>
      <c r="DQ31" s="43" t="str">
        <f>IF(ISBLANK('Nota de Estudiantes'!DQ33),"",20*'Nota de Estudiantes'!DQ33/DQ$6)</f>
        <v/>
      </c>
      <c r="DR31" s="43" t="str">
        <f>IF(ISBLANK('Nota de Estudiantes'!DR33),"",20*'Nota de Estudiantes'!DR33/DR$6)</f>
        <v/>
      </c>
      <c r="DS31" s="43" t="str">
        <f>IF(ISBLANK('Nota de Estudiantes'!DS33),"",20*'Nota de Estudiantes'!DS33/DS$6)</f>
        <v/>
      </c>
      <c r="DT31" s="43" t="str">
        <f>IF(ISBLANK('Nota de Estudiantes'!DT33),"",20*'Nota de Estudiantes'!DT33/DT$6)</f>
        <v/>
      </c>
      <c r="DU31" s="43" t="str">
        <f>IF(ISBLANK('Nota de Estudiantes'!DU33),"",20*'Nota de Estudiantes'!DU33/DU$6)</f>
        <v/>
      </c>
      <c r="DV31" s="43" t="str">
        <f>IF(ISBLANK('Nota de Estudiantes'!DV33),"",20*'Nota de Estudiantes'!DV33/DV$6)</f>
        <v/>
      </c>
      <c r="DW31" s="43" t="str">
        <f>IF(ISBLANK('Nota de Estudiantes'!DW33),"",20*'Nota de Estudiantes'!DW33/DW$6)</f>
        <v/>
      </c>
      <c r="DX31" s="43" t="str">
        <f>IF(ISBLANK('Nota de Estudiantes'!DX33),"",20*'Nota de Estudiantes'!DX33/DX$6)</f>
        <v/>
      </c>
      <c r="DY31" s="43" t="str">
        <f>IF(ISBLANK('Nota de Estudiantes'!DY33),"",20*'Nota de Estudiantes'!DY33/DY$6)</f>
        <v/>
      </c>
      <c r="DZ31" s="43" t="str">
        <f>IF(ISBLANK('Nota de Estudiantes'!DZ33),"",20*'Nota de Estudiantes'!DZ33/DZ$6)</f>
        <v/>
      </c>
      <c r="EA31" s="43" t="str">
        <f>IF(ISBLANK('Nota de Estudiantes'!EA33),"",20*'Nota de Estudiantes'!EA33/EA$6)</f>
        <v/>
      </c>
      <c r="EB31" s="43" t="str">
        <f>IF(ISBLANK('Nota de Estudiantes'!EB33),"",20*'Nota de Estudiantes'!EB33/EB$6)</f>
        <v/>
      </c>
      <c r="EC31" s="43" t="str">
        <f>IF(ISBLANK('Nota de Estudiantes'!EC33),"",20*'Nota de Estudiantes'!EC33/EC$6)</f>
        <v/>
      </c>
      <c r="ED31" s="43" t="str">
        <f>IF(ISBLANK('Nota de Estudiantes'!ED33),"",20*'Nota de Estudiantes'!ED33/ED$6)</f>
        <v/>
      </c>
      <c r="EE31" s="43" t="str">
        <f>IF(ISBLANK('Nota de Estudiantes'!EE33),"",20*'Nota de Estudiantes'!EE33/EE$6)</f>
        <v/>
      </c>
      <c r="EF31" s="43" t="str">
        <f>IF(ISBLANK('Nota de Estudiantes'!EF33),"",20*'Nota de Estudiantes'!EF33/EF$6)</f>
        <v/>
      </c>
      <c r="EG31" s="43" t="str">
        <f>IF(ISBLANK('Nota de Estudiantes'!EG33),"",20*'Nota de Estudiantes'!EG33/EG$6)</f>
        <v/>
      </c>
      <c r="EH31" s="43" t="str">
        <f>IF(ISBLANK('Nota de Estudiantes'!EH33),"",20*'Nota de Estudiantes'!EH33/EH$6)</f>
        <v/>
      </c>
      <c r="EI31" s="43" t="str">
        <f>IF(ISBLANK('Nota de Estudiantes'!EI33),"",20*'Nota de Estudiantes'!EI33/EI$6)</f>
        <v/>
      </c>
      <c r="EJ31" s="43" t="str">
        <f>IF(ISBLANK('Nota de Estudiantes'!EJ33),"",20*'Nota de Estudiantes'!EJ33/EJ$6)</f>
        <v/>
      </c>
      <c r="EK31" s="43" t="str">
        <f>IF(ISBLANK('Nota de Estudiantes'!EK33),"",20*'Nota de Estudiantes'!EK33/EK$6)</f>
        <v/>
      </c>
      <c r="EL31" s="43" t="str">
        <f>IF(ISBLANK('Nota de Estudiantes'!EL33),"",20*'Nota de Estudiantes'!EL33/EL$6)</f>
        <v/>
      </c>
      <c r="EM31" s="43" t="str">
        <f>IF(ISBLANK('Nota de Estudiantes'!EM33),"",20*'Nota de Estudiantes'!EM33/EM$6)</f>
        <v/>
      </c>
      <c r="EN31" s="43" t="str">
        <f>IF(ISBLANK('Nota de Estudiantes'!EN33),"",20*'Nota de Estudiantes'!EN33/EN$6)</f>
        <v/>
      </c>
      <c r="EO31" s="43" t="str">
        <f>IF(ISBLANK('Nota de Estudiantes'!EO33),"",20*'Nota de Estudiantes'!EO33/EO$6)</f>
        <v/>
      </c>
      <c r="EP31" s="43" t="str">
        <f>IF(ISBLANK('Nota de Estudiantes'!EP33),"",20*'Nota de Estudiantes'!EP33/EP$6)</f>
        <v/>
      </c>
      <c r="EQ31" s="43" t="str">
        <f>IF(ISBLANK('Nota de Estudiantes'!EQ33),"",20*'Nota de Estudiantes'!EQ33/EQ$6)</f>
        <v/>
      </c>
      <c r="ER31" s="43" t="str">
        <f>IF(ISBLANK('Nota de Estudiantes'!ER33),"",20*'Nota de Estudiantes'!ER33/ER$6)</f>
        <v/>
      </c>
      <c r="ES31" s="43" t="str">
        <f>IF(ISBLANK('Nota de Estudiantes'!ES33),"",20*'Nota de Estudiantes'!ES33/ES$6)</f>
        <v/>
      </c>
      <c r="ET31" s="43" t="str">
        <f>IF(ISBLANK('Nota de Estudiantes'!ET33),"",20*'Nota de Estudiantes'!ET33/ET$6)</f>
        <v/>
      </c>
      <c r="EU31" s="43" t="str">
        <f>IF(ISBLANK('Nota de Estudiantes'!EU33),"",20*'Nota de Estudiantes'!EU33/EU$6)</f>
        <v/>
      </c>
      <c r="EV31" s="43" t="str">
        <f>IF(ISBLANK('Nota de Estudiantes'!EV33),"",20*'Nota de Estudiantes'!EV33/EV$6)</f>
        <v/>
      </c>
      <c r="EW31" s="43" t="str">
        <f>IF(ISBLANK('Nota de Estudiantes'!EW33),"",20*'Nota de Estudiantes'!EW33/EW$6)</f>
        <v/>
      </c>
      <c r="EX31" s="43" t="str">
        <f>IF(ISBLANK('Nota de Estudiantes'!EX33),"",20*'Nota de Estudiantes'!EX33/EX$6)</f>
        <v/>
      </c>
      <c r="EY31" s="43" t="str">
        <f>IF(ISBLANK('Nota de Estudiantes'!EY33),"",20*'Nota de Estudiantes'!EY33/EY$6)</f>
        <v/>
      </c>
      <c r="EZ31" s="43" t="str">
        <f>IF(ISBLANK('Nota de Estudiantes'!EZ33),"",20*'Nota de Estudiantes'!EZ33/EZ$6)</f>
        <v/>
      </c>
      <c r="FA31" s="43" t="str">
        <f>IF(ISBLANK('Nota de Estudiantes'!FA33),"",20*'Nota de Estudiantes'!FA33/FA$6)</f>
        <v/>
      </c>
      <c r="FB31" s="43" t="str">
        <f>IF(ISBLANK('Nota de Estudiantes'!FB33),"",20*'Nota de Estudiantes'!FB33/FB$6)</f>
        <v/>
      </c>
      <c r="FC31" s="43" t="str">
        <f>IF(ISBLANK('Nota de Estudiantes'!FC33),"",20*'Nota de Estudiantes'!FC33/FC$6)</f>
        <v/>
      </c>
      <c r="FD31" s="43" t="str">
        <f>IF(ISBLANK('Nota de Estudiantes'!FD33),"",20*'Nota de Estudiantes'!FD33/FD$6)</f>
        <v/>
      </c>
      <c r="FE31" s="43" t="str">
        <f>IF(ISBLANK('Nota de Estudiantes'!FE33),"",20*'Nota de Estudiantes'!FE33/FE$6)</f>
        <v/>
      </c>
      <c r="FF31" s="43" t="str">
        <f>IF(ISBLANK('Nota de Estudiantes'!FF33),"",20*'Nota de Estudiantes'!FF33/FF$6)</f>
        <v/>
      </c>
      <c r="FG31" s="43" t="str">
        <f>IF(ISBLANK('Nota de Estudiantes'!FG33),"",20*'Nota de Estudiantes'!FG33/FG$6)</f>
        <v/>
      </c>
      <c r="FH31" s="43" t="str">
        <f>IF(ISBLANK('Nota de Estudiantes'!FH33),"",20*'Nota de Estudiantes'!FH33/FH$6)</f>
        <v/>
      </c>
      <c r="FI31" s="43" t="str">
        <f>IF(ISBLANK('Nota de Estudiantes'!FI33),"",20*'Nota de Estudiantes'!FI33/FI$6)</f>
        <v/>
      </c>
      <c r="FJ31" s="43" t="str">
        <f>IF(ISBLANK('Nota de Estudiantes'!FJ33),"",20*'Nota de Estudiantes'!FJ33/FJ$6)</f>
        <v/>
      </c>
      <c r="FK31" s="43" t="str">
        <f>IF(ISBLANK('Nota de Estudiantes'!FK33),"",20*'Nota de Estudiantes'!FK33/FK$6)</f>
        <v/>
      </c>
      <c r="FL31" s="43" t="str">
        <f>IF(ISBLANK('Nota de Estudiantes'!FL33),"",20*'Nota de Estudiantes'!FL33/FL$6)</f>
        <v/>
      </c>
    </row>
    <row r="32" spans="2:168" x14ac:dyDescent="0.25">
      <c r="B32" s="42" t="str">
        <f>IF(ISBLANK('Nota de Estudiantes'!B34),"",'Nota de Estudiantes'!B34)</f>
        <v/>
      </c>
      <c r="C32" s="42" t="str">
        <f>IF(ISBLANK('Nota de Estudiantes'!C34),"",'Nota de Estudiantes'!C34)</f>
        <v/>
      </c>
      <c r="D32" s="38" t="str">
        <f>IF(ISBLANK('Nota de Estudiantes'!D34),"",'Nota de Estudiantes'!D34)</f>
        <v/>
      </c>
      <c r="E32" s="43" t="str">
        <f>IF(ISBLANK('Nota de Estudiantes'!E34),"",20*'Nota de Estudiantes'!E34/E$6)</f>
        <v/>
      </c>
      <c r="F32" s="43" t="str">
        <f>IF(ISBLANK('Nota de Estudiantes'!F34),"",20*'Nota de Estudiantes'!F34/F$6)</f>
        <v/>
      </c>
      <c r="G32" s="43" t="str">
        <f>IF(ISBLANK('Nota de Estudiantes'!G34),"",20*'Nota de Estudiantes'!G34/G$6)</f>
        <v/>
      </c>
      <c r="H32" s="43" t="str">
        <f>IF(ISBLANK('Nota de Estudiantes'!H34),"",20*'Nota de Estudiantes'!H34/H$6)</f>
        <v/>
      </c>
      <c r="I32" s="43" t="str">
        <f>IF(ISBLANK('Nota de Estudiantes'!I34),"",20*'Nota de Estudiantes'!I34/I$6)</f>
        <v/>
      </c>
      <c r="J32" s="43" t="str">
        <f>IF(ISBLANK('Nota de Estudiantes'!J34),"",20*'Nota de Estudiantes'!J34/J$6)</f>
        <v/>
      </c>
      <c r="K32" s="43" t="str">
        <f>IF(ISBLANK('Nota de Estudiantes'!K34),"",20*'Nota de Estudiantes'!K34/K$6)</f>
        <v/>
      </c>
      <c r="L32" s="43" t="str">
        <f>IF(ISBLANK('Nota de Estudiantes'!L34),"",20*'Nota de Estudiantes'!L34/L$6)</f>
        <v/>
      </c>
      <c r="M32" s="43" t="str">
        <f>IF(ISBLANK('Nota de Estudiantes'!M34),"",20*'Nota de Estudiantes'!M34/M$6)</f>
        <v/>
      </c>
      <c r="N32" s="43" t="str">
        <f>IF(ISBLANK('Nota de Estudiantes'!N34),"",20*'Nota de Estudiantes'!N34/N$6)</f>
        <v/>
      </c>
      <c r="O32" s="43" t="str">
        <f>IF(ISBLANK('Nota de Estudiantes'!O34),"",20*'Nota de Estudiantes'!O34/O$6)</f>
        <v/>
      </c>
      <c r="P32" s="43" t="str">
        <f>IF(ISBLANK('Nota de Estudiantes'!P34),"",20*'Nota de Estudiantes'!P34/P$6)</f>
        <v/>
      </c>
      <c r="Q32" s="43" t="str">
        <f>IF(ISBLANK('Nota de Estudiantes'!Q34),"",20*'Nota de Estudiantes'!Q34/Q$6)</f>
        <v/>
      </c>
      <c r="R32" s="43" t="str">
        <f>IF(ISBLANK('Nota de Estudiantes'!R34),"",20*'Nota de Estudiantes'!R34/R$6)</f>
        <v/>
      </c>
      <c r="S32" s="43" t="str">
        <f>IF(ISBLANK('Nota de Estudiantes'!S34),"",20*'Nota de Estudiantes'!S34/S$6)</f>
        <v/>
      </c>
      <c r="T32" s="43" t="str">
        <f>IF(ISBLANK('Nota de Estudiantes'!T34),"",20*'Nota de Estudiantes'!T34/T$6)</f>
        <v/>
      </c>
      <c r="U32" s="43" t="str">
        <f>IF(ISBLANK('Nota de Estudiantes'!U34),"",20*'Nota de Estudiantes'!U34/U$6)</f>
        <v/>
      </c>
      <c r="V32" s="43" t="str">
        <f>IF(ISBLANK('Nota de Estudiantes'!V34),"",20*'Nota de Estudiantes'!V34/V$6)</f>
        <v/>
      </c>
      <c r="W32" s="43" t="str">
        <f>IF(ISBLANK('Nota de Estudiantes'!W34),"",20*'Nota de Estudiantes'!W34/W$6)</f>
        <v/>
      </c>
      <c r="X32" s="43" t="str">
        <f>IF(ISBLANK('Nota de Estudiantes'!X34),"",20*'Nota de Estudiantes'!X34/X$6)</f>
        <v/>
      </c>
      <c r="Y32" s="43" t="str">
        <f>IF(ISBLANK('Nota de Estudiantes'!Y34),"",20*'Nota de Estudiantes'!Y34/Y$6)</f>
        <v/>
      </c>
      <c r="Z32" s="43" t="str">
        <f>IF(ISBLANK('Nota de Estudiantes'!Z34),"",20*'Nota de Estudiantes'!Z34/Z$6)</f>
        <v/>
      </c>
      <c r="AA32" s="43" t="str">
        <f>IF(ISBLANK('Nota de Estudiantes'!AA34),"",20*'Nota de Estudiantes'!AA34/AA$6)</f>
        <v/>
      </c>
      <c r="AB32" s="43" t="str">
        <f>IF(ISBLANK('Nota de Estudiantes'!AB34),"",20*'Nota de Estudiantes'!AB34/AB$6)</f>
        <v/>
      </c>
      <c r="AC32" s="43" t="str">
        <f>IF(ISBLANK('Nota de Estudiantes'!AC34),"",20*'Nota de Estudiantes'!AC34/AC$6)</f>
        <v/>
      </c>
      <c r="AD32" s="43" t="str">
        <f>IF(ISBLANK('Nota de Estudiantes'!AD34),"",20*'Nota de Estudiantes'!AD34/AD$6)</f>
        <v/>
      </c>
      <c r="AE32" s="43" t="str">
        <f>IF(ISBLANK('Nota de Estudiantes'!AE34),"",20*'Nota de Estudiantes'!AE34/AE$6)</f>
        <v/>
      </c>
      <c r="AF32" s="43" t="str">
        <f>IF(ISBLANK('Nota de Estudiantes'!AF34),"",20*'Nota de Estudiantes'!AF34/AF$6)</f>
        <v/>
      </c>
      <c r="AG32" s="43" t="str">
        <f>IF(ISBLANK('Nota de Estudiantes'!AG34),"",20*'Nota de Estudiantes'!AG34/AG$6)</f>
        <v/>
      </c>
      <c r="AH32" s="43" t="str">
        <f>IF(ISBLANK('Nota de Estudiantes'!AH34),"",20*'Nota de Estudiantes'!AH34/AH$6)</f>
        <v/>
      </c>
      <c r="AI32" s="43" t="str">
        <f>IF(ISBLANK('Nota de Estudiantes'!AI34),"",20*'Nota de Estudiantes'!AI34/AI$6)</f>
        <v/>
      </c>
      <c r="AJ32" s="43" t="str">
        <f>IF(ISBLANK('Nota de Estudiantes'!AJ34),"",20*'Nota de Estudiantes'!AJ34/AJ$6)</f>
        <v/>
      </c>
      <c r="AK32" s="43" t="str">
        <f>IF(ISBLANK('Nota de Estudiantes'!AK34),"",20*'Nota de Estudiantes'!AK34/AK$6)</f>
        <v/>
      </c>
      <c r="AL32" s="43" t="str">
        <f>IF(ISBLANK('Nota de Estudiantes'!AL34),"",20*'Nota de Estudiantes'!AL34/AL$6)</f>
        <v/>
      </c>
      <c r="AM32" s="43" t="str">
        <f>IF(ISBLANK('Nota de Estudiantes'!AM34),"",20*'Nota de Estudiantes'!AM34/AM$6)</f>
        <v/>
      </c>
      <c r="AN32" s="43" t="str">
        <f>IF(ISBLANK('Nota de Estudiantes'!AN34),"",20*'Nota de Estudiantes'!AN34/AN$6)</f>
        <v/>
      </c>
      <c r="AO32" s="43" t="str">
        <f>IF(ISBLANK('Nota de Estudiantes'!AO34),"",20*'Nota de Estudiantes'!AO34/AO$6)</f>
        <v/>
      </c>
      <c r="AP32" s="43" t="str">
        <f>IF(ISBLANK('Nota de Estudiantes'!AP34),"",20*'Nota de Estudiantes'!AP34/AP$6)</f>
        <v/>
      </c>
      <c r="AQ32" s="43" t="str">
        <f>IF(ISBLANK('Nota de Estudiantes'!AQ34),"",20*'Nota de Estudiantes'!AQ34/AQ$6)</f>
        <v/>
      </c>
      <c r="AR32" s="43" t="str">
        <f>IF(ISBLANK('Nota de Estudiantes'!AR34),"",20*'Nota de Estudiantes'!AR34/AR$6)</f>
        <v/>
      </c>
      <c r="AS32" s="43" t="str">
        <f>IF(ISBLANK('Nota de Estudiantes'!AS34),"",20*'Nota de Estudiantes'!AS34/AS$6)</f>
        <v/>
      </c>
      <c r="AT32" s="43" t="str">
        <f>IF(ISBLANK('Nota de Estudiantes'!AT34),"",20*'Nota de Estudiantes'!AT34/AT$6)</f>
        <v/>
      </c>
      <c r="AU32" s="43" t="str">
        <f>IF(ISBLANK('Nota de Estudiantes'!AU34),"",20*'Nota de Estudiantes'!AU34/AU$6)</f>
        <v/>
      </c>
      <c r="AV32" s="43" t="str">
        <f>IF(ISBLANK('Nota de Estudiantes'!AV34),"",20*'Nota de Estudiantes'!AV34/AV$6)</f>
        <v/>
      </c>
      <c r="AW32" s="43" t="str">
        <f>IF(ISBLANK('Nota de Estudiantes'!AW34),"",20*'Nota de Estudiantes'!AW34/AW$6)</f>
        <v/>
      </c>
      <c r="AX32" s="43" t="str">
        <f>IF(ISBLANK('Nota de Estudiantes'!AX34),"",20*'Nota de Estudiantes'!AX34/AX$6)</f>
        <v/>
      </c>
      <c r="AY32" s="43" t="str">
        <f>IF(ISBLANK('Nota de Estudiantes'!AY34),"",20*'Nota de Estudiantes'!AY34/AY$6)</f>
        <v/>
      </c>
      <c r="AZ32" s="43" t="str">
        <f>IF(ISBLANK('Nota de Estudiantes'!AZ34),"",20*'Nota de Estudiantes'!AZ34/AZ$6)</f>
        <v/>
      </c>
      <c r="BA32" s="43" t="str">
        <f>IF(ISBLANK('Nota de Estudiantes'!BA34),"",20*'Nota de Estudiantes'!BA34/BA$6)</f>
        <v/>
      </c>
      <c r="BB32" s="43" t="str">
        <f>IF(ISBLANK('Nota de Estudiantes'!BB34),"",20*'Nota de Estudiantes'!BB34/BB$6)</f>
        <v/>
      </c>
      <c r="BC32" s="43" t="str">
        <f>IF(ISBLANK('Nota de Estudiantes'!BC34),"",20*'Nota de Estudiantes'!BC34/BC$6)</f>
        <v/>
      </c>
      <c r="BD32" s="43" t="str">
        <f>IF(ISBLANK('Nota de Estudiantes'!BD34),"",20*'Nota de Estudiantes'!BD34/BD$6)</f>
        <v/>
      </c>
      <c r="BE32" s="43" t="str">
        <f>IF(ISBLANK('Nota de Estudiantes'!BE34),"",20*'Nota de Estudiantes'!BE34/BE$6)</f>
        <v/>
      </c>
      <c r="BF32" s="43" t="str">
        <f>IF(ISBLANK('Nota de Estudiantes'!BF34),"",20*'Nota de Estudiantes'!BF34/BF$6)</f>
        <v/>
      </c>
      <c r="BG32" s="43" t="str">
        <f>IF(ISBLANK('Nota de Estudiantes'!BG34),"",20*'Nota de Estudiantes'!BG34/BG$6)</f>
        <v/>
      </c>
      <c r="BH32" s="43" t="str">
        <f>IF(ISBLANK('Nota de Estudiantes'!BH34),"",20*'Nota de Estudiantes'!BH34/BH$6)</f>
        <v/>
      </c>
      <c r="BI32" s="43" t="str">
        <f>IF(ISBLANK('Nota de Estudiantes'!BI34),"",20*'Nota de Estudiantes'!BI34/BI$6)</f>
        <v/>
      </c>
      <c r="BJ32" s="43" t="str">
        <f>IF(ISBLANK('Nota de Estudiantes'!BJ34),"",20*'Nota de Estudiantes'!BJ34/BJ$6)</f>
        <v/>
      </c>
      <c r="BK32" s="43" t="str">
        <f>IF(ISBLANK('Nota de Estudiantes'!BK34),"",20*'Nota de Estudiantes'!BK34/BK$6)</f>
        <v/>
      </c>
      <c r="BL32" s="43" t="str">
        <f>IF(ISBLANK('Nota de Estudiantes'!BL34),"",20*'Nota de Estudiantes'!BL34/BL$6)</f>
        <v/>
      </c>
      <c r="BM32" s="43" t="str">
        <f>IF(ISBLANK('Nota de Estudiantes'!BM34),"",20*'Nota de Estudiantes'!BM34/BM$6)</f>
        <v/>
      </c>
      <c r="BN32" s="43" t="str">
        <f>IF(ISBLANK('Nota de Estudiantes'!BN34),"",20*'Nota de Estudiantes'!BN34/BN$6)</f>
        <v/>
      </c>
      <c r="BO32" s="43" t="str">
        <f>IF(ISBLANK('Nota de Estudiantes'!BO34),"",20*'Nota de Estudiantes'!BO34/BO$6)</f>
        <v/>
      </c>
      <c r="BP32" s="43" t="str">
        <f>IF(ISBLANK('Nota de Estudiantes'!BP34),"",20*'Nota de Estudiantes'!BP34/BP$6)</f>
        <v/>
      </c>
      <c r="BQ32" s="43" t="str">
        <f>IF(ISBLANK('Nota de Estudiantes'!BQ34),"",20*'Nota de Estudiantes'!BQ34/BQ$6)</f>
        <v/>
      </c>
      <c r="BR32" s="43" t="str">
        <f>IF(ISBLANK('Nota de Estudiantes'!BR34),"",20*'Nota de Estudiantes'!BR34/BR$6)</f>
        <v/>
      </c>
      <c r="BS32" s="43" t="str">
        <f>IF(ISBLANK('Nota de Estudiantes'!BS34),"",20*'Nota de Estudiantes'!BS34/BS$6)</f>
        <v/>
      </c>
      <c r="BT32" s="43" t="str">
        <f>IF(ISBLANK('Nota de Estudiantes'!BT34),"",20*'Nota de Estudiantes'!BT34/BT$6)</f>
        <v/>
      </c>
      <c r="BU32" s="43" t="str">
        <f>IF(ISBLANK('Nota de Estudiantes'!BU34),"",20*'Nota de Estudiantes'!BU34/BU$6)</f>
        <v/>
      </c>
      <c r="BV32" s="43" t="str">
        <f>IF(ISBLANK('Nota de Estudiantes'!BV34),"",20*'Nota de Estudiantes'!BV34/BV$6)</f>
        <v/>
      </c>
      <c r="BW32" s="43" t="str">
        <f>IF(ISBLANK('Nota de Estudiantes'!BW34),"",20*'Nota de Estudiantes'!BW34/BW$6)</f>
        <v/>
      </c>
      <c r="BX32" s="43" t="str">
        <f>IF(ISBLANK('Nota de Estudiantes'!BX34),"",20*'Nota de Estudiantes'!BX34/BX$6)</f>
        <v/>
      </c>
      <c r="BY32" s="43" t="str">
        <f>IF(ISBLANK('Nota de Estudiantes'!BY34),"",20*'Nota de Estudiantes'!BY34/BY$6)</f>
        <v/>
      </c>
      <c r="BZ32" s="43" t="str">
        <f>IF(ISBLANK('Nota de Estudiantes'!BZ34),"",20*'Nota de Estudiantes'!BZ34/BZ$6)</f>
        <v/>
      </c>
      <c r="CA32" s="43" t="str">
        <f>IF(ISBLANK('Nota de Estudiantes'!CA34),"",20*'Nota de Estudiantes'!CA34/CA$6)</f>
        <v/>
      </c>
      <c r="CB32" s="43" t="str">
        <f>IF(ISBLANK('Nota de Estudiantes'!CB34),"",20*'Nota de Estudiantes'!CB34/CB$6)</f>
        <v/>
      </c>
      <c r="CC32" s="43" t="str">
        <f>IF(ISBLANK('Nota de Estudiantes'!CC34),"",20*'Nota de Estudiantes'!CC34/CC$6)</f>
        <v/>
      </c>
      <c r="CD32" s="43" t="str">
        <f>IF(ISBLANK('Nota de Estudiantes'!CD34),"",20*'Nota de Estudiantes'!CD34/CD$6)</f>
        <v/>
      </c>
      <c r="CE32" s="43" t="str">
        <f>IF(ISBLANK('Nota de Estudiantes'!CE34),"",20*'Nota de Estudiantes'!CE34/CE$6)</f>
        <v/>
      </c>
      <c r="CF32" s="43" t="str">
        <f>IF(ISBLANK('Nota de Estudiantes'!CF34),"",20*'Nota de Estudiantes'!CF34/CF$6)</f>
        <v/>
      </c>
      <c r="CG32" s="43" t="str">
        <f>IF(ISBLANK('Nota de Estudiantes'!CG34),"",20*'Nota de Estudiantes'!CG34/CG$6)</f>
        <v/>
      </c>
      <c r="CH32" s="43" t="str">
        <f>IF(ISBLANK('Nota de Estudiantes'!CH34),"",20*'Nota de Estudiantes'!CH34/CH$6)</f>
        <v/>
      </c>
      <c r="CI32" s="43" t="str">
        <f>IF(ISBLANK('Nota de Estudiantes'!CI34),"",20*'Nota de Estudiantes'!CI34/CI$6)</f>
        <v/>
      </c>
      <c r="CJ32" s="43" t="str">
        <f>IF(ISBLANK('Nota de Estudiantes'!CJ34),"",20*'Nota de Estudiantes'!CJ34/CJ$6)</f>
        <v/>
      </c>
      <c r="CK32" s="43" t="str">
        <f>IF(ISBLANK('Nota de Estudiantes'!CK34),"",20*'Nota de Estudiantes'!CK34/CK$6)</f>
        <v/>
      </c>
      <c r="CL32" s="43" t="str">
        <f>IF(ISBLANK('Nota de Estudiantes'!CL34),"",20*'Nota de Estudiantes'!CL34/CL$6)</f>
        <v/>
      </c>
      <c r="CM32" s="43" t="str">
        <f>IF(ISBLANK('Nota de Estudiantes'!CM34),"",20*'Nota de Estudiantes'!CM34/CM$6)</f>
        <v/>
      </c>
      <c r="CN32" s="43" t="str">
        <f>IF(ISBLANK('Nota de Estudiantes'!CN34),"",20*'Nota de Estudiantes'!CN34/CN$6)</f>
        <v/>
      </c>
      <c r="CO32" s="43" t="str">
        <f>IF(ISBLANK('Nota de Estudiantes'!CO34),"",20*'Nota de Estudiantes'!CO34/CO$6)</f>
        <v/>
      </c>
      <c r="CP32" s="43" t="str">
        <f>IF(ISBLANK('Nota de Estudiantes'!CP34),"",20*'Nota de Estudiantes'!CP34/CP$6)</f>
        <v/>
      </c>
      <c r="CQ32" s="43" t="str">
        <f>IF(ISBLANK('Nota de Estudiantes'!CQ34),"",20*'Nota de Estudiantes'!CQ34/CQ$6)</f>
        <v/>
      </c>
      <c r="CR32" s="43" t="str">
        <f>IF(ISBLANK('Nota de Estudiantes'!CR34),"",20*'Nota de Estudiantes'!CR34/CR$6)</f>
        <v/>
      </c>
      <c r="CS32" s="43" t="str">
        <f>IF(ISBLANK('Nota de Estudiantes'!CS34),"",20*'Nota de Estudiantes'!CS34/CS$6)</f>
        <v/>
      </c>
      <c r="CT32" s="43" t="str">
        <f>IF(ISBLANK('Nota de Estudiantes'!CT34),"",20*'Nota de Estudiantes'!CT34/CT$6)</f>
        <v/>
      </c>
      <c r="CU32" s="43" t="str">
        <f>IF(ISBLANK('Nota de Estudiantes'!CU34),"",20*'Nota de Estudiantes'!CU34/CU$6)</f>
        <v/>
      </c>
      <c r="CV32" s="43" t="str">
        <f>IF(ISBLANK('Nota de Estudiantes'!CV34),"",20*'Nota de Estudiantes'!CV34/CV$6)</f>
        <v/>
      </c>
      <c r="CW32" s="43" t="str">
        <f>IF(ISBLANK('Nota de Estudiantes'!CW34),"",20*'Nota de Estudiantes'!CW34/CW$6)</f>
        <v/>
      </c>
      <c r="CX32" s="43" t="str">
        <f>IF(ISBLANK('Nota de Estudiantes'!CX34),"",20*'Nota de Estudiantes'!CX34/CX$6)</f>
        <v/>
      </c>
      <c r="CY32" s="43" t="str">
        <f>IF(ISBLANK('Nota de Estudiantes'!CY34),"",20*'Nota de Estudiantes'!CY34/CY$6)</f>
        <v/>
      </c>
      <c r="CZ32" s="43" t="str">
        <f>IF(ISBLANK('Nota de Estudiantes'!CZ34),"",20*'Nota de Estudiantes'!CZ34/CZ$6)</f>
        <v/>
      </c>
      <c r="DA32" s="43" t="str">
        <f>IF(ISBLANK('Nota de Estudiantes'!DA34),"",20*'Nota de Estudiantes'!DA34/DA$6)</f>
        <v/>
      </c>
      <c r="DB32" s="43" t="str">
        <f>IF(ISBLANK('Nota de Estudiantes'!DB34),"",20*'Nota de Estudiantes'!DB34/DB$6)</f>
        <v/>
      </c>
      <c r="DC32" s="43" t="str">
        <f>IF(ISBLANK('Nota de Estudiantes'!DC34),"",20*'Nota de Estudiantes'!DC34/DC$6)</f>
        <v/>
      </c>
      <c r="DD32" s="43" t="str">
        <f>IF(ISBLANK('Nota de Estudiantes'!DD34),"",20*'Nota de Estudiantes'!DD34/DD$6)</f>
        <v/>
      </c>
      <c r="DE32" s="43" t="str">
        <f>IF(ISBLANK('Nota de Estudiantes'!DE34),"",20*'Nota de Estudiantes'!DE34/DE$6)</f>
        <v/>
      </c>
      <c r="DF32" s="43" t="str">
        <f>IF(ISBLANK('Nota de Estudiantes'!DF34),"",20*'Nota de Estudiantes'!DF34/DF$6)</f>
        <v/>
      </c>
      <c r="DG32" s="43" t="str">
        <f>IF(ISBLANK('Nota de Estudiantes'!DG34),"",20*'Nota de Estudiantes'!DG34/DG$6)</f>
        <v/>
      </c>
      <c r="DH32" s="43" t="str">
        <f>IF(ISBLANK('Nota de Estudiantes'!DH34),"",20*'Nota de Estudiantes'!DH34/DH$6)</f>
        <v/>
      </c>
      <c r="DI32" s="43" t="str">
        <f>IF(ISBLANK('Nota de Estudiantes'!DI34),"",20*'Nota de Estudiantes'!DI34/DI$6)</f>
        <v/>
      </c>
      <c r="DJ32" s="43" t="str">
        <f>IF(ISBLANK('Nota de Estudiantes'!DJ34),"",20*'Nota de Estudiantes'!DJ34/DJ$6)</f>
        <v/>
      </c>
      <c r="DK32" s="43" t="str">
        <f>IF(ISBLANK('Nota de Estudiantes'!DK34),"",20*'Nota de Estudiantes'!DK34/DK$6)</f>
        <v/>
      </c>
      <c r="DL32" s="43" t="str">
        <f>IF(ISBLANK('Nota de Estudiantes'!DL34),"",20*'Nota de Estudiantes'!DL34/DL$6)</f>
        <v/>
      </c>
      <c r="DM32" s="43" t="str">
        <f>IF(ISBLANK('Nota de Estudiantes'!DM34),"",20*'Nota de Estudiantes'!DM34/DM$6)</f>
        <v/>
      </c>
      <c r="DN32" s="43" t="str">
        <f>IF(ISBLANK('Nota de Estudiantes'!DN34),"",20*'Nota de Estudiantes'!DN34/DN$6)</f>
        <v/>
      </c>
      <c r="DO32" s="43" t="str">
        <f>IF(ISBLANK('Nota de Estudiantes'!DO34),"",20*'Nota de Estudiantes'!DO34/DO$6)</f>
        <v/>
      </c>
      <c r="DP32" s="43" t="str">
        <f>IF(ISBLANK('Nota de Estudiantes'!DP34),"",20*'Nota de Estudiantes'!DP34/DP$6)</f>
        <v/>
      </c>
      <c r="DQ32" s="43" t="str">
        <f>IF(ISBLANK('Nota de Estudiantes'!DQ34),"",20*'Nota de Estudiantes'!DQ34/DQ$6)</f>
        <v/>
      </c>
      <c r="DR32" s="43" t="str">
        <f>IF(ISBLANK('Nota de Estudiantes'!DR34),"",20*'Nota de Estudiantes'!DR34/DR$6)</f>
        <v/>
      </c>
      <c r="DS32" s="43" t="str">
        <f>IF(ISBLANK('Nota de Estudiantes'!DS34),"",20*'Nota de Estudiantes'!DS34/DS$6)</f>
        <v/>
      </c>
      <c r="DT32" s="43" t="str">
        <f>IF(ISBLANK('Nota de Estudiantes'!DT34),"",20*'Nota de Estudiantes'!DT34/DT$6)</f>
        <v/>
      </c>
      <c r="DU32" s="43" t="str">
        <f>IF(ISBLANK('Nota de Estudiantes'!DU34),"",20*'Nota de Estudiantes'!DU34/DU$6)</f>
        <v/>
      </c>
      <c r="DV32" s="43" t="str">
        <f>IF(ISBLANK('Nota de Estudiantes'!DV34),"",20*'Nota de Estudiantes'!DV34/DV$6)</f>
        <v/>
      </c>
      <c r="DW32" s="43" t="str">
        <f>IF(ISBLANK('Nota de Estudiantes'!DW34),"",20*'Nota de Estudiantes'!DW34/DW$6)</f>
        <v/>
      </c>
      <c r="DX32" s="43" t="str">
        <f>IF(ISBLANK('Nota de Estudiantes'!DX34),"",20*'Nota de Estudiantes'!DX34/DX$6)</f>
        <v/>
      </c>
      <c r="DY32" s="43" t="str">
        <f>IF(ISBLANK('Nota de Estudiantes'!DY34),"",20*'Nota de Estudiantes'!DY34/DY$6)</f>
        <v/>
      </c>
      <c r="DZ32" s="43" t="str">
        <f>IF(ISBLANK('Nota de Estudiantes'!DZ34),"",20*'Nota de Estudiantes'!DZ34/DZ$6)</f>
        <v/>
      </c>
      <c r="EA32" s="43" t="str">
        <f>IF(ISBLANK('Nota de Estudiantes'!EA34),"",20*'Nota de Estudiantes'!EA34/EA$6)</f>
        <v/>
      </c>
      <c r="EB32" s="43" t="str">
        <f>IF(ISBLANK('Nota de Estudiantes'!EB34),"",20*'Nota de Estudiantes'!EB34/EB$6)</f>
        <v/>
      </c>
      <c r="EC32" s="43" t="str">
        <f>IF(ISBLANK('Nota de Estudiantes'!EC34),"",20*'Nota de Estudiantes'!EC34/EC$6)</f>
        <v/>
      </c>
      <c r="ED32" s="43" t="str">
        <f>IF(ISBLANK('Nota de Estudiantes'!ED34),"",20*'Nota de Estudiantes'!ED34/ED$6)</f>
        <v/>
      </c>
      <c r="EE32" s="43" t="str">
        <f>IF(ISBLANK('Nota de Estudiantes'!EE34),"",20*'Nota de Estudiantes'!EE34/EE$6)</f>
        <v/>
      </c>
      <c r="EF32" s="43" t="str">
        <f>IF(ISBLANK('Nota de Estudiantes'!EF34),"",20*'Nota de Estudiantes'!EF34/EF$6)</f>
        <v/>
      </c>
      <c r="EG32" s="43" t="str">
        <f>IF(ISBLANK('Nota de Estudiantes'!EG34),"",20*'Nota de Estudiantes'!EG34/EG$6)</f>
        <v/>
      </c>
      <c r="EH32" s="43" t="str">
        <f>IF(ISBLANK('Nota de Estudiantes'!EH34),"",20*'Nota de Estudiantes'!EH34/EH$6)</f>
        <v/>
      </c>
      <c r="EI32" s="43" t="str">
        <f>IF(ISBLANK('Nota de Estudiantes'!EI34),"",20*'Nota de Estudiantes'!EI34/EI$6)</f>
        <v/>
      </c>
      <c r="EJ32" s="43" t="str">
        <f>IF(ISBLANK('Nota de Estudiantes'!EJ34),"",20*'Nota de Estudiantes'!EJ34/EJ$6)</f>
        <v/>
      </c>
      <c r="EK32" s="43" t="str">
        <f>IF(ISBLANK('Nota de Estudiantes'!EK34),"",20*'Nota de Estudiantes'!EK34/EK$6)</f>
        <v/>
      </c>
      <c r="EL32" s="43" t="str">
        <f>IF(ISBLANK('Nota de Estudiantes'!EL34),"",20*'Nota de Estudiantes'!EL34/EL$6)</f>
        <v/>
      </c>
      <c r="EM32" s="43" t="str">
        <f>IF(ISBLANK('Nota de Estudiantes'!EM34),"",20*'Nota de Estudiantes'!EM34/EM$6)</f>
        <v/>
      </c>
      <c r="EN32" s="43" t="str">
        <f>IF(ISBLANK('Nota de Estudiantes'!EN34),"",20*'Nota de Estudiantes'!EN34/EN$6)</f>
        <v/>
      </c>
      <c r="EO32" s="43" t="str">
        <f>IF(ISBLANK('Nota de Estudiantes'!EO34),"",20*'Nota de Estudiantes'!EO34/EO$6)</f>
        <v/>
      </c>
      <c r="EP32" s="43" t="str">
        <f>IF(ISBLANK('Nota de Estudiantes'!EP34),"",20*'Nota de Estudiantes'!EP34/EP$6)</f>
        <v/>
      </c>
      <c r="EQ32" s="43" t="str">
        <f>IF(ISBLANK('Nota de Estudiantes'!EQ34),"",20*'Nota de Estudiantes'!EQ34/EQ$6)</f>
        <v/>
      </c>
      <c r="ER32" s="43" t="str">
        <f>IF(ISBLANK('Nota de Estudiantes'!ER34),"",20*'Nota de Estudiantes'!ER34/ER$6)</f>
        <v/>
      </c>
      <c r="ES32" s="43" t="str">
        <f>IF(ISBLANK('Nota de Estudiantes'!ES34),"",20*'Nota de Estudiantes'!ES34/ES$6)</f>
        <v/>
      </c>
      <c r="ET32" s="43" t="str">
        <f>IF(ISBLANK('Nota de Estudiantes'!ET34),"",20*'Nota de Estudiantes'!ET34/ET$6)</f>
        <v/>
      </c>
      <c r="EU32" s="43" t="str">
        <f>IF(ISBLANK('Nota de Estudiantes'!EU34),"",20*'Nota de Estudiantes'!EU34/EU$6)</f>
        <v/>
      </c>
      <c r="EV32" s="43" t="str">
        <f>IF(ISBLANK('Nota de Estudiantes'!EV34),"",20*'Nota de Estudiantes'!EV34/EV$6)</f>
        <v/>
      </c>
      <c r="EW32" s="43" t="str">
        <f>IF(ISBLANK('Nota de Estudiantes'!EW34),"",20*'Nota de Estudiantes'!EW34/EW$6)</f>
        <v/>
      </c>
      <c r="EX32" s="43" t="str">
        <f>IF(ISBLANK('Nota de Estudiantes'!EX34),"",20*'Nota de Estudiantes'!EX34/EX$6)</f>
        <v/>
      </c>
      <c r="EY32" s="43" t="str">
        <f>IF(ISBLANK('Nota de Estudiantes'!EY34),"",20*'Nota de Estudiantes'!EY34/EY$6)</f>
        <v/>
      </c>
      <c r="EZ32" s="43" t="str">
        <f>IF(ISBLANK('Nota de Estudiantes'!EZ34),"",20*'Nota de Estudiantes'!EZ34/EZ$6)</f>
        <v/>
      </c>
      <c r="FA32" s="43" t="str">
        <f>IF(ISBLANK('Nota de Estudiantes'!FA34),"",20*'Nota de Estudiantes'!FA34/FA$6)</f>
        <v/>
      </c>
      <c r="FB32" s="43" t="str">
        <f>IF(ISBLANK('Nota de Estudiantes'!FB34),"",20*'Nota de Estudiantes'!FB34/FB$6)</f>
        <v/>
      </c>
      <c r="FC32" s="43" t="str">
        <f>IF(ISBLANK('Nota de Estudiantes'!FC34),"",20*'Nota de Estudiantes'!FC34/FC$6)</f>
        <v/>
      </c>
      <c r="FD32" s="43" t="str">
        <f>IF(ISBLANK('Nota de Estudiantes'!FD34),"",20*'Nota de Estudiantes'!FD34/FD$6)</f>
        <v/>
      </c>
      <c r="FE32" s="43" t="str">
        <f>IF(ISBLANK('Nota de Estudiantes'!FE34),"",20*'Nota de Estudiantes'!FE34/FE$6)</f>
        <v/>
      </c>
      <c r="FF32" s="43" t="str">
        <f>IF(ISBLANK('Nota de Estudiantes'!FF34),"",20*'Nota de Estudiantes'!FF34/FF$6)</f>
        <v/>
      </c>
      <c r="FG32" s="43" t="str">
        <f>IF(ISBLANK('Nota de Estudiantes'!FG34),"",20*'Nota de Estudiantes'!FG34/FG$6)</f>
        <v/>
      </c>
      <c r="FH32" s="43" t="str">
        <f>IF(ISBLANK('Nota de Estudiantes'!FH34),"",20*'Nota de Estudiantes'!FH34/FH$6)</f>
        <v/>
      </c>
      <c r="FI32" s="43" t="str">
        <f>IF(ISBLANK('Nota de Estudiantes'!FI34),"",20*'Nota de Estudiantes'!FI34/FI$6)</f>
        <v/>
      </c>
      <c r="FJ32" s="43" t="str">
        <f>IF(ISBLANK('Nota de Estudiantes'!FJ34),"",20*'Nota de Estudiantes'!FJ34/FJ$6)</f>
        <v/>
      </c>
      <c r="FK32" s="43" t="str">
        <f>IF(ISBLANK('Nota de Estudiantes'!FK34),"",20*'Nota de Estudiantes'!FK34/FK$6)</f>
        <v/>
      </c>
      <c r="FL32" s="43" t="str">
        <f>IF(ISBLANK('Nota de Estudiantes'!FL34),"",20*'Nota de Estudiantes'!FL34/FL$6)</f>
        <v/>
      </c>
    </row>
    <row r="33" spans="2:168" x14ac:dyDescent="0.25">
      <c r="B33" s="42" t="str">
        <f>IF(ISBLANK('Nota de Estudiantes'!B35),"",'Nota de Estudiantes'!B35)</f>
        <v/>
      </c>
      <c r="C33" s="42" t="str">
        <f>IF(ISBLANK('Nota de Estudiantes'!C35),"",'Nota de Estudiantes'!C35)</f>
        <v/>
      </c>
      <c r="D33" s="38" t="str">
        <f>IF(ISBLANK('Nota de Estudiantes'!D35),"",'Nota de Estudiantes'!D35)</f>
        <v/>
      </c>
      <c r="E33" s="43" t="str">
        <f>IF(ISBLANK('Nota de Estudiantes'!E35),"",20*'Nota de Estudiantes'!E35/E$6)</f>
        <v/>
      </c>
      <c r="F33" s="43" t="str">
        <f>IF(ISBLANK('Nota de Estudiantes'!F35),"",20*'Nota de Estudiantes'!F35/F$6)</f>
        <v/>
      </c>
      <c r="G33" s="43" t="str">
        <f>IF(ISBLANK('Nota de Estudiantes'!G35),"",20*'Nota de Estudiantes'!G35/G$6)</f>
        <v/>
      </c>
      <c r="H33" s="43" t="str">
        <f>IF(ISBLANK('Nota de Estudiantes'!H35),"",20*'Nota de Estudiantes'!H35/H$6)</f>
        <v/>
      </c>
      <c r="I33" s="43" t="str">
        <f>IF(ISBLANK('Nota de Estudiantes'!I35),"",20*'Nota de Estudiantes'!I35/I$6)</f>
        <v/>
      </c>
      <c r="J33" s="43" t="str">
        <f>IF(ISBLANK('Nota de Estudiantes'!J35),"",20*'Nota de Estudiantes'!J35/J$6)</f>
        <v/>
      </c>
      <c r="K33" s="43" t="str">
        <f>IF(ISBLANK('Nota de Estudiantes'!K35),"",20*'Nota de Estudiantes'!K35/K$6)</f>
        <v/>
      </c>
      <c r="L33" s="43" t="str">
        <f>IF(ISBLANK('Nota de Estudiantes'!L35),"",20*'Nota de Estudiantes'!L35/L$6)</f>
        <v/>
      </c>
      <c r="M33" s="43" t="str">
        <f>IF(ISBLANK('Nota de Estudiantes'!M35),"",20*'Nota de Estudiantes'!M35/M$6)</f>
        <v/>
      </c>
      <c r="N33" s="43" t="str">
        <f>IF(ISBLANK('Nota de Estudiantes'!N35),"",20*'Nota de Estudiantes'!N35/N$6)</f>
        <v/>
      </c>
      <c r="O33" s="43" t="str">
        <f>IF(ISBLANK('Nota de Estudiantes'!O35),"",20*'Nota de Estudiantes'!O35/O$6)</f>
        <v/>
      </c>
      <c r="P33" s="43" t="str">
        <f>IF(ISBLANK('Nota de Estudiantes'!P35),"",20*'Nota de Estudiantes'!P35/P$6)</f>
        <v/>
      </c>
      <c r="Q33" s="43" t="str">
        <f>IF(ISBLANK('Nota de Estudiantes'!Q35),"",20*'Nota de Estudiantes'!Q35/Q$6)</f>
        <v/>
      </c>
      <c r="R33" s="43" t="str">
        <f>IF(ISBLANK('Nota de Estudiantes'!R35),"",20*'Nota de Estudiantes'!R35/R$6)</f>
        <v/>
      </c>
      <c r="S33" s="43" t="str">
        <f>IF(ISBLANK('Nota de Estudiantes'!S35),"",20*'Nota de Estudiantes'!S35/S$6)</f>
        <v/>
      </c>
      <c r="T33" s="43" t="str">
        <f>IF(ISBLANK('Nota de Estudiantes'!T35),"",20*'Nota de Estudiantes'!T35/T$6)</f>
        <v/>
      </c>
      <c r="U33" s="43" t="str">
        <f>IF(ISBLANK('Nota de Estudiantes'!U35),"",20*'Nota de Estudiantes'!U35/U$6)</f>
        <v/>
      </c>
      <c r="V33" s="43" t="str">
        <f>IF(ISBLANK('Nota de Estudiantes'!V35),"",20*'Nota de Estudiantes'!V35/V$6)</f>
        <v/>
      </c>
      <c r="W33" s="43" t="str">
        <f>IF(ISBLANK('Nota de Estudiantes'!W35),"",20*'Nota de Estudiantes'!W35/W$6)</f>
        <v/>
      </c>
      <c r="X33" s="43" t="str">
        <f>IF(ISBLANK('Nota de Estudiantes'!X35),"",20*'Nota de Estudiantes'!X35/X$6)</f>
        <v/>
      </c>
      <c r="Y33" s="43" t="str">
        <f>IF(ISBLANK('Nota de Estudiantes'!Y35),"",20*'Nota de Estudiantes'!Y35/Y$6)</f>
        <v/>
      </c>
      <c r="Z33" s="43" t="str">
        <f>IF(ISBLANK('Nota de Estudiantes'!Z35),"",20*'Nota de Estudiantes'!Z35/Z$6)</f>
        <v/>
      </c>
      <c r="AA33" s="43" t="str">
        <f>IF(ISBLANK('Nota de Estudiantes'!AA35),"",20*'Nota de Estudiantes'!AA35/AA$6)</f>
        <v/>
      </c>
      <c r="AB33" s="43" t="str">
        <f>IF(ISBLANK('Nota de Estudiantes'!AB35),"",20*'Nota de Estudiantes'!AB35/AB$6)</f>
        <v/>
      </c>
      <c r="AC33" s="43" t="str">
        <f>IF(ISBLANK('Nota de Estudiantes'!AC35),"",20*'Nota de Estudiantes'!AC35/AC$6)</f>
        <v/>
      </c>
      <c r="AD33" s="43" t="str">
        <f>IF(ISBLANK('Nota de Estudiantes'!AD35),"",20*'Nota de Estudiantes'!AD35/AD$6)</f>
        <v/>
      </c>
      <c r="AE33" s="43" t="str">
        <f>IF(ISBLANK('Nota de Estudiantes'!AE35),"",20*'Nota de Estudiantes'!AE35/AE$6)</f>
        <v/>
      </c>
      <c r="AF33" s="43" t="str">
        <f>IF(ISBLANK('Nota de Estudiantes'!AF35),"",20*'Nota de Estudiantes'!AF35/AF$6)</f>
        <v/>
      </c>
      <c r="AG33" s="43" t="str">
        <f>IF(ISBLANK('Nota de Estudiantes'!AG35),"",20*'Nota de Estudiantes'!AG35/AG$6)</f>
        <v/>
      </c>
      <c r="AH33" s="43" t="str">
        <f>IF(ISBLANK('Nota de Estudiantes'!AH35),"",20*'Nota de Estudiantes'!AH35/AH$6)</f>
        <v/>
      </c>
      <c r="AI33" s="43" t="str">
        <f>IF(ISBLANK('Nota de Estudiantes'!AI35),"",20*'Nota de Estudiantes'!AI35/AI$6)</f>
        <v/>
      </c>
      <c r="AJ33" s="43" t="str">
        <f>IF(ISBLANK('Nota de Estudiantes'!AJ35),"",20*'Nota de Estudiantes'!AJ35/AJ$6)</f>
        <v/>
      </c>
      <c r="AK33" s="43" t="str">
        <f>IF(ISBLANK('Nota de Estudiantes'!AK35),"",20*'Nota de Estudiantes'!AK35/AK$6)</f>
        <v/>
      </c>
      <c r="AL33" s="43" t="str">
        <f>IF(ISBLANK('Nota de Estudiantes'!AL35),"",20*'Nota de Estudiantes'!AL35/AL$6)</f>
        <v/>
      </c>
      <c r="AM33" s="43" t="str">
        <f>IF(ISBLANK('Nota de Estudiantes'!AM35),"",20*'Nota de Estudiantes'!AM35/AM$6)</f>
        <v/>
      </c>
      <c r="AN33" s="43" t="str">
        <f>IF(ISBLANK('Nota de Estudiantes'!AN35),"",20*'Nota de Estudiantes'!AN35/AN$6)</f>
        <v/>
      </c>
      <c r="AO33" s="43" t="str">
        <f>IF(ISBLANK('Nota de Estudiantes'!AO35),"",20*'Nota de Estudiantes'!AO35/AO$6)</f>
        <v/>
      </c>
      <c r="AP33" s="43" t="str">
        <f>IF(ISBLANK('Nota de Estudiantes'!AP35),"",20*'Nota de Estudiantes'!AP35/AP$6)</f>
        <v/>
      </c>
      <c r="AQ33" s="43" t="str">
        <f>IF(ISBLANK('Nota de Estudiantes'!AQ35),"",20*'Nota de Estudiantes'!AQ35/AQ$6)</f>
        <v/>
      </c>
      <c r="AR33" s="43" t="str">
        <f>IF(ISBLANK('Nota de Estudiantes'!AR35),"",20*'Nota de Estudiantes'!AR35/AR$6)</f>
        <v/>
      </c>
      <c r="AS33" s="43" t="str">
        <f>IF(ISBLANK('Nota de Estudiantes'!AS35),"",20*'Nota de Estudiantes'!AS35/AS$6)</f>
        <v/>
      </c>
      <c r="AT33" s="43" t="str">
        <f>IF(ISBLANK('Nota de Estudiantes'!AT35),"",20*'Nota de Estudiantes'!AT35/AT$6)</f>
        <v/>
      </c>
      <c r="AU33" s="43" t="str">
        <f>IF(ISBLANK('Nota de Estudiantes'!AU35),"",20*'Nota de Estudiantes'!AU35/AU$6)</f>
        <v/>
      </c>
      <c r="AV33" s="43" t="str">
        <f>IF(ISBLANK('Nota de Estudiantes'!AV35),"",20*'Nota de Estudiantes'!AV35/AV$6)</f>
        <v/>
      </c>
      <c r="AW33" s="43" t="str">
        <f>IF(ISBLANK('Nota de Estudiantes'!AW35),"",20*'Nota de Estudiantes'!AW35/AW$6)</f>
        <v/>
      </c>
      <c r="AX33" s="43" t="str">
        <f>IF(ISBLANK('Nota de Estudiantes'!AX35),"",20*'Nota de Estudiantes'!AX35/AX$6)</f>
        <v/>
      </c>
      <c r="AY33" s="43" t="str">
        <f>IF(ISBLANK('Nota de Estudiantes'!AY35),"",20*'Nota de Estudiantes'!AY35/AY$6)</f>
        <v/>
      </c>
      <c r="AZ33" s="43" t="str">
        <f>IF(ISBLANK('Nota de Estudiantes'!AZ35),"",20*'Nota de Estudiantes'!AZ35/AZ$6)</f>
        <v/>
      </c>
      <c r="BA33" s="43" t="str">
        <f>IF(ISBLANK('Nota de Estudiantes'!BA35),"",20*'Nota de Estudiantes'!BA35/BA$6)</f>
        <v/>
      </c>
      <c r="BB33" s="43" t="str">
        <f>IF(ISBLANK('Nota de Estudiantes'!BB35),"",20*'Nota de Estudiantes'!BB35/BB$6)</f>
        <v/>
      </c>
      <c r="BC33" s="43" t="str">
        <f>IF(ISBLANK('Nota de Estudiantes'!BC35),"",20*'Nota de Estudiantes'!BC35/BC$6)</f>
        <v/>
      </c>
      <c r="BD33" s="43" t="str">
        <f>IF(ISBLANK('Nota de Estudiantes'!BD35),"",20*'Nota de Estudiantes'!BD35/BD$6)</f>
        <v/>
      </c>
      <c r="BE33" s="43" t="str">
        <f>IF(ISBLANK('Nota de Estudiantes'!BE35),"",20*'Nota de Estudiantes'!BE35/BE$6)</f>
        <v/>
      </c>
      <c r="BF33" s="43" t="str">
        <f>IF(ISBLANK('Nota de Estudiantes'!BF35),"",20*'Nota de Estudiantes'!BF35/BF$6)</f>
        <v/>
      </c>
      <c r="BG33" s="43" t="str">
        <f>IF(ISBLANK('Nota de Estudiantes'!BG35),"",20*'Nota de Estudiantes'!BG35/BG$6)</f>
        <v/>
      </c>
      <c r="BH33" s="43" t="str">
        <f>IF(ISBLANK('Nota de Estudiantes'!BH35),"",20*'Nota de Estudiantes'!BH35/BH$6)</f>
        <v/>
      </c>
      <c r="BI33" s="43" t="str">
        <f>IF(ISBLANK('Nota de Estudiantes'!BI35),"",20*'Nota de Estudiantes'!BI35/BI$6)</f>
        <v/>
      </c>
      <c r="BJ33" s="43" t="str">
        <f>IF(ISBLANK('Nota de Estudiantes'!BJ35),"",20*'Nota de Estudiantes'!BJ35/BJ$6)</f>
        <v/>
      </c>
      <c r="BK33" s="43" t="str">
        <f>IF(ISBLANK('Nota de Estudiantes'!BK35),"",20*'Nota de Estudiantes'!BK35/BK$6)</f>
        <v/>
      </c>
      <c r="BL33" s="43" t="str">
        <f>IF(ISBLANK('Nota de Estudiantes'!BL35),"",20*'Nota de Estudiantes'!BL35/BL$6)</f>
        <v/>
      </c>
      <c r="BM33" s="43" t="str">
        <f>IF(ISBLANK('Nota de Estudiantes'!BM35),"",20*'Nota de Estudiantes'!BM35/BM$6)</f>
        <v/>
      </c>
      <c r="BN33" s="43" t="str">
        <f>IF(ISBLANK('Nota de Estudiantes'!BN35),"",20*'Nota de Estudiantes'!BN35/BN$6)</f>
        <v/>
      </c>
      <c r="BO33" s="43" t="str">
        <f>IF(ISBLANK('Nota de Estudiantes'!BO35),"",20*'Nota de Estudiantes'!BO35/BO$6)</f>
        <v/>
      </c>
      <c r="BP33" s="43" t="str">
        <f>IF(ISBLANK('Nota de Estudiantes'!BP35),"",20*'Nota de Estudiantes'!BP35/BP$6)</f>
        <v/>
      </c>
      <c r="BQ33" s="43" t="str">
        <f>IF(ISBLANK('Nota de Estudiantes'!BQ35),"",20*'Nota de Estudiantes'!BQ35/BQ$6)</f>
        <v/>
      </c>
      <c r="BR33" s="43" t="str">
        <f>IF(ISBLANK('Nota de Estudiantes'!BR35),"",20*'Nota de Estudiantes'!BR35/BR$6)</f>
        <v/>
      </c>
      <c r="BS33" s="43" t="str">
        <f>IF(ISBLANK('Nota de Estudiantes'!BS35),"",20*'Nota de Estudiantes'!BS35/BS$6)</f>
        <v/>
      </c>
      <c r="BT33" s="43" t="str">
        <f>IF(ISBLANK('Nota de Estudiantes'!BT35),"",20*'Nota de Estudiantes'!BT35/BT$6)</f>
        <v/>
      </c>
      <c r="BU33" s="43" t="str">
        <f>IF(ISBLANK('Nota de Estudiantes'!BU35),"",20*'Nota de Estudiantes'!BU35/BU$6)</f>
        <v/>
      </c>
      <c r="BV33" s="43" t="str">
        <f>IF(ISBLANK('Nota de Estudiantes'!BV35),"",20*'Nota de Estudiantes'!BV35/BV$6)</f>
        <v/>
      </c>
      <c r="BW33" s="43" t="str">
        <f>IF(ISBLANK('Nota de Estudiantes'!BW35),"",20*'Nota de Estudiantes'!BW35/BW$6)</f>
        <v/>
      </c>
      <c r="BX33" s="43" t="str">
        <f>IF(ISBLANK('Nota de Estudiantes'!BX35),"",20*'Nota de Estudiantes'!BX35/BX$6)</f>
        <v/>
      </c>
      <c r="BY33" s="43" t="str">
        <f>IF(ISBLANK('Nota de Estudiantes'!BY35),"",20*'Nota de Estudiantes'!BY35/BY$6)</f>
        <v/>
      </c>
      <c r="BZ33" s="43" t="str">
        <f>IF(ISBLANK('Nota de Estudiantes'!BZ35),"",20*'Nota de Estudiantes'!BZ35/BZ$6)</f>
        <v/>
      </c>
      <c r="CA33" s="43" t="str">
        <f>IF(ISBLANK('Nota de Estudiantes'!CA35),"",20*'Nota de Estudiantes'!CA35/CA$6)</f>
        <v/>
      </c>
      <c r="CB33" s="43" t="str">
        <f>IF(ISBLANK('Nota de Estudiantes'!CB35),"",20*'Nota de Estudiantes'!CB35/CB$6)</f>
        <v/>
      </c>
      <c r="CC33" s="43" t="str">
        <f>IF(ISBLANK('Nota de Estudiantes'!CC35),"",20*'Nota de Estudiantes'!CC35/CC$6)</f>
        <v/>
      </c>
      <c r="CD33" s="43" t="str">
        <f>IF(ISBLANK('Nota de Estudiantes'!CD35),"",20*'Nota de Estudiantes'!CD35/CD$6)</f>
        <v/>
      </c>
      <c r="CE33" s="43" t="str">
        <f>IF(ISBLANK('Nota de Estudiantes'!CE35),"",20*'Nota de Estudiantes'!CE35/CE$6)</f>
        <v/>
      </c>
      <c r="CF33" s="43" t="str">
        <f>IF(ISBLANK('Nota de Estudiantes'!CF35),"",20*'Nota de Estudiantes'!CF35/CF$6)</f>
        <v/>
      </c>
      <c r="CG33" s="43" t="str">
        <f>IF(ISBLANK('Nota de Estudiantes'!CG35),"",20*'Nota de Estudiantes'!CG35/CG$6)</f>
        <v/>
      </c>
      <c r="CH33" s="43" t="str">
        <f>IF(ISBLANK('Nota de Estudiantes'!CH35),"",20*'Nota de Estudiantes'!CH35/CH$6)</f>
        <v/>
      </c>
      <c r="CI33" s="43" t="str">
        <f>IF(ISBLANK('Nota de Estudiantes'!CI35),"",20*'Nota de Estudiantes'!CI35/CI$6)</f>
        <v/>
      </c>
      <c r="CJ33" s="43" t="str">
        <f>IF(ISBLANK('Nota de Estudiantes'!CJ35),"",20*'Nota de Estudiantes'!CJ35/CJ$6)</f>
        <v/>
      </c>
      <c r="CK33" s="43" t="str">
        <f>IF(ISBLANK('Nota de Estudiantes'!CK35),"",20*'Nota de Estudiantes'!CK35/CK$6)</f>
        <v/>
      </c>
      <c r="CL33" s="43" t="str">
        <f>IF(ISBLANK('Nota de Estudiantes'!CL35),"",20*'Nota de Estudiantes'!CL35/CL$6)</f>
        <v/>
      </c>
      <c r="CM33" s="43" t="str">
        <f>IF(ISBLANK('Nota de Estudiantes'!CM35),"",20*'Nota de Estudiantes'!CM35/CM$6)</f>
        <v/>
      </c>
      <c r="CN33" s="43" t="str">
        <f>IF(ISBLANK('Nota de Estudiantes'!CN35),"",20*'Nota de Estudiantes'!CN35/CN$6)</f>
        <v/>
      </c>
      <c r="CO33" s="43" t="str">
        <f>IF(ISBLANK('Nota de Estudiantes'!CO35),"",20*'Nota de Estudiantes'!CO35/CO$6)</f>
        <v/>
      </c>
      <c r="CP33" s="43" t="str">
        <f>IF(ISBLANK('Nota de Estudiantes'!CP35),"",20*'Nota de Estudiantes'!CP35/CP$6)</f>
        <v/>
      </c>
      <c r="CQ33" s="43" t="str">
        <f>IF(ISBLANK('Nota de Estudiantes'!CQ35),"",20*'Nota de Estudiantes'!CQ35/CQ$6)</f>
        <v/>
      </c>
      <c r="CR33" s="43" t="str">
        <f>IF(ISBLANK('Nota de Estudiantes'!CR35),"",20*'Nota de Estudiantes'!CR35/CR$6)</f>
        <v/>
      </c>
      <c r="CS33" s="43" t="str">
        <f>IF(ISBLANK('Nota de Estudiantes'!CS35),"",20*'Nota de Estudiantes'!CS35/CS$6)</f>
        <v/>
      </c>
      <c r="CT33" s="43" t="str">
        <f>IF(ISBLANK('Nota de Estudiantes'!CT35),"",20*'Nota de Estudiantes'!CT35/CT$6)</f>
        <v/>
      </c>
      <c r="CU33" s="43" t="str">
        <f>IF(ISBLANK('Nota de Estudiantes'!CU35),"",20*'Nota de Estudiantes'!CU35/CU$6)</f>
        <v/>
      </c>
      <c r="CV33" s="43" t="str">
        <f>IF(ISBLANK('Nota de Estudiantes'!CV35),"",20*'Nota de Estudiantes'!CV35/CV$6)</f>
        <v/>
      </c>
      <c r="CW33" s="43" t="str">
        <f>IF(ISBLANK('Nota de Estudiantes'!CW35),"",20*'Nota de Estudiantes'!CW35/CW$6)</f>
        <v/>
      </c>
      <c r="CX33" s="43" t="str">
        <f>IF(ISBLANK('Nota de Estudiantes'!CX35),"",20*'Nota de Estudiantes'!CX35/CX$6)</f>
        <v/>
      </c>
      <c r="CY33" s="43" t="str">
        <f>IF(ISBLANK('Nota de Estudiantes'!CY35),"",20*'Nota de Estudiantes'!CY35/CY$6)</f>
        <v/>
      </c>
      <c r="CZ33" s="43" t="str">
        <f>IF(ISBLANK('Nota de Estudiantes'!CZ35),"",20*'Nota de Estudiantes'!CZ35/CZ$6)</f>
        <v/>
      </c>
      <c r="DA33" s="43" t="str">
        <f>IF(ISBLANK('Nota de Estudiantes'!DA35),"",20*'Nota de Estudiantes'!DA35/DA$6)</f>
        <v/>
      </c>
      <c r="DB33" s="43" t="str">
        <f>IF(ISBLANK('Nota de Estudiantes'!DB35),"",20*'Nota de Estudiantes'!DB35/DB$6)</f>
        <v/>
      </c>
      <c r="DC33" s="43" t="str">
        <f>IF(ISBLANK('Nota de Estudiantes'!DC35),"",20*'Nota de Estudiantes'!DC35/DC$6)</f>
        <v/>
      </c>
      <c r="DD33" s="43" t="str">
        <f>IF(ISBLANK('Nota de Estudiantes'!DD35),"",20*'Nota de Estudiantes'!DD35/DD$6)</f>
        <v/>
      </c>
      <c r="DE33" s="43" t="str">
        <f>IF(ISBLANK('Nota de Estudiantes'!DE35),"",20*'Nota de Estudiantes'!DE35/DE$6)</f>
        <v/>
      </c>
      <c r="DF33" s="43" t="str">
        <f>IF(ISBLANK('Nota de Estudiantes'!DF35),"",20*'Nota de Estudiantes'!DF35/DF$6)</f>
        <v/>
      </c>
      <c r="DG33" s="43" t="str">
        <f>IF(ISBLANK('Nota de Estudiantes'!DG35),"",20*'Nota de Estudiantes'!DG35/DG$6)</f>
        <v/>
      </c>
      <c r="DH33" s="43" t="str">
        <f>IF(ISBLANK('Nota de Estudiantes'!DH35),"",20*'Nota de Estudiantes'!DH35/DH$6)</f>
        <v/>
      </c>
      <c r="DI33" s="43" t="str">
        <f>IF(ISBLANK('Nota de Estudiantes'!DI35),"",20*'Nota de Estudiantes'!DI35/DI$6)</f>
        <v/>
      </c>
      <c r="DJ33" s="43" t="str">
        <f>IF(ISBLANK('Nota de Estudiantes'!DJ35),"",20*'Nota de Estudiantes'!DJ35/DJ$6)</f>
        <v/>
      </c>
      <c r="DK33" s="43" t="str">
        <f>IF(ISBLANK('Nota de Estudiantes'!DK35),"",20*'Nota de Estudiantes'!DK35/DK$6)</f>
        <v/>
      </c>
      <c r="DL33" s="43" t="str">
        <f>IF(ISBLANK('Nota de Estudiantes'!DL35),"",20*'Nota de Estudiantes'!DL35/DL$6)</f>
        <v/>
      </c>
      <c r="DM33" s="43" t="str">
        <f>IF(ISBLANK('Nota de Estudiantes'!DM35),"",20*'Nota de Estudiantes'!DM35/DM$6)</f>
        <v/>
      </c>
      <c r="DN33" s="43" t="str">
        <f>IF(ISBLANK('Nota de Estudiantes'!DN35),"",20*'Nota de Estudiantes'!DN35/DN$6)</f>
        <v/>
      </c>
      <c r="DO33" s="43" t="str">
        <f>IF(ISBLANK('Nota de Estudiantes'!DO35),"",20*'Nota de Estudiantes'!DO35/DO$6)</f>
        <v/>
      </c>
      <c r="DP33" s="43" t="str">
        <f>IF(ISBLANK('Nota de Estudiantes'!DP35),"",20*'Nota de Estudiantes'!DP35/DP$6)</f>
        <v/>
      </c>
      <c r="DQ33" s="43" t="str">
        <f>IF(ISBLANK('Nota de Estudiantes'!DQ35),"",20*'Nota de Estudiantes'!DQ35/DQ$6)</f>
        <v/>
      </c>
      <c r="DR33" s="43" t="str">
        <f>IF(ISBLANK('Nota de Estudiantes'!DR35),"",20*'Nota de Estudiantes'!DR35/DR$6)</f>
        <v/>
      </c>
      <c r="DS33" s="43" t="str">
        <f>IF(ISBLANK('Nota de Estudiantes'!DS35),"",20*'Nota de Estudiantes'!DS35/DS$6)</f>
        <v/>
      </c>
      <c r="DT33" s="43" t="str">
        <f>IF(ISBLANK('Nota de Estudiantes'!DT35),"",20*'Nota de Estudiantes'!DT35/DT$6)</f>
        <v/>
      </c>
      <c r="DU33" s="43" t="str">
        <f>IF(ISBLANK('Nota de Estudiantes'!DU35),"",20*'Nota de Estudiantes'!DU35/DU$6)</f>
        <v/>
      </c>
      <c r="DV33" s="43" t="str">
        <f>IF(ISBLANK('Nota de Estudiantes'!DV35),"",20*'Nota de Estudiantes'!DV35/DV$6)</f>
        <v/>
      </c>
      <c r="DW33" s="43" t="str">
        <f>IF(ISBLANK('Nota de Estudiantes'!DW35),"",20*'Nota de Estudiantes'!DW35/DW$6)</f>
        <v/>
      </c>
      <c r="DX33" s="43" t="str">
        <f>IF(ISBLANK('Nota de Estudiantes'!DX35),"",20*'Nota de Estudiantes'!DX35/DX$6)</f>
        <v/>
      </c>
      <c r="DY33" s="43" t="str">
        <f>IF(ISBLANK('Nota de Estudiantes'!DY35),"",20*'Nota de Estudiantes'!DY35/DY$6)</f>
        <v/>
      </c>
      <c r="DZ33" s="43" t="str">
        <f>IF(ISBLANK('Nota de Estudiantes'!DZ35),"",20*'Nota de Estudiantes'!DZ35/DZ$6)</f>
        <v/>
      </c>
      <c r="EA33" s="43" t="str">
        <f>IF(ISBLANK('Nota de Estudiantes'!EA35),"",20*'Nota de Estudiantes'!EA35/EA$6)</f>
        <v/>
      </c>
      <c r="EB33" s="43" t="str">
        <f>IF(ISBLANK('Nota de Estudiantes'!EB35),"",20*'Nota de Estudiantes'!EB35/EB$6)</f>
        <v/>
      </c>
      <c r="EC33" s="43" t="str">
        <f>IF(ISBLANK('Nota de Estudiantes'!EC35),"",20*'Nota de Estudiantes'!EC35/EC$6)</f>
        <v/>
      </c>
      <c r="ED33" s="43" t="str">
        <f>IF(ISBLANK('Nota de Estudiantes'!ED35),"",20*'Nota de Estudiantes'!ED35/ED$6)</f>
        <v/>
      </c>
      <c r="EE33" s="43" t="str">
        <f>IF(ISBLANK('Nota de Estudiantes'!EE35),"",20*'Nota de Estudiantes'!EE35/EE$6)</f>
        <v/>
      </c>
      <c r="EF33" s="43" t="str">
        <f>IF(ISBLANK('Nota de Estudiantes'!EF35),"",20*'Nota de Estudiantes'!EF35/EF$6)</f>
        <v/>
      </c>
      <c r="EG33" s="43" t="str">
        <f>IF(ISBLANK('Nota de Estudiantes'!EG35),"",20*'Nota de Estudiantes'!EG35/EG$6)</f>
        <v/>
      </c>
      <c r="EH33" s="43" t="str">
        <f>IF(ISBLANK('Nota de Estudiantes'!EH35),"",20*'Nota de Estudiantes'!EH35/EH$6)</f>
        <v/>
      </c>
      <c r="EI33" s="43" t="str">
        <f>IF(ISBLANK('Nota de Estudiantes'!EI35),"",20*'Nota de Estudiantes'!EI35/EI$6)</f>
        <v/>
      </c>
      <c r="EJ33" s="43" t="str">
        <f>IF(ISBLANK('Nota de Estudiantes'!EJ35),"",20*'Nota de Estudiantes'!EJ35/EJ$6)</f>
        <v/>
      </c>
      <c r="EK33" s="43" t="str">
        <f>IF(ISBLANK('Nota de Estudiantes'!EK35),"",20*'Nota de Estudiantes'!EK35/EK$6)</f>
        <v/>
      </c>
      <c r="EL33" s="43" t="str">
        <f>IF(ISBLANK('Nota de Estudiantes'!EL35),"",20*'Nota de Estudiantes'!EL35/EL$6)</f>
        <v/>
      </c>
      <c r="EM33" s="43" t="str">
        <f>IF(ISBLANK('Nota de Estudiantes'!EM35),"",20*'Nota de Estudiantes'!EM35/EM$6)</f>
        <v/>
      </c>
      <c r="EN33" s="43" t="str">
        <f>IF(ISBLANK('Nota de Estudiantes'!EN35),"",20*'Nota de Estudiantes'!EN35/EN$6)</f>
        <v/>
      </c>
      <c r="EO33" s="43" t="str">
        <f>IF(ISBLANK('Nota de Estudiantes'!EO35),"",20*'Nota de Estudiantes'!EO35/EO$6)</f>
        <v/>
      </c>
      <c r="EP33" s="43" t="str">
        <f>IF(ISBLANK('Nota de Estudiantes'!EP35),"",20*'Nota de Estudiantes'!EP35/EP$6)</f>
        <v/>
      </c>
      <c r="EQ33" s="43" t="str">
        <f>IF(ISBLANK('Nota de Estudiantes'!EQ35),"",20*'Nota de Estudiantes'!EQ35/EQ$6)</f>
        <v/>
      </c>
      <c r="ER33" s="43" t="str">
        <f>IF(ISBLANK('Nota de Estudiantes'!ER35),"",20*'Nota de Estudiantes'!ER35/ER$6)</f>
        <v/>
      </c>
      <c r="ES33" s="43" t="str">
        <f>IF(ISBLANK('Nota de Estudiantes'!ES35),"",20*'Nota de Estudiantes'!ES35/ES$6)</f>
        <v/>
      </c>
      <c r="ET33" s="43" t="str">
        <f>IF(ISBLANK('Nota de Estudiantes'!ET35),"",20*'Nota de Estudiantes'!ET35/ET$6)</f>
        <v/>
      </c>
      <c r="EU33" s="43" t="str">
        <f>IF(ISBLANK('Nota de Estudiantes'!EU35),"",20*'Nota de Estudiantes'!EU35/EU$6)</f>
        <v/>
      </c>
      <c r="EV33" s="43" t="str">
        <f>IF(ISBLANK('Nota de Estudiantes'!EV35),"",20*'Nota de Estudiantes'!EV35/EV$6)</f>
        <v/>
      </c>
      <c r="EW33" s="43" t="str">
        <f>IF(ISBLANK('Nota de Estudiantes'!EW35),"",20*'Nota de Estudiantes'!EW35/EW$6)</f>
        <v/>
      </c>
      <c r="EX33" s="43" t="str">
        <f>IF(ISBLANK('Nota de Estudiantes'!EX35),"",20*'Nota de Estudiantes'!EX35/EX$6)</f>
        <v/>
      </c>
      <c r="EY33" s="43" t="str">
        <f>IF(ISBLANK('Nota de Estudiantes'!EY35),"",20*'Nota de Estudiantes'!EY35/EY$6)</f>
        <v/>
      </c>
      <c r="EZ33" s="43" t="str">
        <f>IF(ISBLANK('Nota de Estudiantes'!EZ35),"",20*'Nota de Estudiantes'!EZ35/EZ$6)</f>
        <v/>
      </c>
      <c r="FA33" s="43" t="str">
        <f>IF(ISBLANK('Nota de Estudiantes'!FA35),"",20*'Nota de Estudiantes'!FA35/FA$6)</f>
        <v/>
      </c>
      <c r="FB33" s="43" t="str">
        <f>IF(ISBLANK('Nota de Estudiantes'!FB35),"",20*'Nota de Estudiantes'!FB35/FB$6)</f>
        <v/>
      </c>
      <c r="FC33" s="43" t="str">
        <f>IF(ISBLANK('Nota de Estudiantes'!FC35),"",20*'Nota de Estudiantes'!FC35/FC$6)</f>
        <v/>
      </c>
      <c r="FD33" s="43" t="str">
        <f>IF(ISBLANK('Nota de Estudiantes'!FD35),"",20*'Nota de Estudiantes'!FD35/FD$6)</f>
        <v/>
      </c>
      <c r="FE33" s="43" t="str">
        <f>IF(ISBLANK('Nota de Estudiantes'!FE35),"",20*'Nota de Estudiantes'!FE35/FE$6)</f>
        <v/>
      </c>
      <c r="FF33" s="43" t="str">
        <f>IF(ISBLANK('Nota de Estudiantes'!FF35),"",20*'Nota de Estudiantes'!FF35/FF$6)</f>
        <v/>
      </c>
      <c r="FG33" s="43" t="str">
        <f>IF(ISBLANK('Nota de Estudiantes'!FG35),"",20*'Nota de Estudiantes'!FG35/FG$6)</f>
        <v/>
      </c>
      <c r="FH33" s="43" t="str">
        <f>IF(ISBLANK('Nota de Estudiantes'!FH35),"",20*'Nota de Estudiantes'!FH35/FH$6)</f>
        <v/>
      </c>
      <c r="FI33" s="43" t="str">
        <f>IF(ISBLANK('Nota de Estudiantes'!FI35),"",20*'Nota de Estudiantes'!FI35/FI$6)</f>
        <v/>
      </c>
      <c r="FJ33" s="43" t="str">
        <f>IF(ISBLANK('Nota de Estudiantes'!FJ35),"",20*'Nota de Estudiantes'!FJ35/FJ$6)</f>
        <v/>
      </c>
      <c r="FK33" s="43" t="str">
        <f>IF(ISBLANK('Nota de Estudiantes'!FK35),"",20*'Nota de Estudiantes'!FK35/FK$6)</f>
        <v/>
      </c>
      <c r="FL33" s="43" t="str">
        <f>IF(ISBLANK('Nota de Estudiantes'!FL35),"",20*'Nota de Estudiantes'!FL35/FL$6)</f>
        <v/>
      </c>
    </row>
    <row r="34" spans="2:168" x14ac:dyDescent="0.25">
      <c r="B34" s="42" t="str">
        <f>IF(ISBLANK('Nota de Estudiantes'!B36),"",'Nota de Estudiantes'!B36)</f>
        <v/>
      </c>
      <c r="C34" s="42" t="str">
        <f>IF(ISBLANK('Nota de Estudiantes'!C36),"",'Nota de Estudiantes'!C36)</f>
        <v/>
      </c>
      <c r="D34" s="38" t="str">
        <f>IF(ISBLANK('Nota de Estudiantes'!D36),"",'Nota de Estudiantes'!D36)</f>
        <v/>
      </c>
      <c r="E34" s="43" t="str">
        <f>IF(ISBLANK('Nota de Estudiantes'!E36),"",20*'Nota de Estudiantes'!E36/E$6)</f>
        <v/>
      </c>
      <c r="F34" s="43" t="str">
        <f>IF(ISBLANK('Nota de Estudiantes'!F36),"",20*'Nota de Estudiantes'!F36/F$6)</f>
        <v/>
      </c>
      <c r="G34" s="43" t="str">
        <f>IF(ISBLANK('Nota de Estudiantes'!G36),"",20*'Nota de Estudiantes'!G36/G$6)</f>
        <v/>
      </c>
      <c r="H34" s="43" t="str">
        <f>IF(ISBLANK('Nota de Estudiantes'!H36),"",20*'Nota de Estudiantes'!H36/H$6)</f>
        <v/>
      </c>
      <c r="I34" s="43" t="str">
        <f>IF(ISBLANK('Nota de Estudiantes'!I36),"",20*'Nota de Estudiantes'!I36/I$6)</f>
        <v/>
      </c>
      <c r="J34" s="43" t="str">
        <f>IF(ISBLANK('Nota de Estudiantes'!J36),"",20*'Nota de Estudiantes'!J36/J$6)</f>
        <v/>
      </c>
      <c r="K34" s="43" t="str">
        <f>IF(ISBLANK('Nota de Estudiantes'!K36),"",20*'Nota de Estudiantes'!K36/K$6)</f>
        <v/>
      </c>
      <c r="L34" s="43" t="str">
        <f>IF(ISBLANK('Nota de Estudiantes'!L36),"",20*'Nota de Estudiantes'!L36/L$6)</f>
        <v/>
      </c>
      <c r="M34" s="43" t="str">
        <f>IF(ISBLANK('Nota de Estudiantes'!M36),"",20*'Nota de Estudiantes'!M36/M$6)</f>
        <v/>
      </c>
      <c r="N34" s="43" t="str">
        <f>IF(ISBLANK('Nota de Estudiantes'!N36),"",20*'Nota de Estudiantes'!N36/N$6)</f>
        <v/>
      </c>
      <c r="O34" s="43" t="str">
        <f>IF(ISBLANK('Nota de Estudiantes'!O36),"",20*'Nota de Estudiantes'!O36/O$6)</f>
        <v/>
      </c>
      <c r="P34" s="43" t="str">
        <f>IF(ISBLANK('Nota de Estudiantes'!P36),"",20*'Nota de Estudiantes'!P36/P$6)</f>
        <v/>
      </c>
      <c r="Q34" s="43" t="str">
        <f>IF(ISBLANK('Nota de Estudiantes'!Q36),"",20*'Nota de Estudiantes'!Q36/Q$6)</f>
        <v/>
      </c>
      <c r="R34" s="43" t="str">
        <f>IF(ISBLANK('Nota de Estudiantes'!R36),"",20*'Nota de Estudiantes'!R36/R$6)</f>
        <v/>
      </c>
      <c r="S34" s="43" t="str">
        <f>IF(ISBLANK('Nota de Estudiantes'!S36),"",20*'Nota de Estudiantes'!S36/S$6)</f>
        <v/>
      </c>
      <c r="T34" s="43" t="str">
        <f>IF(ISBLANK('Nota de Estudiantes'!T36),"",20*'Nota de Estudiantes'!T36/T$6)</f>
        <v/>
      </c>
      <c r="U34" s="43" t="str">
        <f>IF(ISBLANK('Nota de Estudiantes'!U36),"",20*'Nota de Estudiantes'!U36/U$6)</f>
        <v/>
      </c>
      <c r="V34" s="43" t="str">
        <f>IF(ISBLANK('Nota de Estudiantes'!V36),"",20*'Nota de Estudiantes'!V36/V$6)</f>
        <v/>
      </c>
      <c r="W34" s="43" t="str">
        <f>IF(ISBLANK('Nota de Estudiantes'!W36),"",20*'Nota de Estudiantes'!W36/W$6)</f>
        <v/>
      </c>
      <c r="X34" s="43" t="str">
        <f>IF(ISBLANK('Nota de Estudiantes'!X36),"",20*'Nota de Estudiantes'!X36/X$6)</f>
        <v/>
      </c>
      <c r="Y34" s="43" t="str">
        <f>IF(ISBLANK('Nota de Estudiantes'!Y36),"",20*'Nota de Estudiantes'!Y36/Y$6)</f>
        <v/>
      </c>
      <c r="Z34" s="43" t="str">
        <f>IF(ISBLANK('Nota de Estudiantes'!Z36),"",20*'Nota de Estudiantes'!Z36/Z$6)</f>
        <v/>
      </c>
      <c r="AA34" s="43" t="str">
        <f>IF(ISBLANK('Nota de Estudiantes'!AA36),"",20*'Nota de Estudiantes'!AA36/AA$6)</f>
        <v/>
      </c>
      <c r="AB34" s="43" t="str">
        <f>IF(ISBLANK('Nota de Estudiantes'!AB36),"",20*'Nota de Estudiantes'!AB36/AB$6)</f>
        <v/>
      </c>
      <c r="AC34" s="43" t="str">
        <f>IF(ISBLANK('Nota de Estudiantes'!AC36),"",20*'Nota de Estudiantes'!AC36/AC$6)</f>
        <v/>
      </c>
      <c r="AD34" s="43" t="str">
        <f>IF(ISBLANK('Nota de Estudiantes'!AD36),"",20*'Nota de Estudiantes'!AD36/AD$6)</f>
        <v/>
      </c>
      <c r="AE34" s="43" t="str">
        <f>IF(ISBLANK('Nota de Estudiantes'!AE36),"",20*'Nota de Estudiantes'!AE36/AE$6)</f>
        <v/>
      </c>
      <c r="AF34" s="43" t="str">
        <f>IF(ISBLANK('Nota de Estudiantes'!AF36),"",20*'Nota de Estudiantes'!AF36/AF$6)</f>
        <v/>
      </c>
      <c r="AG34" s="43" t="str">
        <f>IF(ISBLANK('Nota de Estudiantes'!AG36),"",20*'Nota de Estudiantes'!AG36/AG$6)</f>
        <v/>
      </c>
      <c r="AH34" s="43" t="str">
        <f>IF(ISBLANK('Nota de Estudiantes'!AH36),"",20*'Nota de Estudiantes'!AH36/AH$6)</f>
        <v/>
      </c>
      <c r="AI34" s="43" t="str">
        <f>IF(ISBLANK('Nota de Estudiantes'!AI36),"",20*'Nota de Estudiantes'!AI36/AI$6)</f>
        <v/>
      </c>
      <c r="AJ34" s="43" t="str">
        <f>IF(ISBLANK('Nota de Estudiantes'!AJ36),"",20*'Nota de Estudiantes'!AJ36/AJ$6)</f>
        <v/>
      </c>
      <c r="AK34" s="43" t="str">
        <f>IF(ISBLANK('Nota de Estudiantes'!AK36),"",20*'Nota de Estudiantes'!AK36/AK$6)</f>
        <v/>
      </c>
      <c r="AL34" s="43" t="str">
        <f>IF(ISBLANK('Nota de Estudiantes'!AL36),"",20*'Nota de Estudiantes'!AL36/AL$6)</f>
        <v/>
      </c>
      <c r="AM34" s="43" t="str">
        <f>IF(ISBLANK('Nota de Estudiantes'!AM36),"",20*'Nota de Estudiantes'!AM36/AM$6)</f>
        <v/>
      </c>
      <c r="AN34" s="43" t="str">
        <f>IF(ISBLANK('Nota de Estudiantes'!AN36),"",20*'Nota de Estudiantes'!AN36/AN$6)</f>
        <v/>
      </c>
      <c r="AO34" s="43" t="str">
        <f>IF(ISBLANK('Nota de Estudiantes'!AO36),"",20*'Nota de Estudiantes'!AO36/AO$6)</f>
        <v/>
      </c>
      <c r="AP34" s="43" t="str">
        <f>IF(ISBLANK('Nota de Estudiantes'!AP36),"",20*'Nota de Estudiantes'!AP36/AP$6)</f>
        <v/>
      </c>
      <c r="AQ34" s="43" t="str">
        <f>IF(ISBLANK('Nota de Estudiantes'!AQ36),"",20*'Nota de Estudiantes'!AQ36/AQ$6)</f>
        <v/>
      </c>
      <c r="AR34" s="43" t="str">
        <f>IF(ISBLANK('Nota de Estudiantes'!AR36),"",20*'Nota de Estudiantes'!AR36/AR$6)</f>
        <v/>
      </c>
      <c r="AS34" s="43" t="str">
        <f>IF(ISBLANK('Nota de Estudiantes'!AS36),"",20*'Nota de Estudiantes'!AS36/AS$6)</f>
        <v/>
      </c>
      <c r="AT34" s="43" t="str">
        <f>IF(ISBLANK('Nota de Estudiantes'!AT36),"",20*'Nota de Estudiantes'!AT36/AT$6)</f>
        <v/>
      </c>
      <c r="AU34" s="43" t="str">
        <f>IF(ISBLANK('Nota de Estudiantes'!AU36),"",20*'Nota de Estudiantes'!AU36/AU$6)</f>
        <v/>
      </c>
      <c r="AV34" s="43" t="str">
        <f>IF(ISBLANK('Nota de Estudiantes'!AV36),"",20*'Nota de Estudiantes'!AV36/AV$6)</f>
        <v/>
      </c>
      <c r="AW34" s="43" t="str">
        <f>IF(ISBLANK('Nota de Estudiantes'!AW36),"",20*'Nota de Estudiantes'!AW36/AW$6)</f>
        <v/>
      </c>
      <c r="AX34" s="43" t="str">
        <f>IF(ISBLANK('Nota de Estudiantes'!AX36),"",20*'Nota de Estudiantes'!AX36/AX$6)</f>
        <v/>
      </c>
      <c r="AY34" s="43" t="str">
        <f>IF(ISBLANK('Nota de Estudiantes'!AY36),"",20*'Nota de Estudiantes'!AY36/AY$6)</f>
        <v/>
      </c>
      <c r="AZ34" s="43" t="str">
        <f>IF(ISBLANK('Nota de Estudiantes'!AZ36),"",20*'Nota de Estudiantes'!AZ36/AZ$6)</f>
        <v/>
      </c>
      <c r="BA34" s="43" t="str">
        <f>IF(ISBLANK('Nota de Estudiantes'!BA36),"",20*'Nota de Estudiantes'!BA36/BA$6)</f>
        <v/>
      </c>
      <c r="BB34" s="43" t="str">
        <f>IF(ISBLANK('Nota de Estudiantes'!BB36),"",20*'Nota de Estudiantes'!BB36/BB$6)</f>
        <v/>
      </c>
      <c r="BC34" s="43" t="str">
        <f>IF(ISBLANK('Nota de Estudiantes'!BC36),"",20*'Nota de Estudiantes'!BC36/BC$6)</f>
        <v/>
      </c>
      <c r="BD34" s="43" t="str">
        <f>IF(ISBLANK('Nota de Estudiantes'!BD36),"",20*'Nota de Estudiantes'!BD36/BD$6)</f>
        <v/>
      </c>
      <c r="BE34" s="43" t="str">
        <f>IF(ISBLANK('Nota de Estudiantes'!BE36),"",20*'Nota de Estudiantes'!BE36/BE$6)</f>
        <v/>
      </c>
      <c r="BF34" s="43" t="str">
        <f>IF(ISBLANK('Nota de Estudiantes'!BF36),"",20*'Nota de Estudiantes'!BF36/BF$6)</f>
        <v/>
      </c>
      <c r="BG34" s="43" t="str">
        <f>IF(ISBLANK('Nota de Estudiantes'!BG36),"",20*'Nota de Estudiantes'!BG36/BG$6)</f>
        <v/>
      </c>
      <c r="BH34" s="43" t="str">
        <f>IF(ISBLANK('Nota de Estudiantes'!BH36),"",20*'Nota de Estudiantes'!BH36/BH$6)</f>
        <v/>
      </c>
      <c r="BI34" s="43" t="str">
        <f>IF(ISBLANK('Nota de Estudiantes'!BI36),"",20*'Nota de Estudiantes'!BI36/BI$6)</f>
        <v/>
      </c>
      <c r="BJ34" s="43" t="str">
        <f>IF(ISBLANK('Nota de Estudiantes'!BJ36),"",20*'Nota de Estudiantes'!BJ36/BJ$6)</f>
        <v/>
      </c>
      <c r="BK34" s="43" t="str">
        <f>IF(ISBLANK('Nota de Estudiantes'!BK36),"",20*'Nota de Estudiantes'!BK36/BK$6)</f>
        <v/>
      </c>
      <c r="BL34" s="43" t="str">
        <f>IF(ISBLANK('Nota de Estudiantes'!BL36),"",20*'Nota de Estudiantes'!BL36/BL$6)</f>
        <v/>
      </c>
      <c r="BM34" s="43" t="str">
        <f>IF(ISBLANK('Nota de Estudiantes'!BM36),"",20*'Nota de Estudiantes'!BM36/BM$6)</f>
        <v/>
      </c>
      <c r="BN34" s="43" t="str">
        <f>IF(ISBLANK('Nota de Estudiantes'!BN36),"",20*'Nota de Estudiantes'!BN36/BN$6)</f>
        <v/>
      </c>
      <c r="BO34" s="43" t="str">
        <f>IF(ISBLANK('Nota de Estudiantes'!BO36),"",20*'Nota de Estudiantes'!BO36/BO$6)</f>
        <v/>
      </c>
      <c r="BP34" s="43" t="str">
        <f>IF(ISBLANK('Nota de Estudiantes'!BP36),"",20*'Nota de Estudiantes'!BP36/BP$6)</f>
        <v/>
      </c>
      <c r="BQ34" s="43" t="str">
        <f>IF(ISBLANK('Nota de Estudiantes'!BQ36),"",20*'Nota de Estudiantes'!BQ36/BQ$6)</f>
        <v/>
      </c>
      <c r="BR34" s="43" t="str">
        <f>IF(ISBLANK('Nota de Estudiantes'!BR36),"",20*'Nota de Estudiantes'!BR36/BR$6)</f>
        <v/>
      </c>
      <c r="BS34" s="43" t="str">
        <f>IF(ISBLANK('Nota de Estudiantes'!BS36),"",20*'Nota de Estudiantes'!BS36/BS$6)</f>
        <v/>
      </c>
      <c r="BT34" s="43" t="str">
        <f>IF(ISBLANK('Nota de Estudiantes'!BT36),"",20*'Nota de Estudiantes'!BT36/BT$6)</f>
        <v/>
      </c>
      <c r="BU34" s="43" t="str">
        <f>IF(ISBLANK('Nota de Estudiantes'!BU36),"",20*'Nota de Estudiantes'!BU36/BU$6)</f>
        <v/>
      </c>
      <c r="BV34" s="43" t="str">
        <f>IF(ISBLANK('Nota de Estudiantes'!BV36),"",20*'Nota de Estudiantes'!BV36/BV$6)</f>
        <v/>
      </c>
      <c r="BW34" s="43" t="str">
        <f>IF(ISBLANK('Nota de Estudiantes'!BW36),"",20*'Nota de Estudiantes'!BW36/BW$6)</f>
        <v/>
      </c>
      <c r="BX34" s="43" t="str">
        <f>IF(ISBLANK('Nota de Estudiantes'!BX36),"",20*'Nota de Estudiantes'!BX36/BX$6)</f>
        <v/>
      </c>
      <c r="BY34" s="43" t="str">
        <f>IF(ISBLANK('Nota de Estudiantes'!BY36),"",20*'Nota de Estudiantes'!BY36/BY$6)</f>
        <v/>
      </c>
      <c r="BZ34" s="43" t="str">
        <f>IF(ISBLANK('Nota de Estudiantes'!BZ36),"",20*'Nota de Estudiantes'!BZ36/BZ$6)</f>
        <v/>
      </c>
      <c r="CA34" s="43" t="str">
        <f>IF(ISBLANK('Nota de Estudiantes'!CA36),"",20*'Nota de Estudiantes'!CA36/CA$6)</f>
        <v/>
      </c>
      <c r="CB34" s="43" t="str">
        <f>IF(ISBLANK('Nota de Estudiantes'!CB36),"",20*'Nota de Estudiantes'!CB36/CB$6)</f>
        <v/>
      </c>
      <c r="CC34" s="43" t="str">
        <f>IF(ISBLANK('Nota de Estudiantes'!CC36),"",20*'Nota de Estudiantes'!CC36/CC$6)</f>
        <v/>
      </c>
      <c r="CD34" s="43" t="str">
        <f>IF(ISBLANK('Nota de Estudiantes'!CD36),"",20*'Nota de Estudiantes'!CD36/CD$6)</f>
        <v/>
      </c>
      <c r="CE34" s="43" t="str">
        <f>IF(ISBLANK('Nota de Estudiantes'!CE36),"",20*'Nota de Estudiantes'!CE36/CE$6)</f>
        <v/>
      </c>
      <c r="CF34" s="43" t="str">
        <f>IF(ISBLANK('Nota de Estudiantes'!CF36),"",20*'Nota de Estudiantes'!CF36/CF$6)</f>
        <v/>
      </c>
      <c r="CG34" s="43" t="str">
        <f>IF(ISBLANK('Nota de Estudiantes'!CG36),"",20*'Nota de Estudiantes'!CG36/CG$6)</f>
        <v/>
      </c>
      <c r="CH34" s="43" t="str">
        <f>IF(ISBLANK('Nota de Estudiantes'!CH36),"",20*'Nota de Estudiantes'!CH36/CH$6)</f>
        <v/>
      </c>
      <c r="CI34" s="43" t="str">
        <f>IF(ISBLANK('Nota de Estudiantes'!CI36),"",20*'Nota de Estudiantes'!CI36/CI$6)</f>
        <v/>
      </c>
      <c r="CJ34" s="43" t="str">
        <f>IF(ISBLANK('Nota de Estudiantes'!CJ36),"",20*'Nota de Estudiantes'!CJ36/CJ$6)</f>
        <v/>
      </c>
      <c r="CK34" s="43" t="str">
        <f>IF(ISBLANK('Nota de Estudiantes'!CK36),"",20*'Nota de Estudiantes'!CK36/CK$6)</f>
        <v/>
      </c>
      <c r="CL34" s="43" t="str">
        <f>IF(ISBLANK('Nota de Estudiantes'!CL36),"",20*'Nota de Estudiantes'!CL36/CL$6)</f>
        <v/>
      </c>
      <c r="CM34" s="43" t="str">
        <f>IF(ISBLANK('Nota de Estudiantes'!CM36),"",20*'Nota de Estudiantes'!CM36/CM$6)</f>
        <v/>
      </c>
      <c r="CN34" s="43" t="str">
        <f>IF(ISBLANK('Nota de Estudiantes'!CN36),"",20*'Nota de Estudiantes'!CN36/CN$6)</f>
        <v/>
      </c>
      <c r="CO34" s="43" t="str">
        <f>IF(ISBLANK('Nota de Estudiantes'!CO36),"",20*'Nota de Estudiantes'!CO36/CO$6)</f>
        <v/>
      </c>
      <c r="CP34" s="43" t="str">
        <f>IF(ISBLANK('Nota de Estudiantes'!CP36),"",20*'Nota de Estudiantes'!CP36/CP$6)</f>
        <v/>
      </c>
      <c r="CQ34" s="43" t="str">
        <f>IF(ISBLANK('Nota de Estudiantes'!CQ36),"",20*'Nota de Estudiantes'!CQ36/CQ$6)</f>
        <v/>
      </c>
      <c r="CR34" s="43" t="str">
        <f>IF(ISBLANK('Nota de Estudiantes'!CR36),"",20*'Nota de Estudiantes'!CR36/CR$6)</f>
        <v/>
      </c>
      <c r="CS34" s="43" t="str">
        <f>IF(ISBLANK('Nota de Estudiantes'!CS36),"",20*'Nota de Estudiantes'!CS36/CS$6)</f>
        <v/>
      </c>
      <c r="CT34" s="43" t="str">
        <f>IF(ISBLANK('Nota de Estudiantes'!CT36),"",20*'Nota de Estudiantes'!CT36/CT$6)</f>
        <v/>
      </c>
      <c r="CU34" s="43" t="str">
        <f>IF(ISBLANK('Nota de Estudiantes'!CU36),"",20*'Nota de Estudiantes'!CU36/CU$6)</f>
        <v/>
      </c>
      <c r="CV34" s="43" t="str">
        <f>IF(ISBLANK('Nota de Estudiantes'!CV36),"",20*'Nota de Estudiantes'!CV36/CV$6)</f>
        <v/>
      </c>
      <c r="CW34" s="43" t="str">
        <f>IF(ISBLANK('Nota de Estudiantes'!CW36),"",20*'Nota de Estudiantes'!CW36/CW$6)</f>
        <v/>
      </c>
      <c r="CX34" s="43" t="str">
        <f>IF(ISBLANK('Nota de Estudiantes'!CX36),"",20*'Nota de Estudiantes'!CX36/CX$6)</f>
        <v/>
      </c>
      <c r="CY34" s="43" t="str">
        <f>IF(ISBLANK('Nota de Estudiantes'!CY36),"",20*'Nota de Estudiantes'!CY36/CY$6)</f>
        <v/>
      </c>
      <c r="CZ34" s="43" t="str">
        <f>IF(ISBLANK('Nota de Estudiantes'!CZ36),"",20*'Nota de Estudiantes'!CZ36/CZ$6)</f>
        <v/>
      </c>
      <c r="DA34" s="43" t="str">
        <f>IF(ISBLANK('Nota de Estudiantes'!DA36),"",20*'Nota de Estudiantes'!DA36/DA$6)</f>
        <v/>
      </c>
      <c r="DB34" s="43" t="str">
        <f>IF(ISBLANK('Nota de Estudiantes'!DB36),"",20*'Nota de Estudiantes'!DB36/DB$6)</f>
        <v/>
      </c>
      <c r="DC34" s="43" t="str">
        <f>IF(ISBLANK('Nota de Estudiantes'!DC36),"",20*'Nota de Estudiantes'!DC36/DC$6)</f>
        <v/>
      </c>
      <c r="DD34" s="43" t="str">
        <f>IF(ISBLANK('Nota de Estudiantes'!DD36),"",20*'Nota de Estudiantes'!DD36/DD$6)</f>
        <v/>
      </c>
      <c r="DE34" s="43" t="str">
        <f>IF(ISBLANK('Nota de Estudiantes'!DE36),"",20*'Nota de Estudiantes'!DE36/DE$6)</f>
        <v/>
      </c>
      <c r="DF34" s="43" t="str">
        <f>IF(ISBLANK('Nota de Estudiantes'!DF36),"",20*'Nota de Estudiantes'!DF36/DF$6)</f>
        <v/>
      </c>
      <c r="DG34" s="43" t="str">
        <f>IF(ISBLANK('Nota de Estudiantes'!DG36),"",20*'Nota de Estudiantes'!DG36/DG$6)</f>
        <v/>
      </c>
      <c r="DH34" s="43" t="str">
        <f>IF(ISBLANK('Nota de Estudiantes'!DH36),"",20*'Nota de Estudiantes'!DH36/DH$6)</f>
        <v/>
      </c>
      <c r="DI34" s="43" t="str">
        <f>IF(ISBLANK('Nota de Estudiantes'!DI36),"",20*'Nota de Estudiantes'!DI36/DI$6)</f>
        <v/>
      </c>
      <c r="DJ34" s="43" t="str">
        <f>IF(ISBLANK('Nota de Estudiantes'!DJ36),"",20*'Nota de Estudiantes'!DJ36/DJ$6)</f>
        <v/>
      </c>
      <c r="DK34" s="43" t="str">
        <f>IF(ISBLANK('Nota de Estudiantes'!DK36),"",20*'Nota de Estudiantes'!DK36/DK$6)</f>
        <v/>
      </c>
      <c r="DL34" s="43" t="str">
        <f>IF(ISBLANK('Nota de Estudiantes'!DL36),"",20*'Nota de Estudiantes'!DL36/DL$6)</f>
        <v/>
      </c>
      <c r="DM34" s="43" t="str">
        <f>IF(ISBLANK('Nota de Estudiantes'!DM36),"",20*'Nota de Estudiantes'!DM36/DM$6)</f>
        <v/>
      </c>
      <c r="DN34" s="43" t="str">
        <f>IF(ISBLANK('Nota de Estudiantes'!DN36),"",20*'Nota de Estudiantes'!DN36/DN$6)</f>
        <v/>
      </c>
      <c r="DO34" s="43" t="str">
        <f>IF(ISBLANK('Nota de Estudiantes'!DO36),"",20*'Nota de Estudiantes'!DO36/DO$6)</f>
        <v/>
      </c>
      <c r="DP34" s="43" t="str">
        <f>IF(ISBLANK('Nota de Estudiantes'!DP36),"",20*'Nota de Estudiantes'!DP36/DP$6)</f>
        <v/>
      </c>
      <c r="DQ34" s="43" t="str">
        <f>IF(ISBLANK('Nota de Estudiantes'!DQ36),"",20*'Nota de Estudiantes'!DQ36/DQ$6)</f>
        <v/>
      </c>
      <c r="DR34" s="43" t="str">
        <f>IF(ISBLANK('Nota de Estudiantes'!DR36),"",20*'Nota de Estudiantes'!DR36/DR$6)</f>
        <v/>
      </c>
      <c r="DS34" s="43" t="str">
        <f>IF(ISBLANK('Nota de Estudiantes'!DS36),"",20*'Nota de Estudiantes'!DS36/DS$6)</f>
        <v/>
      </c>
      <c r="DT34" s="43" t="str">
        <f>IF(ISBLANK('Nota de Estudiantes'!DT36),"",20*'Nota de Estudiantes'!DT36/DT$6)</f>
        <v/>
      </c>
      <c r="DU34" s="43" t="str">
        <f>IF(ISBLANK('Nota de Estudiantes'!DU36),"",20*'Nota de Estudiantes'!DU36/DU$6)</f>
        <v/>
      </c>
      <c r="DV34" s="43" t="str">
        <f>IF(ISBLANK('Nota de Estudiantes'!DV36),"",20*'Nota de Estudiantes'!DV36/DV$6)</f>
        <v/>
      </c>
      <c r="DW34" s="43" t="str">
        <f>IF(ISBLANK('Nota de Estudiantes'!DW36),"",20*'Nota de Estudiantes'!DW36/DW$6)</f>
        <v/>
      </c>
      <c r="DX34" s="43" t="str">
        <f>IF(ISBLANK('Nota de Estudiantes'!DX36),"",20*'Nota de Estudiantes'!DX36/DX$6)</f>
        <v/>
      </c>
      <c r="DY34" s="43" t="str">
        <f>IF(ISBLANK('Nota de Estudiantes'!DY36),"",20*'Nota de Estudiantes'!DY36/DY$6)</f>
        <v/>
      </c>
      <c r="DZ34" s="43" t="str">
        <f>IF(ISBLANK('Nota de Estudiantes'!DZ36),"",20*'Nota de Estudiantes'!DZ36/DZ$6)</f>
        <v/>
      </c>
      <c r="EA34" s="43" t="str">
        <f>IF(ISBLANK('Nota de Estudiantes'!EA36),"",20*'Nota de Estudiantes'!EA36/EA$6)</f>
        <v/>
      </c>
      <c r="EB34" s="43" t="str">
        <f>IF(ISBLANK('Nota de Estudiantes'!EB36),"",20*'Nota de Estudiantes'!EB36/EB$6)</f>
        <v/>
      </c>
      <c r="EC34" s="43" t="str">
        <f>IF(ISBLANK('Nota de Estudiantes'!EC36),"",20*'Nota de Estudiantes'!EC36/EC$6)</f>
        <v/>
      </c>
      <c r="ED34" s="43" t="str">
        <f>IF(ISBLANK('Nota de Estudiantes'!ED36),"",20*'Nota de Estudiantes'!ED36/ED$6)</f>
        <v/>
      </c>
      <c r="EE34" s="43" t="str">
        <f>IF(ISBLANK('Nota de Estudiantes'!EE36),"",20*'Nota de Estudiantes'!EE36/EE$6)</f>
        <v/>
      </c>
      <c r="EF34" s="43" t="str">
        <f>IF(ISBLANK('Nota de Estudiantes'!EF36),"",20*'Nota de Estudiantes'!EF36/EF$6)</f>
        <v/>
      </c>
      <c r="EG34" s="43" t="str">
        <f>IF(ISBLANK('Nota de Estudiantes'!EG36),"",20*'Nota de Estudiantes'!EG36/EG$6)</f>
        <v/>
      </c>
      <c r="EH34" s="43" t="str">
        <f>IF(ISBLANK('Nota de Estudiantes'!EH36),"",20*'Nota de Estudiantes'!EH36/EH$6)</f>
        <v/>
      </c>
      <c r="EI34" s="43" t="str">
        <f>IF(ISBLANK('Nota de Estudiantes'!EI36),"",20*'Nota de Estudiantes'!EI36/EI$6)</f>
        <v/>
      </c>
      <c r="EJ34" s="43" t="str">
        <f>IF(ISBLANK('Nota de Estudiantes'!EJ36),"",20*'Nota de Estudiantes'!EJ36/EJ$6)</f>
        <v/>
      </c>
      <c r="EK34" s="43" t="str">
        <f>IF(ISBLANK('Nota de Estudiantes'!EK36),"",20*'Nota de Estudiantes'!EK36/EK$6)</f>
        <v/>
      </c>
      <c r="EL34" s="43" t="str">
        <f>IF(ISBLANK('Nota de Estudiantes'!EL36),"",20*'Nota de Estudiantes'!EL36/EL$6)</f>
        <v/>
      </c>
      <c r="EM34" s="43" t="str">
        <f>IF(ISBLANK('Nota de Estudiantes'!EM36),"",20*'Nota de Estudiantes'!EM36/EM$6)</f>
        <v/>
      </c>
      <c r="EN34" s="43" t="str">
        <f>IF(ISBLANK('Nota de Estudiantes'!EN36),"",20*'Nota de Estudiantes'!EN36/EN$6)</f>
        <v/>
      </c>
      <c r="EO34" s="43" t="str">
        <f>IF(ISBLANK('Nota de Estudiantes'!EO36),"",20*'Nota de Estudiantes'!EO36/EO$6)</f>
        <v/>
      </c>
      <c r="EP34" s="43" t="str">
        <f>IF(ISBLANK('Nota de Estudiantes'!EP36),"",20*'Nota de Estudiantes'!EP36/EP$6)</f>
        <v/>
      </c>
      <c r="EQ34" s="43" t="str">
        <f>IF(ISBLANK('Nota de Estudiantes'!EQ36),"",20*'Nota de Estudiantes'!EQ36/EQ$6)</f>
        <v/>
      </c>
      <c r="ER34" s="43" t="str">
        <f>IF(ISBLANK('Nota de Estudiantes'!ER36),"",20*'Nota de Estudiantes'!ER36/ER$6)</f>
        <v/>
      </c>
      <c r="ES34" s="43" t="str">
        <f>IF(ISBLANK('Nota de Estudiantes'!ES36),"",20*'Nota de Estudiantes'!ES36/ES$6)</f>
        <v/>
      </c>
      <c r="ET34" s="43" t="str">
        <f>IF(ISBLANK('Nota de Estudiantes'!ET36),"",20*'Nota de Estudiantes'!ET36/ET$6)</f>
        <v/>
      </c>
      <c r="EU34" s="43" t="str">
        <f>IF(ISBLANK('Nota de Estudiantes'!EU36),"",20*'Nota de Estudiantes'!EU36/EU$6)</f>
        <v/>
      </c>
      <c r="EV34" s="43" t="str">
        <f>IF(ISBLANK('Nota de Estudiantes'!EV36),"",20*'Nota de Estudiantes'!EV36/EV$6)</f>
        <v/>
      </c>
      <c r="EW34" s="43" t="str">
        <f>IF(ISBLANK('Nota de Estudiantes'!EW36),"",20*'Nota de Estudiantes'!EW36/EW$6)</f>
        <v/>
      </c>
      <c r="EX34" s="43" t="str">
        <f>IF(ISBLANK('Nota de Estudiantes'!EX36),"",20*'Nota de Estudiantes'!EX36/EX$6)</f>
        <v/>
      </c>
      <c r="EY34" s="43" t="str">
        <f>IF(ISBLANK('Nota de Estudiantes'!EY36),"",20*'Nota de Estudiantes'!EY36/EY$6)</f>
        <v/>
      </c>
      <c r="EZ34" s="43" t="str">
        <f>IF(ISBLANK('Nota de Estudiantes'!EZ36),"",20*'Nota de Estudiantes'!EZ36/EZ$6)</f>
        <v/>
      </c>
      <c r="FA34" s="43" t="str">
        <f>IF(ISBLANK('Nota de Estudiantes'!FA36),"",20*'Nota de Estudiantes'!FA36/FA$6)</f>
        <v/>
      </c>
      <c r="FB34" s="43" t="str">
        <f>IF(ISBLANK('Nota de Estudiantes'!FB36),"",20*'Nota de Estudiantes'!FB36/FB$6)</f>
        <v/>
      </c>
      <c r="FC34" s="43" t="str">
        <f>IF(ISBLANK('Nota de Estudiantes'!FC36),"",20*'Nota de Estudiantes'!FC36/FC$6)</f>
        <v/>
      </c>
      <c r="FD34" s="43" t="str">
        <f>IF(ISBLANK('Nota de Estudiantes'!FD36),"",20*'Nota de Estudiantes'!FD36/FD$6)</f>
        <v/>
      </c>
      <c r="FE34" s="43" t="str">
        <f>IF(ISBLANK('Nota de Estudiantes'!FE36),"",20*'Nota de Estudiantes'!FE36/FE$6)</f>
        <v/>
      </c>
      <c r="FF34" s="43" t="str">
        <f>IF(ISBLANK('Nota de Estudiantes'!FF36),"",20*'Nota de Estudiantes'!FF36/FF$6)</f>
        <v/>
      </c>
      <c r="FG34" s="43" t="str">
        <f>IF(ISBLANK('Nota de Estudiantes'!FG36),"",20*'Nota de Estudiantes'!FG36/FG$6)</f>
        <v/>
      </c>
      <c r="FH34" s="43" t="str">
        <f>IF(ISBLANK('Nota de Estudiantes'!FH36),"",20*'Nota de Estudiantes'!FH36/FH$6)</f>
        <v/>
      </c>
      <c r="FI34" s="43" t="str">
        <f>IF(ISBLANK('Nota de Estudiantes'!FI36),"",20*'Nota de Estudiantes'!FI36/FI$6)</f>
        <v/>
      </c>
      <c r="FJ34" s="43" t="str">
        <f>IF(ISBLANK('Nota de Estudiantes'!FJ36),"",20*'Nota de Estudiantes'!FJ36/FJ$6)</f>
        <v/>
      </c>
      <c r="FK34" s="43" t="str">
        <f>IF(ISBLANK('Nota de Estudiantes'!FK36),"",20*'Nota de Estudiantes'!FK36/FK$6)</f>
        <v/>
      </c>
      <c r="FL34" s="43" t="str">
        <f>IF(ISBLANK('Nota de Estudiantes'!FL36),"",20*'Nota de Estudiantes'!FL36/FL$6)</f>
        <v/>
      </c>
    </row>
    <row r="35" spans="2:168" x14ac:dyDescent="0.25">
      <c r="B35" s="42" t="str">
        <f>IF(ISBLANK('Nota de Estudiantes'!B37),"",'Nota de Estudiantes'!B37)</f>
        <v/>
      </c>
      <c r="C35" s="42" t="str">
        <f>IF(ISBLANK('Nota de Estudiantes'!C37),"",'Nota de Estudiantes'!C37)</f>
        <v/>
      </c>
      <c r="D35" s="38" t="str">
        <f>IF(ISBLANK('Nota de Estudiantes'!D37),"",'Nota de Estudiantes'!D37)</f>
        <v/>
      </c>
      <c r="E35" s="43" t="str">
        <f>IF(ISBLANK('Nota de Estudiantes'!E37),"",20*'Nota de Estudiantes'!E37/E$6)</f>
        <v/>
      </c>
      <c r="F35" s="43" t="str">
        <f>IF(ISBLANK('Nota de Estudiantes'!F37),"",20*'Nota de Estudiantes'!F37/F$6)</f>
        <v/>
      </c>
      <c r="G35" s="43" t="str">
        <f>IF(ISBLANK('Nota de Estudiantes'!G37),"",20*'Nota de Estudiantes'!G37/G$6)</f>
        <v/>
      </c>
      <c r="H35" s="43" t="str">
        <f>IF(ISBLANK('Nota de Estudiantes'!H37),"",20*'Nota de Estudiantes'!H37/H$6)</f>
        <v/>
      </c>
      <c r="I35" s="43" t="str">
        <f>IF(ISBLANK('Nota de Estudiantes'!I37),"",20*'Nota de Estudiantes'!I37/I$6)</f>
        <v/>
      </c>
      <c r="J35" s="43" t="str">
        <f>IF(ISBLANK('Nota de Estudiantes'!J37),"",20*'Nota de Estudiantes'!J37/J$6)</f>
        <v/>
      </c>
      <c r="K35" s="43" t="str">
        <f>IF(ISBLANK('Nota de Estudiantes'!K37),"",20*'Nota de Estudiantes'!K37/K$6)</f>
        <v/>
      </c>
      <c r="L35" s="43" t="str">
        <f>IF(ISBLANK('Nota de Estudiantes'!L37),"",20*'Nota de Estudiantes'!L37/L$6)</f>
        <v/>
      </c>
      <c r="M35" s="43" t="str">
        <f>IF(ISBLANK('Nota de Estudiantes'!M37),"",20*'Nota de Estudiantes'!M37/M$6)</f>
        <v/>
      </c>
      <c r="N35" s="43" t="str">
        <f>IF(ISBLANK('Nota de Estudiantes'!N37),"",20*'Nota de Estudiantes'!N37/N$6)</f>
        <v/>
      </c>
      <c r="O35" s="43" t="str">
        <f>IF(ISBLANK('Nota de Estudiantes'!O37),"",20*'Nota de Estudiantes'!O37/O$6)</f>
        <v/>
      </c>
      <c r="P35" s="43" t="str">
        <f>IF(ISBLANK('Nota de Estudiantes'!P37),"",20*'Nota de Estudiantes'!P37/P$6)</f>
        <v/>
      </c>
      <c r="Q35" s="43" t="str">
        <f>IF(ISBLANK('Nota de Estudiantes'!Q37),"",20*'Nota de Estudiantes'!Q37/Q$6)</f>
        <v/>
      </c>
      <c r="R35" s="43" t="str">
        <f>IF(ISBLANK('Nota de Estudiantes'!R37),"",20*'Nota de Estudiantes'!R37/R$6)</f>
        <v/>
      </c>
      <c r="S35" s="43" t="str">
        <f>IF(ISBLANK('Nota de Estudiantes'!S37),"",20*'Nota de Estudiantes'!S37/S$6)</f>
        <v/>
      </c>
      <c r="T35" s="43" t="str">
        <f>IF(ISBLANK('Nota de Estudiantes'!T37),"",20*'Nota de Estudiantes'!T37/T$6)</f>
        <v/>
      </c>
      <c r="U35" s="43" t="str">
        <f>IF(ISBLANK('Nota de Estudiantes'!U37),"",20*'Nota de Estudiantes'!U37/U$6)</f>
        <v/>
      </c>
      <c r="V35" s="43" t="str">
        <f>IF(ISBLANK('Nota de Estudiantes'!V37),"",20*'Nota de Estudiantes'!V37/V$6)</f>
        <v/>
      </c>
      <c r="W35" s="43" t="str">
        <f>IF(ISBLANK('Nota de Estudiantes'!W37),"",20*'Nota de Estudiantes'!W37/W$6)</f>
        <v/>
      </c>
      <c r="X35" s="43" t="str">
        <f>IF(ISBLANK('Nota de Estudiantes'!X37),"",20*'Nota de Estudiantes'!X37/X$6)</f>
        <v/>
      </c>
      <c r="Y35" s="43" t="str">
        <f>IF(ISBLANK('Nota de Estudiantes'!Y37),"",20*'Nota de Estudiantes'!Y37/Y$6)</f>
        <v/>
      </c>
      <c r="Z35" s="43" t="str">
        <f>IF(ISBLANK('Nota de Estudiantes'!Z37),"",20*'Nota de Estudiantes'!Z37/Z$6)</f>
        <v/>
      </c>
      <c r="AA35" s="43" t="str">
        <f>IF(ISBLANK('Nota de Estudiantes'!AA37),"",20*'Nota de Estudiantes'!AA37/AA$6)</f>
        <v/>
      </c>
      <c r="AB35" s="43" t="str">
        <f>IF(ISBLANK('Nota de Estudiantes'!AB37),"",20*'Nota de Estudiantes'!AB37/AB$6)</f>
        <v/>
      </c>
      <c r="AC35" s="43" t="str">
        <f>IF(ISBLANK('Nota de Estudiantes'!AC37),"",20*'Nota de Estudiantes'!AC37/AC$6)</f>
        <v/>
      </c>
      <c r="AD35" s="43" t="str">
        <f>IF(ISBLANK('Nota de Estudiantes'!AD37),"",20*'Nota de Estudiantes'!AD37/AD$6)</f>
        <v/>
      </c>
      <c r="AE35" s="43" t="str">
        <f>IF(ISBLANK('Nota de Estudiantes'!AE37),"",20*'Nota de Estudiantes'!AE37/AE$6)</f>
        <v/>
      </c>
      <c r="AF35" s="43" t="str">
        <f>IF(ISBLANK('Nota de Estudiantes'!AF37),"",20*'Nota de Estudiantes'!AF37/AF$6)</f>
        <v/>
      </c>
      <c r="AG35" s="43" t="str">
        <f>IF(ISBLANK('Nota de Estudiantes'!AG37),"",20*'Nota de Estudiantes'!AG37/AG$6)</f>
        <v/>
      </c>
      <c r="AH35" s="43" t="str">
        <f>IF(ISBLANK('Nota de Estudiantes'!AH37),"",20*'Nota de Estudiantes'!AH37/AH$6)</f>
        <v/>
      </c>
      <c r="AI35" s="43" t="str">
        <f>IF(ISBLANK('Nota de Estudiantes'!AI37),"",20*'Nota de Estudiantes'!AI37/AI$6)</f>
        <v/>
      </c>
      <c r="AJ35" s="43" t="str">
        <f>IF(ISBLANK('Nota de Estudiantes'!AJ37),"",20*'Nota de Estudiantes'!AJ37/AJ$6)</f>
        <v/>
      </c>
      <c r="AK35" s="43" t="str">
        <f>IF(ISBLANK('Nota de Estudiantes'!AK37),"",20*'Nota de Estudiantes'!AK37/AK$6)</f>
        <v/>
      </c>
      <c r="AL35" s="43" t="str">
        <f>IF(ISBLANK('Nota de Estudiantes'!AL37),"",20*'Nota de Estudiantes'!AL37/AL$6)</f>
        <v/>
      </c>
      <c r="AM35" s="43" t="str">
        <f>IF(ISBLANK('Nota de Estudiantes'!AM37),"",20*'Nota de Estudiantes'!AM37/AM$6)</f>
        <v/>
      </c>
      <c r="AN35" s="43" t="str">
        <f>IF(ISBLANK('Nota de Estudiantes'!AN37),"",20*'Nota de Estudiantes'!AN37/AN$6)</f>
        <v/>
      </c>
      <c r="AO35" s="43" t="str">
        <f>IF(ISBLANK('Nota de Estudiantes'!AO37),"",20*'Nota de Estudiantes'!AO37/AO$6)</f>
        <v/>
      </c>
      <c r="AP35" s="43" t="str">
        <f>IF(ISBLANK('Nota de Estudiantes'!AP37),"",20*'Nota de Estudiantes'!AP37/AP$6)</f>
        <v/>
      </c>
      <c r="AQ35" s="43" t="str">
        <f>IF(ISBLANK('Nota de Estudiantes'!AQ37),"",20*'Nota de Estudiantes'!AQ37/AQ$6)</f>
        <v/>
      </c>
      <c r="AR35" s="43" t="str">
        <f>IF(ISBLANK('Nota de Estudiantes'!AR37),"",20*'Nota de Estudiantes'!AR37/AR$6)</f>
        <v/>
      </c>
      <c r="AS35" s="43" t="str">
        <f>IF(ISBLANK('Nota de Estudiantes'!AS37),"",20*'Nota de Estudiantes'!AS37/AS$6)</f>
        <v/>
      </c>
      <c r="AT35" s="43" t="str">
        <f>IF(ISBLANK('Nota de Estudiantes'!AT37),"",20*'Nota de Estudiantes'!AT37/AT$6)</f>
        <v/>
      </c>
      <c r="AU35" s="43" t="str">
        <f>IF(ISBLANK('Nota de Estudiantes'!AU37),"",20*'Nota de Estudiantes'!AU37/AU$6)</f>
        <v/>
      </c>
      <c r="AV35" s="43" t="str">
        <f>IF(ISBLANK('Nota de Estudiantes'!AV37),"",20*'Nota de Estudiantes'!AV37/AV$6)</f>
        <v/>
      </c>
      <c r="AW35" s="43" t="str">
        <f>IF(ISBLANK('Nota de Estudiantes'!AW37),"",20*'Nota de Estudiantes'!AW37/AW$6)</f>
        <v/>
      </c>
      <c r="AX35" s="43" t="str">
        <f>IF(ISBLANK('Nota de Estudiantes'!AX37),"",20*'Nota de Estudiantes'!AX37/AX$6)</f>
        <v/>
      </c>
      <c r="AY35" s="43" t="str">
        <f>IF(ISBLANK('Nota de Estudiantes'!AY37),"",20*'Nota de Estudiantes'!AY37/AY$6)</f>
        <v/>
      </c>
      <c r="AZ35" s="43" t="str">
        <f>IF(ISBLANK('Nota de Estudiantes'!AZ37),"",20*'Nota de Estudiantes'!AZ37/AZ$6)</f>
        <v/>
      </c>
      <c r="BA35" s="43" t="str">
        <f>IF(ISBLANK('Nota de Estudiantes'!BA37),"",20*'Nota de Estudiantes'!BA37/BA$6)</f>
        <v/>
      </c>
      <c r="BB35" s="43" t="str">
        <f>IF(ISBLANK('Nota de Estudiantes'!BB37),"",20*'Nota de Estudiantes'!BB37/BB$6)</f>
        <v/>
      </c>
      <c r="BC35" s="43" t="str">
        <f>IF(ISBLANK('Nota de Estudiantes'!BC37),"",20*'Nota de Estudiantes'!BC37/BC$6)</f>
        <v/>
      </c>
      <c r="BD35" s="43" t="str">
        <f>IF(ISBLANK('Nota de Estudiantes'!BD37),"",20*'Nota de Estudiantes'!BD37/BD$6)</f>
        <v/>
      </c>
      <c r="BE35" s="43" t="str">
        <f>IF(ISBLANK('Nota de Estudiantes'!BE37),"",20*'Nota de Estudiantes'!BE37/BE$6)</f>
        <v/>
      </c>
      <c r="BF35" s="43" t="str">
        <f>IF(ISBLANK('Nota de Estudiantes'!BF37),"",20*'Nota de Estudiantes'!BF37/BF$6)</f>
        <v/>
      </c>
      <c r="BG35" s="43" t="str">
        <f>IF(ISBLANK('Nota de Estudiantes'!BG37),"",20*'Nota de Estudiantes'!BG37/BG$6)</f>
        <v/>
      </c>
      <c r="BH35" s="43" t="str">
        <f>IF(ISBLANK('Nota de Estudiantes'!BH37),"",20*'Nota de Estudiantes'!BH37/BH$6)</f>
        <v/>
      </c>
      <c r="BI35" s="43" t="str">
        <f>IF(ISBLANK('Nota de Estudiantes'!BI37),"",20*'Nota de Estudiantes'!BI37/BI$6)</f>
        <v/>
      </c>
      <c r="BJ35" s="43" t="str">
        <f>IF(ISBLANK('Nota de Estudiantes'!BJ37),"",20*'Nota de Estudiantes'!BJ37/BJ$6)</f>
        <v/>
      </c>
      <c r="BK35" s="43" t="str">
        <f>IF(ISBLANK('Nota de Estudiantes'!BK37),"",20*'Nota de Estudiantes'!BK37/BK$6)</f>
        <v/>
      </c>
      <c r="BL35" s="43" t="str">
        <f>IF(ISBLANK('Nota de Estudiantes'!BL37),"",20*'Nota de Estudiantes'!BL37/BL$6)</f>
        <v/>
      </c>
      <c r="BM35" s="43" t="str">
        <f>IF(ISBLANK('Nota de Estudiantes'!BM37),"",20*'Nota de Estudiantes'!BM37/BM$6)</f>
        <v/>
      </c>
      <c r="BN35" s="43" t="str">
        <f>IF(ISBLANK('Nota de Estudiantes'!BN37),"",20*'Nota de Estudiantes'!BN37/BN$6)</f>
        <v/>
      </c>
      <c r="BO35" s="43" t="str">
        <f>IF(ISBLANK('Nota de Estudiantes'!BO37),"",20*'Nota de Estudiantes'!BO37/BO$6)</f>
        <v/>
      </c>
      <c r="BP35" s="43" t="str">
        <f>IF(ISBLANK('Nota de Estudiantes'!BP37),"",20*'Nota de Estudiantes'!BP37/BP$6)</f>
        <v/>
      </c>
      <c r="BQ35" s="43" t="str">
        <f>IF(ISBLANK('Nota de Estudiantes'!BQ37),"",20*'Nota de Estudiantes'!BQ37/BQ$6)</f>
        <v/>
      </c>
      <c r="BR35" s="43" t="str">
        <f>IF(ISBLANK('Nota de Estudiantes'!BR37),"",20*'Nota de Estudiantes'!BR37/BR$6)</f>
        <v/>
      </c>
      <c r="BS35" s="43" t="str">
        <f>IF(ISBLANK('Nota de Estudiantes'!BS37),"",20*'Nota de Estudiantes'!BS37/BS$6)</f>
        <v/>
      </c>
      <c r="BT35" s="43" t="str">
        <f>IF(ISBLANK('Nota de Estudiantes'!BT37),"",20*'Nota de Estudiantes'!BT37/BT$6)</f>
        <v/>
      </c>
      <c r="BU35" s="43" t="str">
        <f>IF(ISBLANK('Nota de Estudiantes'!BU37),"",20*'Nota de Estudiantes'!BU37/BU$6)</f>
        <v/>
      </c>
      <c r="BV35" s="43" t="str">
        <f>IF(ISBLANK('Nota de Estudiantes'!BV37),"",20*'Nota de Estudiantes'!BV37/BV$6)</f>
        <v/>
      </c>
      <c r="BW35" s="43" t="str">
        <f>IF(ISBLANK('Nota de Estudiantes'!BW37),"",20*'Nota de Estudiantes'!BW37/BW$6)</f>
        <v/>
      </c>
      <c r="BX35" s="43" t="str">
        <f>IF(ISBLANK('Nota de Estudiantes'!BX37),"",20*'Nota de Estudiantes'!BX37/BX$6)</f>
        <v/>
      </c>
      <c r="BY35" s="43" t="str">
        <f>IF(ISBLANK('Nota de Estudiantes'!BY37),"",20*'Nota de Estudiantes'!BY37/BY$6)</f>
        <v/>
      </c>
      <c r="BZ35" s="43" t="str">
        <f>IF(ISBLANK('Nota de Estudiantes'!BZ37),"",20*'Nota de Estudiantes'!BZ37/BZ$6)</f>
        <v/>
      </c>
      <c r="CA35" s="43" t="str">
        <f>IF(ISBLANK('Nota de Estudiantes'!CA37),"",20*'Nota de Estudiantes'!CA37/CA$6)</f>
        <v/>
      </c>
      <c r="CB35" s="43" t="str">
        <f>IF(ISBLANK('Nota de Estudiantes'!CB37),"",20*'Nota de Estudiantes'!CB37/CB$6)</f>
        <v/>
      </c>
      <c r="CC35" s="43" t="str">
        <f>IF(ISBLANK('Nota de Estudiantes'!CC37),"",20*'Nota de Estudiantes'!CC37/CC$6)</f>
        <v/>
      </c>
      <c r="CD35" s="43" t="str">
        <f>IF(ISBLANK('Nota de Estudiantes'!CD37),"",20*'Nota de Estudiantes'!CD37/CD$6)</f>
        <v/>
      </c>
      <c r="CE35" s="43" t="str">
        <f>IF(ISBLANK('Nota de Estudiantes'!CE37),"",20*'Nota de Estudiantes'!CE37/CE$6)</f>
        <v/>
      </c>
      <c r="CF35" s="43" t="str">
        <f>IF(ISBLANK('Nota de Estudiantes'!CF37),"",20*'Nota de Estudiantes'!CF37/CF$6)</f>
        <v/>
      </c>
      <c r="CG35" s="43" t="str">
        <f>IF(ISBLANK('Nota de Estudiantes'!CG37),"",20*'Nota de Estudiantes'!CG37/CG$6)</f>
        <v/>
      </c>
      <c r="CH35" s="43" t="str">
        <f>IF(ISBLANK('Nota de Estudiantes'!CH37),"",20*'Nota de Estudiantes'!CH37/CH$6)</f>
        <v/>
      </c>
      <c r="CI35" s="43" t="str">
        <f>IF(ISBLANK('Nota de Estudiantes'!CI37),"",20*'Nota de Estudiantes'!CI37/CI$6)</f>
        <v/>
      </c>
      <c r="CJ35" s="43" t="str">
        <f>IF(ISBLANK('Nota de Estudiantes'!CJ37),"",20*'Nota de Estudiantes'!CJ37/CJ$6)</f>
        <v/>
      </c>
      <c r="CK35" s="43" t="str">
        <f>IF(ISBLANK('Nota de Estudiantes'!CK37),"",20*'Nota de Estudiantes'!CK37/CK$6)</f>
        <v/>
      </c>
      <c r="CL35" s="43" t="str">
        <f>IF(ISBLANK('Nota de Estudiantes'!CL37),"",20*'Nota de Estudiantes'!CL37/CL$6)</f>
        <v/>
      </c>
      <c r="CM35" s="43" t="str">
        <f>IF(ISBLANK('Nota de Estudiantes'!CM37),"",20*'Nota de Estudiantes'!CM37/CM$6)</f>
        <v/>
      </c>
      <c r="CN35" s="43" t="str">
        <f>IF(ISBLANK('Nota de Estudiantes'!CN37),"",20*'Nota de Estudiantes'!CN37/CN$6)</f>
        <v/>
      </c>
      <c r="CO35" s="43" t="str">
        <f>IF(ISBLANK('Nota de Estudiantes'!CO37),"",20*'Nota de Estudiantes'!CO37/CO$6)</f>
        <v/>
      </c>
      <c r="CP35" s="43" t="str">
        <f>IF(ISBLANK('Nota de Estudiantes'!CP37),"",20*'Nota de Estudiantes'!CP37/CP$6)</f>
        <v/>
      </c>
      <c r="CQ35" s="43" t="str">
        <f>IF(ISBLANK('Nota de Estudiantes'!CQ37),"",20*'Nota de Estudiantes'!CQ37/CQ$6)</f>
        <v/>
      </c>
      <c r="CR35" s="43" t="str">
        <f>IF(ISBLANK('Nota de Estudiantes'!CR37),"",20*'Nota de Estudiantes'!CR37/CR$6)</f>
        <v/>
      </c>
      <c r="CS35" s="43" t="str">
        <f>IF(ISBLANK('Nota de Estudiantes'!CS37),"",20*'Nota de Estudiantes'!CS37/CS$6)</f>
        <v/>
      </c>
      <c r="CT35" s="43" t="str">
        <f>IF(ISBLANK('Nota de Estudiantes'!CT37),"",20*'Nota de Estudiantes'!CT37/CT$6)</f>
        <v/>
      </c>
      <c r="CU35" s="43" t="str">
        <f>IF(ISBLANK('Nota de Estudiantes'!CU37),"",20*'Nota de Estudiantes'!CU37/CU$6)</f>
        <v/>
      </c>
      <c r="CV35" s="43" t="str">
        <f>IF(ISBLANK('Nota de Estudiantes'!CV37),"",20*'Nota de Estudiantes'!CV37/CV$6)</f>
        <v/>
      </c>
      <c r="CW35" s="43" t="str">
        <f>IF(ISBLANK('Nota de Estudiantes'!CW37),"",20*'Nota de Estudiantes'!CW37/CW$6)</f>
        <v/>
      </c>
      <c r="CX35" s="43" t="str">
        <f>IF(ISBLANK('Nota de Estudiantes'!CX37),"",20*'Nota de Estudiantes'!CX37/CX$6)</f>
        <v/>
      </c>
      <c r="CY35" s="43" t="str">
        <f>IF(ISBLANK('Nota de Estudiantes'!CY37),"",20*'Nota de Estudiantes'!CY37/CY$6)</f>
        <v/>
      </c>
      <c r="CZ35" s="43" t="str">
        <f>IF(ISBLANK('Nota de Estudiantes'!CZ37),"",20*'Nota de Estudiantes'!CZ37/CZ$6)</f>
        <v/>
      </c>
      <c r="DA35" s="43" t="str">
        <f>IF(ISBLANK('Nota de Estudiantes'!DA37),"",20*'Nota de Estudiantes'!DA37/DA$6)</f>
        <v/>
      </c>
      <c r="DB35" s="43" t="str">
        <f>IF(ISBLANK('Nota de Estudiantes'!DB37),"",20*'Nota de Estudiantes'!DB37/DB$6)</f>
        <v/>
      </c>
      <c r="DC35" s="43" t="str">
        <f>IF(ISBLANK('Nota de Estudiantes'!DC37),"",20*'Nota de Estudiantes'!DC37/DC$6)</f>
        <v/>
      </c>
      <c r="DD35" s="43" t="str">
        <f>IF(ISBLANK('Nota de Estudiantes'!DD37),"",20*'Nota de Estudiantes'!DD37/DD$6)</f>
        <v/>
      </c>
      <c r="DE35" s="43" t="str">
        <f>IF(ISBLANK('Nota de Estudiantes'!DE37),"",20*'Nota de Estudiantes'!DE37/DE$6)</f>
        <v/>
      </c>
      <c r="DF35" s="43" t="str">
        <f>IF(ISBLANK('Nota de Estudiantes'!DF37),"",20*'Nota de Estudiantes'!DF37/DF$6)</f>
        <v/>
      </c>
      <c r="DG35" s="43" t="str">
        <f>IF(ISBLANK('Nota de Estudiantes'!DG37),"",20*'Nota de Estudiantes'!DG37/DG$6)</f>
        <v/>
      </c>
      <c r="DH35" s="43" t="str">
        <f>IF(ISBLANK('Nota de Estudiantes'!DH37),"",20*'Nota de Estudiantes'!DH37/DH$6)</f>
        <v/>
      </c>
      <c r="DI35" s="43" t="str">
        <f>IF(ISBLANK('Nota de Estudiantes'!DI37),"",20*'Nota de Estudiantes'!DI37/DI$6)</f>
        <v/>
      </c>
      <c r="DJ35" s="43" t="str">
        <f>IF(ISBLANK('Nota de Estudiantes'!DJ37),"",20*'Nota de Estudiantes'!DJ37/DJ$6)</f>
        <v/>
      </c>
      <c r="DK35" s="43" t="str">
        <f>IF(ISBLANK('Nota de Estudiantes'!DK37),"",20*'Nota de Estudiantes'!DK37/DK$6)</f>
        <v/>
      </c>
      <c r="DL35" s="43" t="str">
        <f>IF(ISBLANK('Nota de Estudiantes'!DL37),"",20*'Nota de Estudiantes'!DL37/DL$6)</f>
        <v/>
      </c>
      <c r="DM35" s="43" t="str">
        <f>IF(ISBLANK('Nota de Estudiantes'!DM37),"",20*'Nota de Estudiantes'!DM37/DM$6)</f>
        <v/>
      </c>
      <c r="DN35" s="43" t="str">
        <f>IF(ISBLANK('Nota de Estudiantes'!DN37),"",20*'Nota de Estudiantes'!DN37/DN$6)</f>
        <v/>
      </c>
      <c r="DO35" s="43" t="str">
        <f>IF(ISBLANK('Nota de Estudiantes'!DO37),"",20*'Nota de Estudiantes'!DO37/DO$6)</f>
        <v/>
      </c>
      <c r="DP35" s="43" t="str">
        <f>IF(ISBLANK('Nota de Estudiantes'!DP37),"",20*'Nota de Estudiantes'!DP37/DP$6)</f>
        <v/>
      </c>
      <c r="DQ35" s="43" t="str">
        <f>IF(ISBLANK('Nota de Estudiantes'!DQ37),"",20*'Nota de Estudiantes'!DQ37/DQ$6)</f>
        <v/>
      </c>
      <c r="DR35" s="43" t="str">
        <f>IF(ISBLANK('Nota de Estudiantes'!DR37),"",20*'Nota de Estudiantes'!DR37/DR$6)</f>
        <v/>
      </c>
      <c r="DS35" s="43" t="str">
        <f>IF(ISBLANK('Nota de Estudiantes'!DS37),"",20*'Nota de Estudiantes'!DS37/DS$6)</f>
        <v/>
      </c>
      <c r="DT35" s="43" t="str">
        <f>IF(ISBLANK('Nota de Estudiantes'!DT37),"",20*'Nota de Estudiantes'!DT37/DT$6)</f>
        <v/>
      </c>
      <c r="DU35" s="43" t="str">
        <f>IF(ISBLANK('Nota de Estudiantes'!DU37),"",20*'Nota de Estudiantes'!DU37/DU$6)</f>
        <v/>
      </c>
      <c r="DV35" s="43" t="str">
        <f>IF(ISBLANK('Nota de Estudiantes'!DV37),"",20*'Nota de Estudiantes'!DV37/DV$6)</f>
        <v/>
      </c>
      <c r="DW35" s="43" t="str">
        <f>IF(ISBLANK('Nota de Estudiantes'!DW37),"",20*'Nota de Estudiantes'!DW37/DW$6)</f>
        <v/>
      </c>
      <c r="DX35" s="43" t="str">
        <f>IF(ISBLANK('Nota de Estudiantes'!DX37),"",20*'Nota de Estudiantes'!DX37/DX$6)</f>
        <v/>
      </c>
      <c r="DY35" s="43" t="str">
        <f>IF(ISBLANK('Nota de Estudiantes'!DY37),"",20*'Nota de Estudiantes'!DY37/DY$6)</f>
        <v/>
      </c>
      <c r="DZ35" s="43" t="str">
        <f>IF(ISBLANK('Nota de Estudiantes'!DZ37),"",20*'Nota de Estudiantes'!DZ37/DZ$6)</f>
        <v/>
      </c>
      <c r="EA35" s="43" t="str">
        <f>IF(ISBLANK('Nota de Estudiantes'!EA37),"",20*'Nota de Estudiantes'!EA37/EA$6)</f>
        <v/>
      </c>
      <c r="EB35" s="43" t="str">
        <f>IF(ISBLANK('Nota de Estudiantes'!EB37),"",20*'Nota de Estudiantes'!EB37/EB$6)</f>
        <v/>
      </c>
      <c r="EC35" s="43" t="str">
        <f>IF(ISBLANK('Nota de Estudiantes'!EC37),"",20*'Nota de Estudiantes'!EC37/EC$6)</f>
        <v/>
      </c>
      <c r="ED35" s="43" t="str">
        <f>IF(ISBLANK('Nota de Estudiantes'!ED37),"",20*'Nota de Estudiantes'!ED37/ED$6)</f>
        <v/>
      </c>
      <c r="EE35" s="43" t="str">
        <f>IF(ISBLANK('Nota de Estudiantes'!EE37),"",20*'Nota de Estudiantes'!EE37/EE$6)</f>
        <v/>
      </c>
      <c r="EF35" s="43" t="str">
        <f>IF(ISBLANK('Nota de Estudiantes'!EF37),"",20*'Nota de Estudiantes'!EF37/EF$6)</f>
        <v/>
      </c>
      <c r="EG35" s="43" t="str">
        <f>IF(ISBLANK('Nota de Estudiantes'!EG37),"",20*'Nota de Estudiantes'!EG37/EG$6)</f>
        <v/>
      </c>
      <c r="EH35" s="43" t="str">
        <f>IF(ISBLANK('Nota de Estudiantes'!EH37),"",20*'Nota de Estudiantes'!EH37/EH$6)</f>
        <v/>
      </c>
      <c r="EI35" s="43" t="str">
        <f>IF(ISBLANK('Nota de Estudiantes'!EI37),"",20*'Nota de Estudiantes'!EI37/EI$6)</f>
        <v/>
      </c>
      <c r="EJ35" s="43" t="str">
        <f>IF(ISBLANK('Nota de Estudiantes'!EJ37),"",20*'Nota de Estudiantes'!EJ37/EJ$6)</f>
        <v/>
      </c>
      <c r="EK35" s="43" t="str">
        <f>IF(ISBLANK('Nota de Estudiantes'!EK37),"",20*'Nota de Estudiantes'!EK37/EK$6)</f>
        <v/>
      </c>
      <c r="EL35" s="43" t="str">
        <f>IF(ISBLANK('Nota de Estudiantes'!EL37),"",20*'Nota de Estudiantes'!EL37/EL$6)</f>
        <v/>
      </c>
      <c r="EM35" s="43" t="str">
        <f>IF(ISBLANK('Nota de Estudiantes'!EM37),"",20*'Nota de Estudiantes'!EM37/EM$6)</f>
        <v/>
      </c>
      <c r="EN35" s="43" t="str">
        <f>IF(ISBLANK('Nota de Estudiantes'!EN37),"",20*'Nota de Estudiantes'!EN37/EN$6)</f>
        <v/>
      </c>
      <c r="EO35" s="43" t="str">
        <f>IF(ISBLANK('Nota de Estudiantes'!EO37),"",20*'Nota de Estudiantes'!EO37/EO$6)</f>
        <v/>
      </c>
      <c r="EP35" s="43" t="str">
        <f>IF(ISBLANK('Nota de Estudiantes'!EP37),"",20*'Nota de Estudiantes'!EP37/EP$6)</f>
        <v/>
      </c>
      <c r="EQ35" s="43" t="str">
        <f>IF(ISBLANK('Nota de Estudiantes'!EQ37),"",20*'Nota de Estudiantes'!EQ37/EQ$6)</f>
        <v/>
      </c>
      <c r="ER35" s="43" t="str">
        <f>IF(ISBLANK('Nota de Estudiantes'!ER37),"",20*'Nota de Estudiantes'!ER37/ER$6)</f>
        <v/>
      </c>
      <c r="ES35" s="43" t="str">
        <f>IF(ISBLANK('Nota de Estudiantes'!ES37),"",20*'Nota de Estudiantes'!ES37/ES$6)</f>
        <v/>
      </c>
      <c r="ET35" s="43" t="str">
        <f>IF(ISBLANK('Nota de Estudiantes'!ET37),"",20*'Nota de Estudiantes'!ET37/ET$6)</f>
        <v/>
      </c>
      <c r="EU35" s="43" t="str">
        <f>IF(ISBLANK('Nota de Estudiantes'!EU37),"",20*'Nota de Estudiantes'!EU37/EU$6)</f>
        <v/>
      </c>
      <c r="EV35" s="43" t="str">
        <f>IF(ISBLANK('Nota de Estudiantes'!EV37),"",20*'Nota de Estudiantes'!EV37/EV$6)</f>
        <v/>
      </c>
      <c r="EW35" s="43" t="str">
        <f>IF(ISBLANK('Nota de Estudiantes'!EW37),"",20*'Nota de Estudiantes'!EW37/EW$6)</f>
        <v/>
      </c>
      <c r="EX35" s="43" t="str">
        <f>IF(ISBLANK('Nota de Estudiantes'!EX37),"",20*'Nota de Estudiantes'!EX37/EX$6)</f>
        <v/>
      </c>
      <c r="EY35" s="43" t="str">
        <f>IF(ISBLANK('Nota de Estudiantes'!EY37),"",20*'Nota de Estudiantes'!EY37/EY$6)</f>
        <v/>
      </c>
      <c r="EZ35" s="43" t="str">
        <f>IF(ISBLANK('Nota de Estudiantes'!EZ37),"",20*'Nota de Estudiantes'!EZ37/EZ$6)</f>
        <v/>
      </c>
      <c r="FA35" s="43" t="str">
        <f>IF(ISBLANK('Nota de Estudiantes'!FA37),"",20*'Nota de Estudiantes'!FA37/FA$6)</f>
        <v/>
      </c>
      <c r="FB35" s="43" t="str">
        <f>IF(ISBLANK('Nota de Estudiantes'!FB37),"",20*'Nota de Estudiantes'!FB37/FB$6)</f>
        <v/>
      </c>
      <c r="FC35" s="43" t="str">
        <f>IF(ISBLANK('Nota de Estudiantes'!FC37),"",20*'Nota de Estudiantes'!FC37/FC$6)</f>
        <v/>
      </c>
      <c r="FD35" s="43" t="str">
        <f>IF(ISBLANK('Nota de Estudiantes'!FD37),"",20*'Nota de Estudiantes'!FD37/FD$6)</f>
        <v/>
      </c>
      <c r="FE35" s="43" t="str">
        <f>IF(ISBLANK('Nota de Estudiantes'!FE37),"",20*'Nota de Estudiantes'!FE37/FE$6)</f>
        <v/>
      </c>
      <c r="FF35" s="43" t="str">
        <f>IF(ISBLANK('Nota de Estudiantes'!FF37),"",20*'Nota de Estudiantes'!FF37/FF$6)</f>
        <v/>
      </c>
      <c r="FG35" s="43" t="str">
        <f>IF(ISBLANK('Nota de Estudiantes'!FG37),"",20*'Nota de Estudiantes'!FG37/FG$6)</f>
        <v/>
      </c>
      <c r="FH35" s="43" t="str">
        <f>IF(ISBLANK('Nota de Estudiantes'!FH37),"",20*'Nota de Estudiantes'!FH37/FH$6)</f>
        <v/>
      </c>
      <c r="FI35" s="43" t="str">
        <f>IF(ISBLANK('Nota de Estudiantes'!FI37),"",20*'Nota de Estudiantes'!FI37/FI$6)</f>
        <v/>
      </c>
      <c r="FJ35" s="43" t="str">
        <f>IF(ISBLANK('Nota de Estudiantes'!FJ37),"",20*'Nota de Estudiantes'!FJ37/FJ$6)</f>
        <v/>
      </c>
      <c r="FK35" s="43" t="str">
        <f>IF(ISBLANK('Nota de Estudiantes'!FK37),"",20*'Nota de Estudiantes'!FK37/FK$6)</f>
        <v/>
      </c>
      <c r="FL35" s="43" t="str">
        <f>IF(ISBLANK('Nota de Estudiantes'!FL37),"",20*'Nota de Estudiantes'!FL37/FL$6)</f>
        <v/>
      </c>
    </row>
    <row r="36" spans="2:168" x14ac:dyDescent="0.25">
      <c r="B36" s="42" t="str">
        <f>IF(ISBLANK('Nota de Estudiantes'!B38),"",'Nota de Estudiantes'!B38)</f>
        <v/>
      </c>
      <c r="C36" s="42" t="str">
        <f>IF(ISBLANK('Nota de Estudiantes'!C38),"",'Nota de Estudiantes'!C38)</f>
        <v/>
      </c>
      <c r="D36" s="38" t="str">
        <f>IF(ISBLANK('Nota de Estudiantes'!D38),"",'Nota de Estudiantes'!D38)</f>
        <v/>
      </c>
      <c r="E36" s="43" t="str">
        <f>IF(ISBLANK('Nota de Estudiantes'!E38),"",20*'Nota de Estudiantes'!E38/E$6)</f>
        <v/>
      </c>
      <c r="F36" s="43" t="str">
        <f>IF(ISBLANK('Nota de Estudiantes'!F38),"",20*'Nota de Estudiantes'!F38/F$6)</f>
        <v/>
      </c>
      <c r="G36" s="43" t="str">
        <f>IF(ISBLANK('Nota de Estudiantes'!G38),"",20*'Nota de Estudiantes'!G38/G$6)</f>
        <v/>
      </c>
      <c r="H36" s="43" t="str">
        <f>IF(ISBLANK('Nota de Estudiantes'!H38),"",20*'Nota de Estudiantes'!H38/H$6)</f>
        <v/>
      </c>
      <c r="I36" s="43" t="str">
        <f>IF(ISBLANK('Nota de Estudiantes'!I38),"",20*'Nota de Estudiantes'!I38/I$6)</f>
        <v/>
      </c>
      <c r="J36" s="43" t="str">
        <f>IF(ISBLANK('Nota de Estudiantes'!J38),"",20*'Nota de Estudiantes'!J38/J$6)</f>
        <v/>
      </c>
      <c r="K36" s="43" t="str">
        <f>IF(ISBLANK('Nota de Estudiantes'!K38),"",20*'Nota de Estudiantes'!K38/K$6)</f>
        <v/>
      </c>
      <c r="L36" s="43" t="str">
        <f>IF(ISBLANK('Nota de Estudiantes'!L38),"",20*'Nota de Estudiantes'!L38/L$6)</f>
        <v/>
      </c>
      <c r="M36" s="43" t="str">
        <f>IF(ISBLANK('Nota de Estudiantes'!M38),"",20*'Nota de Estudiantes'!M38/M$6)</f>
        <v/>
      </c>
      <c r="N36" s="43" t="str">
        <f>IF(ISBLANK('Nota de Estudiantes'!N38),"",20*'Nota de Estudiantes'!N38/N$6)</f>
        <v/>
      </c>
      <c r="O36" s="43" t="str">
        <f>IF(ISBLANK('Nota de Estudiantes'!O38),"",20*'Nota de Estudiantes'!O38/O$6)</f>
        <v/>
      </c>
      <c r="P36" s="43" t="str">
        <f>IF(ISBLANK('Nota de Estudiantes'!P38),"",20*'Nota de Estudiantes'!P38/P$6)</f>
        <v/>
      </c>
      <c r="Q36" s="43" t="str">
        <f>IF(ISBLANK('Nota de Estudiantes'!Q38),"",20*'Nota de Estudiantes'!Q38/Q$6)</f>
        <v/>
      </c>
      <c r="R36" s="43" t="str">
        <f>IF(ISBLANK('Nota de Estudiantes'!R38),"",20*'Nota de Estudiantes'!R38/R$6)</f>
        <v/>
      </c>
      <c r="S36" s="43" t="str">
        <f>IF(ISBLANK('Nota de Estudiantes'!S38),"",20*'Nota de Estudiantes'!S38/S$6)</f>
        <v/>
      </c>
      <c r="T36" s="43" t="str">
        <f>IF(ISBLANK('Nota de Estudiantes'!T38),"",20*'Nota de Estudiantes'!T38/T$6)</f>
        <v/>
      </c>
      <c r="U36" s="43" t="str">
        <f>IF(ISBLANK('Nota de Estudiantes'!U38),"",20*'Nota de Estudiantes'!U38/U$6)</f>
        <v/>
      </c>
      <c r="V36" s="43" t="str">
        <f>IF(ISBLANK('Nota de Estudiantes'!V38),"",20*'Nota de Estudiantes'!V38/V$6)</f>
        <v/>
      </c>
      <c r="W36" s="43" t="str">
        <f>IF(ISBLANK('Nota de Estudiantes'!W38),"",20*'Nota de Estudiantes'!W38/W$6)</f>
        <v/>
      </c>
      <c r="X36" s="43" t="str">
        <f>IF(ISBLANK('Nota de Estudiantes'!X38),"",20*'Nota de Estudiantes'!X38/X$6)</f>
        <v/>
      </c>
      <c r="Y36" s="43" t="str">
        <f>IF(ISBLANK('Nota de Estudiantes'!Y38),"",20*'Nota de Estudiantes'!Y38/Y$6)</f>
        <v/>
      </c>
      <c r="Z36" s="43" t="str">
        <f>IF(ISBLANK('Nota de Estudiantes'!Z38),"",20*'Nota de Estudiantes'!Z38/Z$6)</f>
        <v/>
      </c>
      <c r="AA36" s="43" t="str">
        <f>IF(ISBLANK('Nota de Estudiantes'!AA38),"",20*'Nota de Estudiantes'!AA38/AA$6)</f>
        <v/>
      </c>
      <c r="AB36" s="43" t="str">
        <f>IF(ISBLANK('Nota de Estudiantes'!AB38),"",20*'Nota de Estudiantes'!AB38/AB$6)</f>
        <v/>
      </c>
      <c r="AC36" s="43" t="str">
        <f>IF(ISBLANK('Nota de Estudiantes'!AC38),"",20*'Nota de Estudiantes'!AC38/AC$6)</f>
        <v/>
      </c>
      <c r="AD36" s="43" t="str">
        <f>IF(ISBLANK('Nota de Estudiantes'!AD38),"",20*'Nota de Estudiantes'!AD38/AD$6)</f>
        <v/>
      </c>
      <c r="AE36" s="43" t="str">
        <f>IF(ISBLANK('Nota de Estudiantes'!AE38),"",20*'Nota de Estudiantes'!AE38/AE$6)</f>
        <v/>
      </c>
      <c r="AF36" s="43" t="str">
        <f>IF(ISBLANK('Nota de Estudiantes'!AF38),"",20*'Nota de Estudiantes'!AF38/AF$6)</f>
        <v/>
      </c>
      <c r="AG36" s="43" t="str">
        <f>IF(ISBLANK('Nota de Estudiantes'!AG38),"",20*'Nota de Estudiantes'!AG38/AG$6)</f>
        <v/>
      </c>
      <c r="AH36" s="43" t="str">
        <f>IF(ISBLANK('Nota de Estudiantes'!AH38),"",20*'Nota de Estudiantes'!AH38/AH$6)</f>
        <v/>
      </c>
      <c r="AI36" s="43" t="str">
        <f>IF(ISBLANK('Nota de Estudiantes'!AI38),"",20*'Nota de Estudiantes'!AI38/AI$6)</f>
        <v/>
      </c>
      <c r="AJ36" s="43" t="str">
        <f>IF(ISBLANK('Nota de Estudiantes'!AJ38),"",20*'Nota de Estudiantes'!AJ38/AJ$6)</f>
        <v/>
      </c>
      <c r="AK36" s="43" t="str">
        <f>IF(ISBLANK('Nota de Estudiantes'!AK38),"",20*'Nota de Estudiantes'!AK38/AK$6)</f>
        <v/>
      </c>
      <c r="AL36" s="43" t="str">
        <f>IF(ISBLANK('Nota de Estudiantes'!AL38),"",20*'Nota de Estudiantes'!AL38/AL$6)</f>
        <v/>
      </c>
      <c r="AM36" s="43" t="str">
        <f>IF(ISBLANK('Nota de Estudiantes'!AM38),"",20*'Nota de Estudiantes'!AM38/AM$6)</f>
        <v/>
      </c>
      <c r="AN36" s="43" t="str">
        <f>IF(ISBLANK('Nota de Estudiantes'!AN38),"",20*'Nota de Estudiantes'!AN38/AN$6)</f>
        <v/>
      </c>
      <c r="AO36" s="43" t="str">
        <f>IF(ISBLANK('Nota de Estudiantes'!AO38),"",20*'Nota de Estudiantes'!AO38/AO$6)</f>
        <v/>
      </c>
      <c r="AP36" s="43" t="str">
        <f>IF(ISBLANK('Nota de Estudiantes'!AP38),"",20*'Nota de Estudiantes'!AP38/AP$6)</f>
        <v/>
      </c>
      <c r="AQ36" s="43" t="str">
        <f>IF(ISBLANK('Nota de Estudiantes'!AQ38),"",20*'Nota de Estudiantes'!AQ38/AQ$6)</f>
        <v/>
      </c>
      <c r="AR36" s="43" t="str">
        <f>IF(ISBLANK('Nota de Estudiantes'!AR38),"",20*'Nota de Estudiantes'!AR38/AR$6)</f>
        <v/>
      </c>
      <c r="AS36" s="43" t="str">
        <f>IF(ISBLANK('Nota de Estudiantes'!AS38),"",20*'Nota de Estudiantes'!AS38/AS$6)</f>
        <v/>
      </c>
      <c r="AT36" s="43" t="str">
        <f>IF(ISBLANK('Nota de Estudiantes'!AT38),"",20*'Nota de Estudiantes'!AT38/AT$6)</f>
        <v/>
      </c>
      <c r="AU36" s="43" t="str">
        <f>IF(ISBLANK('Nota de Estudiantes'!AU38),"",20*'Nota de Estudiantes'!AU38/AU$6)</f>
        <v/>
      </c>
      <c r="AV36" s="43" t="str">
        <f>IF(ISBLANK('Nota de Estudiantes'!AV38),"",20*'Nota de Estudiantes'!AV38/AV$6)</f>
        <v/>
      </c>
      <c r="AW36" s="43" t="str">
        <f>IF(ISBLANK('Nota de Estudiantes'!AW38),"",20*'Nota de Estudiantes'!AW38/AW$6)</f>
        <v/>
      </c>
      <c r="AX36" s="43" t="str">
        <f>IF(ISBLANK('Nota de Estudiantes'!AX38),"",20*'Nota de Estudiantes'!AX38/AX$6)</f>
        <v/>
      </c>
      <c r="AY36" s="43" t="str">
        <f>IF(ISBLANK('Nota de Estudiantes'!AY38),"",20*'Nota de Estudiantes'!AY38/AY$6)</f>
        <v/>
      </c>
      <c r="AZ36" s="43" t="str">
        <f>IF(ISBLANK('Nota de Estudiantes'!AZ38),"",20*'Nota de Estudiantes'!AZ38/AZ$6)</f>
        <v/>
      </c>
      <c r="BA36" s="43" t="str">
        <f>IF(ISBLANK('Nota de Estudiantes'!BA38),"",20*'Nota de Estudiantes'!BA38/BA$6)</f>
        <v/>
      </c>
      <c r="BB36" s="43" t="str">
        <f>IF(ISBLANK('Nota de Estudiantes'!BB38),"",20*'Nota de Estudiantes'!BB38/BB$6)</f>
        <v/>
      </c>
      <c r="BC36" s="43" t="str">
        <f>IF(ISBLANK('Nota de Estudiantes'!BC38),"",20*'Nota de Estudiantes'!BC38/BC$6)</f>
        <v/>
      </c>
      <c r="BD36" s="43" t="str">
        <f>IF(ISBLANK('Nota de Estudiantes'!BD38),"",20*'Nota de Estudiantes'!BD38/BD$6)</f>
        <v/>
      </c>
      <c r="BE36" s="43" t="str">
        <f>IF(ISBLANK('Nota de Estudiantes'!BE38),"",20*'Nota de Estudiantes'!BE38/BE$6)</f>
        <v/>
      </c>
      <c r="BF36" s="43" t="str">
        <f>IF(ISBLANK('Nota de Estudiantes'!BF38),"",20*'Nota de Estudiantes'!BF38/BF$6)</f>
        <v/>
      </c>
      <c r="BG36" s="43" t="str">
        <f>IF(ISBLANK('Nota de Estudiantes'!BG38),"",20*'Nota de Estudiantes'!BG38/BG$6)</f>
        <v/>
      </c>
      <c r="BH36" s="43" t="str">
        <f>IF(ISBLANK('Nota de Estudiantes'!BH38),"",20*'Nota de Estudiantes'!BH38/BH$6)</f>
        <v/>
      </c>
      <c r="BI36" s="43" t="str">
        <f>IF(ISBLANK('Nota de Estudiantes'!BI38),"",20*'Nota de Estudiantes'!BI38/BI$6)</f>
        <v/>
      </c>
      <c r="BJ36" s="43" t="str">
        <f>IF(ISBLANK('Nota de Estudiantes'!BJ38),"",20*'Nota de Estudiantes'!BJ38/BJ$6)</f>
        <v/>
      </c>
      <c r="BK36" s="43" t="str">
        <f>IF(ISBLANK('Nota de Estudiantes'!BK38),"",20*'Nota de Estudiantes'!BK38/BK$6)</f>
        <v/>
      </c>
      <c r="BL36" s="43" t="str">
        <f>IF(ISBLANK('Nota de Estudiantes'!BL38),"",20*'Nota de Estudiantes'!BL38/BL$6)</f>
        <v/>
      </c>
      <c r="BM36" s="43" t="str">
        <f>IF(ISBLANK('Nota de Estudiantes'!BM38),"",20*'Nota de Estudiantes'!BM38/BM$6)</f>
        <v/>
      </c>
      <c r="BN36" s="43" t="str">
        <f>IF(ISBLANK('Nota de Estudiantes'!BN38),"",20*'Nota de Estudiantes'!BN38/BN$6)</f>
        <v/>
      </c>
      <c r="BO36" s="43" t="str">
        <f>IF(ISBLANK('Nota de Estudiantes'!BO38),"",20*'Nota de Estudiantes'!BO38/BO$6)</f>
        <v/>
      </c>
      <c r="BP36" s="43" t="str">
        <f>IF(ISBLANK('Nota de Estudiantes'!BP38),"",20*'Nota de Estudiantes'!BP38/BP$6)</f>
        <v/>
      </c>
      <c r="BQ36" s="43" t="str">
        <f>IF(ISBLANK('Nota de Estudiantes'!BQ38),"",20*'Nota de Estudiantes'!BQ38/BQ$6)</f>
        <v/>
      </c>
      <c r="BR36" s="43" t="str">
        <f>IF(ISBLANK('Nota de Estudiantes'!BR38),"",20*'Nota de Estudiantes'!BR38/BR$6)</f>
        <v/>
      </c>
      <c r="BS36" s="43" t="str">
        <f>IF(ISBLANK('Nota de Estudiantes'!BS38),"",20*'Nota de Estudiantes'!BS38/BS$6)</f>
        <v/>
      </c>
      <c r="BT36" s="43" t="str">
        <f>IF(ISBLANK('Nota de Estudiantes'!BT38),"",20*'Nota de Estudiantes'!BT38/BT$6)</f>
        <v/>
      </c>
      <c r="BU36" s="43" t="str">
        <f>IF(ISBLANK('Nota de Estudiantes'!BU38),"",20*'Nota de Estudiantes'!BU38/BU$6)</f>
        <v/>
      </c>
      <c r="BV36" s="43" t="str">
        <f>IF(ISBLANK('Nota de Estudiantes'!BV38),"",20*'Nota de Estudiantes'!BV38/BV$6)</f>
        <v/>
      </c>
      <c r="BW36" s="43" t="str">
        <f>IF(ISBLANK('Nota de Estudiantes'!BW38),"",20*'Nota de Estudiantes'!BW38/BW$6)</f>
        <v/>
      </c>
      <c r="BX36" s="43" t="str">
        <f>IF(ISBLANK('Nota de Estudiantes'!BX38),"",20*'Nota de Estudiantes'!BX38/BX$6)</f>
        <v/>
      </c>
      <c r="BY36" s="43" t="str">
        <f>IF(ISBLANK('Nota de Estudiantes'!BY38),"",20*'Nota de Estudiantes'!BY38/BY$6)</f>
        <v/>
      </c>
      <c r="BZ36" s="43" t="str">
        <f>IF(ISBLANK('Nota de Estudiantes'!BZ38),"",20*'Nota de Estudiantes'!BZ38/BZ$6)</f>
        <v/>
      </c>
      <c r="CA36" s="43" t="str">
        <f>IF(ISBLANK('Nota de Estudiantes'!CA38),"",20*'Nota de Estudiantes'!CA38/CA$6)</f>
        <v/>
      </c>
      <c r="CB36" s="43" t="str">
        <f>IF(ISBLANK('Nota de Estudiantes'!CB38),"",20*'Nota de Estudiantes'!CB38/CB$6)</f>
        <v/>
      </c>
      <c r="CC36" s="43" t="str">
        <f>IF(ISBLANK('Nota de Estudiantes'!CC38),"",20*'Nota de Estudiantes'!CC38/CC$6)</f>
        <v/>
      </c>
      <c r="CD36" s="43" t="str">
        <f>IF(ISBLANK('Nota de Estudiantes'!CD38),"",20*'Nota de Estudiantes'!CD38/CD$6)</f>
        <v/>
      </c>
      <c r="CE36" s="43" t="str">
        <f>IF(ISBLANK('Nota de Estudiantes'!CE38),"",20*'Nota de Estudiantes'!CE38/CE$6)</f>
        <v/>
      </c>
      <c r="CF36" s="43" t="str">
        <f>IF(ISBLANK('Nota de Estudiantes'!CF38),"",20*'Nota de Estudiantes'!CF38/CF$6)</f>
        <v/>
      </c>
      <c r="CG36" s="43" t="str">
        <f>IF(ISBLANK('Nota de Estudiantes'!CG38),"",20*'Nota de Estudiantes'!CG38/CG$6)</f>
        <v/>
      </c>
      <c r="CH36" s="43" t="str">
        <f>IF(ISBLANK('Nota de Estudiantes'!CH38),"",20*'Nota de Estudiantes'!CH38/CH$6)</f>
        <v/>
      </c>
      <c r="CI36" s="43" t="str">
        <f>IF(ISBLANK('Nota de Estudiantes'!CI38),"",20*'Nota de Estudiantes'!CI38/CI$6)</f>
        <v/>
      </c>
      <c r="CJ36" s="43" t="str">
        <f>IF(ISBLANK('Nota de Estudiantes'!CJ38),"",20*'Nota de Estudiantes'!CJ38/CJ$6)</f>
        <v/>
      </c>
      <c r="CK36" s="43" t="str">
        <f>IF(ISBLANK('Nota de Estudiantes'!CK38),"",20*'Nota de Estudiantes'!CK38/CK$6)</f>
        <v/>
      </c>
      <c r="CL36" s="43" t="str">
        <f>IF(ISBLANK('Nota de Estudiantes'!CL38),"",20*'Nota de Estudiantes'!CL38/CL$6)</f>
        <v/>
      </c>
      <c r="CM36" s="43" t="str">
        <f>IF(ISBLANK('Nota de Estudiantes'!CM38),"",20*'Nota de Estudiantes'!CM38/CM$6)</f>
        <v/>
      </c>
      <c r="CN36" s="43" t="str">
        <f>IF(ISBLANK('Nota de Estudiantes'!CN38),"",20*'Nota de Estudiantes'!CN38/CN$6)</f>
        <v/>
      </c>
      <c r="CO36" s="43" t="str">
        <f>IF(ISBLANK('Nota de Estudiantes'!CO38),"",20*'Nota de Estudiantes'!CO38/CO$6)</f>
        <v/>
      </c>
      <c r="CP36" s="43" t="str">
        <f>IF(ISBLANK('Nota de Estudiantes'!CP38),"",20*'Nota de Estudiantes'!CP38/CP$6)</f>
        <v/>
      </c>
      <c r="CQ36" s="43" t="str">
        <f>IF(ISBLANK('Nota de Estudiantes'!CQ38),"",20*'Nota de Estudiantes'!CQ38/CQ$6)</f>
        <v/>
      </c>
      <c r="CR36" s="43" t="str">
        <f>IF(ISBLANK('Nota de Estudiantes'!CR38),"",20*'Nota de Estudiantes'!CR38/CR$6)</f>
        <v/>
      </c>
      <c r="CS36" s="43" t="str">
        <f>IF(ISBLANK('Nota de Estudiantes'!CS38),"",20*'Nota de Estudiantes'!CS38/CS$6)</f>
        <v/>
      </c>
      <c r="CT36" s="43" t="str">
        <f>IF(ISBLANK('Nota de Estudiantes'!CT38),"",20*'Nota de Estudiantes'!CT38/CT$6)</f>
        <v/>
      </c>
      <c r="CU36" s="43" t="str">
        <f>IF(ISBLANK('Nota de Estudiantes'!CU38),"",20*'Nota de Estudiantes'!CU38/CU$6)</f>
        <v/>
      </c>
      <c r="CV36" s="43" t="str">
        <f>IF(ISBLANK('Nota de Estudiantes'!CV38),"",20*'Nota de Estudiantes'!CV38/CV$6)</f>
        <v/>
      </c>
      <c r="CW36" s="43" t="str">
        <f>IF(ISBLANK('Nota de Estudiantes'!CW38),"",20*'Nota de Estudiantes'!CW38/CW$6)</f>
        <v/>
      </c>
      <c r="CX36" s="43" t="str">
        <f>IF(ISBLANK('Nota de Estudiantes'!CX38),"",20*'Nota de Estudiantes'!CX38/CX$6)</f>
        <v/>
      </c>
      <c r="CY36" s="43" t="str">
        <f>IF(ISBLANK('Nota de Estudiantes'!CY38),"",20*'Nota de Estudiantes'!CY38/CY$6)</f>
        <v/>
      </c>
      <c r="CZ36" s="43" t="str">
        <f>IF(ISBLANK('Nota de Estudiantes'!CZ38),"",20*'Nota de Estudiantes'!CZ38/CZ$6)</f>
        <v/>
      </c>
      <c r="DA36" s="43" t="str">
        <f>IF(ISBLANK('Nota de Estudiantes'!DA38),"",20*'Nota de Estudiantes'!DA38/DA$6)</f>
        <v/>
      </c>
      <c r="DB36" s="43" t="str">
        <f>IF(ISBLANK('Nota de Estudiantes'!DB38),"",20*'Nota de Estudiantes'!DB38/DB$6)</f>
        <v/>
      </c>
      <c r="DC36" s="43" t="str">
        <f>IF(ISBLANK('Nota de Estudiantes'!DC38),"",20*'Nota de Estudiantes'!DC38/DC$6)</f>
        <v/>
      </c>
      <c r="DD36" s="43" t="str">
        <f>IF(ISBLANK('Nota de Estudiantes'!DD38),"",20*'Nota de Estudiantes'!DD38/DD$6)</f>
        <v/>
      </c>
      <c r="DE36" s="43" t="str">
        <f>IF(ISBLANK('Nota de Estudiantes'!DE38),"",20*'Nota de Estudiantes'!DE38/DE$6)</f>
        <v/>
      </c>
      <c r="DF36" s="43" t="str">
        <f>IF(ISBLANK('Nota de Estudiantes'!DF38),"",20*'Nota de Estudiantes'!DF38/DF$6)</f>
        <v/>
      </c>
      <c r="DG36" s="43" t="str">
        <f>IF(ISBLANK('Nota de Estudiantes'!DG38),"",20*'Nota de Estudiantes'!DG38/DG$6)</f>
        <v/>
      </c>
      <c r="DH36" s="43" t="str">
        <f>IF(ISBLANK('Nota de Estudiantes'!DH38),"",20*'Nota de Estudiantes'!DH38/DH$6)</f>
        <v/>
      </c>
      <c r="DI36" s="43" t="str">
        <f>IF(ISBLANK('Nota de Estudiantes'!DI38),"",20*'Nota de Estudiantes'!DI38/DI$6)</f>
        <v/>
      </c>
      <c r="DJ36" s="43" t="str">
        <f>IF(ISBLANK('Nota de Estudiantes'!DJ38),"",20*'Nota de Estudiantes'!DJ38/DJ$6)</f>
        <v/>
      </c>
      <c r="DK36" s="43" t="str">
        <f>IF(ISBLANK('Nota de Estudiantes'!DK38),"",20*'Nota de Estudiantes'!DK38/DK$6)</f>
        <v/>
      </c>
      <c r="DL36" s="43" t="str">
        <f>IF(ISBLANK('Nota de Estudiantes'!DL38),"",20*'Nota de Estudiantes'!DL38/DL$6)</f>
        <v/>
      </c>
      <c r="DM36" s="43" t="str">
        <f>IF(ISBLANK('Nota de Estudiantes'!DM38),"",20*'Nota de Estudiantes'!DM38/DM$6)</f>
        <v/>
      </c>
      <c r="DN36" s="43" t="str">
        <f>IF(ISBLANK('Nota de Estudiantes'!DN38),"",20*'Nota de Estudiantes'!DN38/DN$6)</f>
        <v/>
      </c>
      <c r="DO36" s="43" t="str">
        <f>IF(ISBLANK('Nota de Estudiantes'!DO38),"",20*'Nota de Estudiantes'!DO38/DO$6)</f>
        <v/>
      </c>
      <c r="DP36" s="43" t="str">
        <f>IF(ISBLANK('Nota de Estudiantes'!DP38),"",20*'Nota de Estudiantes'!DP38/DP$6)</f>
        <v/>
      </c>
      <c r="DQ36" s="43" t="str">
        <f>IF(ISBLANK('Nota de Estudiantes'!DQ38),"",20*'Nota de Estudiantes'!DQ38/DQ$6)</f>
        <v/>
      </c>
      <c r="DR36" s="43" t="str">
        <f>IF(ISBLANK('Nota de Estudiantes'!DR38),"",20*'Nota de Estudiantes'!DR38/DR$6)</f>
        <v/>
      </c>
      <c r="DS36" s="43" t="str">
        <f>IF(ISBLANK('Nota de Estudiantes'!DS38),"",20*'Nota de Estudiantes'!DS38/DS$6)</f>
        <v/>
      </c>
      <c r="DT36" s="43" t="str">
        <f>IF(ISBLANK('Nota de Estudiantes'!DT38),"",20*'Nota de Estudiantes'!DT38/DT$6)</f>
        <v/>
      </c>
      <c r="DU36" s="43" t="str">
        <f>IF(ISBLANK('Nota de Estudiantes'!DU38),"",20*'Nota de Estudiantes'!DU38/DU$6)</f>
        <v/>
      </c>
      <c r="DV36" s="43" t="str">
        <f>IF(ISBLANK('Nota de Estudiantes'!DV38),"",20*'Nota de Estudiantes'!DV38/DV$6)</f>
        <v/>
      </c>
      <c r="DW36" s="43" t="str">
        <f>IF(ISBLANK('Nota de Estudiantes'!DW38),"",20*'Nota de Estudiantes'!DW38/DW$6)</f>
        <v/>
      </c>
      <c r="DX36" s="43" t="str">
        <f>IF(ISBLANK('Nota de Estudiantes'!DX38),"",20*'Nota de Estudiantes'!DX38/DX$6)</f>
        <v/>
      </c>
      <c r="DY36" s="43" t="str">
        <f>IF(ISBLANK('Nota de Estudiantes'!DY38),"",20*'Nota de Estudiantes'!DY38/DY$6)</f>
        <v/>
      </c>
      <c r="DZ36" s="43" t="str">
        <f>IF(ISBLANK('Nota de Estudiantes'!DZ38),"",20*'Nota de Estudiantes'!DZ38/DZ$6)</f>
        <v/>
      </c>
      <c r="EA36" s="43" t="str">
        <f>IF(ISBLANK('Nota de Estudiantes'!EA38),"",20*'Nota de Estudiantes'!EA38/EA$6)</f>
        <v/>
      </c>
      <c r="EB36" s="43" t="str">
        <f>IF(ISBLANK('Nota de Estudiantes'!EB38),"",20*'Nota de Estudiantes'!EB38/EB$6)</f>
        <v/>
      </c>
      <c r="EC36" s="43" t="str">
        <f>IF(ISBLANK('Nota de Estudiantes'!EC38),"",20*'Nota de Estudiantes'!EC38/EC$6)</f>
        <v/>
      </c>
      <c r="ED36" s="43" t="str">
        <f>IF(ISBLANK('Nota de Estudiantes'!ED38),"",20*'Nota de Estudiantes'!ED38/ED$6)</f>
        <v/>
      </c>
      <c r="EE36" s="43" t="str">
        <f>IF(ISBLANK('Nota de Estudiantes'!EE38),"",20*'Nota de Estudiantes'!EE38/EE$6)</f>
        <v/>
      </c>
      <c r="EF36" s="43" t="str">
        <f>IF(ISBLANK('Nota de Estudiantes'!EF38),"",20*'Nota de Estudiantes'!EF38/EF$6)</f>
        <v/>
      </c>
      <c r="EG36" s="43" t="str">
        <f>IF(ISBLANK('Nota de Estudiantes'!EG38),"",20*'Nota de Estudiantes'!EG38/EG$6)</f>
        <v/>
      </c>
      <c r="EH36" s="43" t="str">
        <f>IF(ISBLANK('Nota de Estudiantes'!EH38),"",20*'Nota de Estudiantes'!EH38/EH$6)</f>
        <v/>
      </c>
      <c r="EI36" s="43" t="str">
        <f>IF(ISBLANK('Nota de Estudiantes'!EI38),"",20*'Nota de Estudiantes'!EI38/EI$6)</f>
        <v/>
      </c>
      <c r="EJ36" s="43" t="str">
        <f>IF(ISBLANK('Nota de Estudiantes'!EJ38),"",20*'Nota de Estudiantes'!EJ38/EJ$6)</f>
        <v/>
      </c>
      <c r="EK36" s="43" t="str">
        <f>IF(ISBLANK('Nota de Estudiantes'!EK38),"",20*'Nota de Estudiantes'!EK38/EK$6)</f>
        <v/>
      </c>
      <c r="EL36" s="43" t="str">
        <f>IF(ISBLANK('Nota de Estudiantes'!EL38),"",20*'Nota de Estudiantes'!EL38/EL$6)</f>
        <v/>
      </c>
      <c r="EM36" s="43" t="str">
        <f>IF(ISBLANK('Nota de Estudiantes'!EM38),"",20*'Nota de Estudiantes'!EM38/EM$6)</f>
        <v/>
      </c>
      <c r="EN36" s="43" t="str">
        <f>IF(ISBLANK('Nota de Estudiantes'!EN38),"",20*'Nota de Estudiantes'!EN38/EN$6)</f>
        <v/>
      </c>
      <c r="EO36" s="43" t="str">
        <f>IF(ISBLANK('Nota de Estudiantes'!EO38),"",20*'Nota de Estudiantes'!EO38/EO$6)</f>
        <v/>
      </c>
      <c r="EP36" s="43" t="str">
        <f>IF(ISBLANK('Nota de Estudiantes'!EP38),"",20*'Nota de Estudiantes'!EP38/EP$6)</f>
        <v/>
      </c>
      <c r="EQ36" s="43" t="str">
        <f>IF(ISBLANK('Nota de Estudiantes'!EQ38),"",20*'Nota de Estudiantes'!EQ38/EQ$6)</f>
        <v/>
      </c>
      <c r="ER36" s="43" t="str">
        <f>IF(ISBLANK('Nota de Estudiantes'!ER38),"",20*'Nota de Estudiantes'!ER38/ER$6)</f>
        <v/>
      </c>
      <c r="ES36" s="43" t="str">
        <f>IF(ISBLANK('Nota de Estudiantes'!ES38),"",20*'Nota de Estudiantes'!ES38/ES$6)</f>
        <v/>
      </c>
      <c r="ET36" s="43" t="str">
        <f>IF(ISBLANK('Nota de Estudiantes'!ET38),"",20*'Nota de Estudiantes'!ET38/ET$6)</f>
        <v/>
      </c>
      <c r="EU36" s="43" t="str">
        <f>IF(ISBLANK('Nota de Estudiantes'!EU38),"",20*'Nota de Estudiantes'!EU38/EU$6)</f>
        <v/>
      </c>
      <c r="EV36" s="43" t="str">
        <f>IF(ISBLANK('Nota de Estudiantes'!EV38),"",20*'Nota de Estudiantes'!EV38/EV$6)</f>
        <v/>
      </c>
      <c r="EW36" s="43" t="str">
        <f>IF(ISBLANK('Nota de Estudiantes'!EW38),"",20*'Nota de Estudiantes'!EW38/EW$6)</f>
        <v/>
      </c>
      <c r="EX36" s="43" t="str">
        <f>IF(ISBLANK('Nota de Estudiantes'!EX38),"",20*'Nota de Estudiantes'!EX38/EX$6)</f>
        <v/>
      </c>
      <c r="EY36" s="43" t="str">
        <f>IF(ISBLANK('Nota de Estudiantes'!EY38),"",20*'Nota de Estudiantes'!EY38/EY$6)</f>
        <v/>
      </c>
      <c r="EZ36" s="43" t="str">
        <f>IF(ISBLANK('Nota de Estudiantes'!EZ38),"",20*'Nota de Estudiantes'!EZ38/EZ$6)</f>
        <v/>
      </c>
      <c r="FA36" s="43" t="str">
        <f>IF(ISBLANK('Nota de Estudiantes'!FA38),"",20*'Nota de Estudiantes'!FA38/FA$6)</f>
        <v/>
      </c>
      <c r="FB36" s="43" t="str">
        <f>IF(ISBLANK('Nota de Estudiantes'!FB38),"",20*'Nota de Estudiantes'!FB38/FB$6)</f>
        <v/>
      </c>
      <c r="FC36" s="43" t="str">
        <f>IF(ISBLANK('Nota de Estudiantes'!FC38),"",20*'Nota de Estudiantes'!FC38/FC$6)</f>
        <v/>
      </c>
      <c r="FD36" s="43" t="str">
        <f>IF(ISBLANK('Nota de Estudiantes'!FD38),"",20*'Nota de Estudiantes'!FD38/FD$6)</f>
        <v/>
      </c>
      <c r="FE36" s="43" t="str">
        <f>IF(ISBLANK('Nota de Estudiantes'!FE38),"",20*'Nota de Estudiantes'!FE38/FE$6)</f>
        <v/>
      </c>
      <c r="FF36" s="43" t="str">
        <f>IF(ISBLANK('Nota de Estudiantes'!FF38),"",20*'Nota de Estudiantes'!FF38/FF$6)</f>
        <v/>
      </c>
      <c r="FG36" s="43" t="str">
        <f>IF(ISBLANK('Nota de Estudiantes'!FG38),"",20*'Nota de Estudiantes'!FG38/FG$6)</f>
        <v/>
      </c>
      <c r="FH36" s="43" t="str">
        <f>IF(ISBLANK('Nota de Estudiantes'!FH38),"",20*'Nota de Estudiantes'!FH38/FH$6)</f>
        <v/>
      </c>
      <c r="FI36" s="43" t="str">
        <f>IF(ISBLANK('Nota de Estudiantes'!FI38),"",20*'Nota de Estudiantes'!FI38/FI$6)</f>
        <v/>
      </c>
      <c r="FJ36" s="43" t="str">
        <f>IF(ISBLANK('Nota de Estudiantes'!FJ38),"",20*'Nota de Estudiantes'!FJ38/FJ$6)</f>
        <v/>
      </c>
      <c r="FK36" s="43" t="str">
        <f>IF(ISBLANK('Nota de Estudiantes'!FK38),"",20*'Nota de Estudiantes'!FK38/FK$6)</f>
        <v/>
      </c>
      <c r="FL36" s="43" t="str">
        <f>IF(ISBLANK('Nota de Estudiantes'!FL38),"",20*'Nota de Estudiantes'!FL38/FL$6)</f>
        <v/>
      </c>
    </row>
    <row r="37" spans="2:168" x14ac:dyDescent="0.25">
      <c r="B37" s="42" t="str">
        <f>IF(ISBLANK('Nota de Estudiantes'!B39),"",'Nota de Estudiantes'!B39)</f>
        <v/>
      </c>
      <c r="C37" s="42" t="str">
        <f>IF(ISBLANK('Nota de Estudiantes'!C39),"",'Nota de Estudiantes'!C39)</f>
        <v/>
      </c>
      <c r="D37" s="38" t="str">
        <f>IF(ISBLANK('Nota de Estudiantes'!D39),"",'Nota de Estudiantes'!D39)</f>
        <v/>
      </c>
      <c r="E37" s="43" t="str">
        <f>IF(ISBLANK('Nota de Estudiantes'!E39),"",20*'Nota de Estudiantes'!E39/E$6)</f>
        <v/>
      </c>
      <c r="F37" s="43" t="str">
        <f>IF(ISBLANK('Nota de Estudiantes'!F39),"",20*'Nota de Estudiantes'!F39/F$6)</f>
        <v/>
      </c>
      <c r="G37" s="43" t="str">
        <f>IF(ISBLANK('Nota de Estudiantes'!G39),"",20*'Nota de Estudiantes'!G39/G$6)</f>
        <v/>
      </c>
      <c r="H37" s="43" t="str">
        <f>IF(ISBLANK('Nota de Estudiantes'!H39),"",20*'Nota de Estudiantes'!H39/H$6)</f>
        <v/>
      </c>
      <c r="I37" s="43" t="str">
        <f>IF(ISBLANK('Nota de Estudiantes'!I39),"",20*'Nota de Estudiantes'!I39/I$6)</f>
        <v/>
      </c>
      <c r="J37" s="43" t="str">
        <f>IF(ISBLANK('Nota de Estudiantes'!J39),"",20*'Nota de Estudiantes'!J39/J$6)</f>
        <v/>
      </c>
      <c r="K37" s="43" t="str">
        <f>IF(ISBLANK('Nota de Estudiantes'!K39),"",20*'Nota de Estudiantes'!K39/K$6)</f>
        <v/>
      </c>
      <c r="L37" s="43" t="str">
        <f>IF(ISBLANK('Nota de Estudiantes'!L39),"",20*'Nota de Estudiantes'!L39/L$6)</f>
        <v/>
      </c>
      <c r="M37" s="43" t="str">
        <f>IF(ISBLANK('Nota de Estudiantes'!M39),"",20*'Nota de Estudiantes'!M39/M$6)</f>
        <v/>
      </c>
      <c r="N37" s="43" t="str">
        <f>IF(ISBLANK('Nota de Estudiantes'!N39),"",20*'Nota de Estudiantes'!N39/N$6)</f>
        <v/>
      </c>
      <c r="O37" s="43" t="str">
        <f>IF(ISBLANK('Nota de Estudiantes'!O39),"",20*'Nota de Estudiantes'!O39/O$6)</f>
        <v/>
      </c>
      <c r="P37" s="43" t="str">
        <f>IF(ISBLANK('Nota de Estudiantes'!P39),"",20*'Nota de Estudiantes'!P39/P$6)</f>
        <v/>
      </c>
      <c r="Q37" s="43" t="str">
        <f>IF(ISBLANK('Nota de Estudiantes'!Q39),"",20*'Nota de Estudiantes'!Q39/Q$6)</f>
        <v/>
      </c>
      <c r="R37" s="43" t="str">
        <f>IF(ISBLANK('Nota de Estudiantes'!R39),"",20*'Nota de Estudiantes'!R39/R$6)</f>
        <v/>
      </c>
      <c r="S37" s="43" t="str">
        <f>IF(ISBLANK('Nota de Estudiantes'!S39),"",20*'Nota de Estudiantes'!S39/S$6)</f>
        <v/>
      </c>
      <c r="T37" s="43" t="str">
        <f>IF(ISBLANK('Nota de Estudiantes'!T39),"",20*'Nota de Estudiantes'!T39/T$6)</f>
        <v/>
      </c>
      <c r="U37" s="43" t="str">
        <f>IF(ISBLANK('Nota de Estudiantes'!U39),"",20*'Nota de Estudiantes'!U39/U$6)</f>
        <v/>
      </c>
      <c r="V37" s="43" t="str">
        <f>IF(ISBLANK('Nota de Estudiantes'!V39),"",20*'Nota de Estudiantes'!V39/V$6)</f>
        <v/>
      </c>
      <c r="W37" s="43" t="str">
        <f>IF(ISBLANK('Nota de Estudiantes'!W39),"",20*'Nota de Estudiantes'!W39/W$6)</f>
        <v/>
      </c>
      <c r="X37" s="43" t="str">
        <f>IF(ISBLANK('Nota de Estudiantes'!X39),"",20*'Nota de Estudiantes'!X39/X$6)</f>
        <v/>
      </c>
      <c r="Y37" s="43" t="str">
        <f>IF(ISBLANK('Nota de Estudiantes'!Y39),"",20*'Nota de Estudiantes'!Y39/Y$6)</f>
        <v/>
      </c>
      <c r="Z37" s="43" t="str">
        <f>IF(ISBLANK('Nota de Estudiantes'!Z39),"",20*'Nota de Estudiantes'!Z39/Z$6)</f>
        <v/>
      </c>
      <c r="AA37" s="43" t="str">
        <f>IF(ISBLANK('Nota de Estudiantes'!AA39),"",20*'Nota de Estudiantes'!AA39/AA$6)</f>
        <v/>
      </c>
      <c r="AB37" s="43" t="str">
        <f>IF(ISBLANK('Nota de Estudiantes'!AB39),"",20*'Nota de Estudiantes'!AB39/AB$6)</f>
        <v/>
      </c>
      <c r="AC37" s="43" t="str">
        <f>IF(ISBLANK('Nota de Estudiantes'!AC39),"",20*'Nota de Estudiantes'!AC39/AC$6)</f>
        <v/>
      </c>
      <c r="AD37" s="43" t="str">
        <f>IF(ISBLANK('Nota de Estudiantes'!AD39),"",20*'Nota de Estudiantes'!AD39/AD$6)</f>
        <v/>
      </c>
      <c r="AE37" s="43" t="str">
        <f>IF(ISBLANK('Nota de Estudiantes'!AE39),"",20*'Nota de Estudiantes'!AE39/AE$6)</f>
        <v/>
      </c>
      <c r="AF37" s="43" t="str">
        <f>IF(ISBLANK('Nota de Estudiantes'!AF39),"",20*'Nota de Estudiantes'!AF39/AF$6)</f>
        <v/>
      </c>
      <c r="AG37" s="43" t="str">
        <f>IF(ISBLANK('Nota de Estudiantes'!AG39),"",20*'Nota de Estudiantes'!AG39/AG$6)</f>
        <v/>
      </c>
      <c r="AH37" s="43" t="str">
        <f>IF(ISBLANK('Nota de Estudiantes'!AH39),"",20*'Nota de Estudiantes'!AH39/AH$6)</f>
        <v/>
      </c>
      <c r="AI37" s="43" t="str">
        <f>IF(ISBLANK('Nota de Estudiantes'!AI39),"",20*'Nota de Estudiantes'!AI39/AI$6)</f>
        <v/>
      </c>
      <c r="AJ37" s="43" t="str">
        <f>IF(ISBLANK('Nota de Estudiantes'!AJ39),"",20*'Nota de Estudiantes'!AJ39/AJ$6)</f>
        <v/>
      </c>
      <c r="AK37" s="43" t="str">
        <f>IF(ISBLANK('Nota de Estudiantes'!AK39),"",20*'Nota de Estudiantes'!AK39/AK$6)</f>
        <v/>
      </c>
      <c r="AL37" s="43" t="str">
        <f>IF(ISBLANK('Nota de Estudiantes'!AL39),"",20*'Nota de Estudiantes'!AL39/AL$6)</f>
        <v/>
      </c>
      <c r="AM37" s="43" t="str">
        <f>IF(ISBLANK('Nota de Estudiantes'!AM39),"",20*'Nota de Estudiantes'!AM39/AM$6)</f>
        <v/>
      </c>
      <c r="AN37" s="43" t="str">
        <f>IF(ISBLANK('Nota de Estudiantes'!AN39),"",20*'Nota de Estudiantes'!AN39/AN$6)</f>
        <v/>
      </c>
      <c r="AO37" s="43" t="str">
        <f>IF(ISBLANK('Nota de Estudiantes'!AO39),"",20*'Nota de Estudiantes'!AO39/AO$6)</f>
        <v/>
      </c>
      <c r="AP37" s="43" t="str">
        <f>IF(ISBLANK('Nota de Estudiantes'!AP39),"",20*'Nota de Estudiantes'!AP39/AP$6)</f>
        <v/>
      </c>
      <c r="AQ37" s="43" t="str">
        <f>IF(ISBLANK('Nota de Estudiantes'!AQ39),"",20*'Nota de Estudiantes'!AQ39/AQ$6)</f>
        <v/>
      </c>
      <c r="AR37" s="43" t="str">
        <f>IF(ISBLANK('Nota de Estudiantes'!AR39),"",20*'Nota de Estudiantes'!AR39/AR$6)</f>
        <v/>
      </c>
      <c r="AS37" s="43" t="str">
        <f>IF(ISBLANK('Nota de Estudiantes'!AS39),"",20*'Nota de Estudiantes'!AS39/AS$6)</f>
        <v/>
      </c>
      <c r="AT37" s="43" t="str">
        <f>IF(ISBLANK('Nota de Estudiantes'!AT39),"",20*'Nota de Estudiantes'!AT39/AT$6)</f>
        <v/>
      </c>
      <c r="AU37" s="43" t="str">
        <f>IF(ISBLANK('Nota de Estudiantes'!AU39),"",20*'Nota de Estudiantes'!AU39/AU$6)</f>
        <v/>
      </c>
      <c r="AV37" s="43" t="str">
        <f>IF(ISBLANK('Nota de Estudiantes'!AV39),"",20*'Nota de Estudiantes'!AV39/AV$6)</f>
        <v/>
      </c>
      <c r="AW37" s="43" t="str">
        <f>IF(ISBLANK('Nota de Estudiantes'!AW39),"",20*'Nota de Estudiantes'!AW39/AW$6)</f>
        <v/>
      </c>
      <c r="AX37" s="43" t="str">
        <f>IF(ISBLANK('Nota de Estudiantes'!AX39),"",20*'Nota de Estudiantes'!AX39/AX$6)</f>
        <v/>
      </c>
      <c r="AY37" s="43" t="str">
        <f>IF(ISBLANK('Nota de Estudiantes'!AY39),"",20*'Nota de Estudiantes'!AY39/AY$6)</f>
        <v/>
      </c>
      <c r="AZ37" s="43" t="str">
        <f>IF(ISBLANK('Nota de Estudiantes'!AZ39),"",20*'Nota de Estudiantes'!AZ39/AZ$6)</f>
        <v/>
      </c>
      <c r="BA37" s="43" t="str">
        <f>IF(ISBLANK('Nota de Estudiantes'!BA39),"",20*'Nota de Estudiantes'!BA39/BA$6)</f>
        <v/>
      </c>
      <c r="BB37" s="43" t="str">
        <f>IF(ISBLANK('Nota de Estudiantes'!BB39),"",20*'Nota de Estudiantes'!BB39/BB$6)</f>
        <v/>
      </c>
      <c r="BC37" s="43" t="str">
        <f>IF(ISBLANK('Nota de Estudiantes'!BC39),"",20*'Nota de Estudiantes'!BC39/BC$6)</f>
        <v/>
      </c>
      <c r="BD37" s="43" t="str">
        <f>IF(ISBLANK('Nota de Estudiantes'!BD39),"",20*'Nota de Estudiantes'!BD39/BD$6)</f>
        <v/>
      </c>
      <c r="BE37" s="43" t="str">
        <f>IF(ISBLANK('Nota de Estudiantes'!BE39),"",20*'Nota de Estudiantes'!BE39/BE$6)</f>
        <v/>
      </c>
      <c r="BF37" s="43" t="str">
        <f>IF(ISBLANK('Nota de Estudiantes'!BF39),"",20*'Nota de Estudiantes'!BF39/BF$6)</f>
        <v/>
      </c>
      <c r="BG37" s="43" t="str">
        <f>IF(ISBLANK('Nota de Estudiantes'!BG39),"",20*'Nota de Estudiantes'!BG39/BG$6)</f>
        <v/>
      </c>
      <c r="BH37" s="43" t="str">
        <f>IF(ISBLANK('Nota de Estudiantes'!BH39),"",20*'Nota de Estudiantes'!BH39/BH$6)</f>
        <v/>
      </c>
      <c r="BI37" s="43" t="str">
        <f>IF(ISBLANK('Nota de Estudiantes'!BI39),"",20*'Nota de Estudiantes'!BI39/BI$6)</f>
        <v/>
      </c>
      <c r="BJ37" s="43" t="str">
        <f>IF(ISBLANK('Nota de Estudiantes'!BJ39),"",20*'Nota de Estudiantes'!BJ39/BJ$6)</f>
        <v/>
      </c>
      <c r="BK37" s="43" t="str">
        <f>IF(ISBLANK('Nota de Estudiantes'!BK39),"",20*'Nota de Estudiantes'!BK39/BK$6)</f>
        <v/>
      </c>
      <c r="BL37" s="43" t="str">
        <f>IF(ISBLANK('Nota de Estudiantes'!BL39),"",20*'Nota de Estudiantes'!BL39/BL$6)</f>
        <v/>
      </c>
      <c r="BM37" s="43" t="str">
        <f>IF(ISBLANK('Nota de Estudiantes'!BM39),"",20*'Nota de Estudiantes'!BM39/BM$6)</f>
        <v/>
      </c>
      <c r="BN37" s="43" t="str">
        <f>IF(ISBLANK('Nota de Estudiantes'!BN39),"",20*'Nota de Estudiantes'!BN39/BN$6)</f>
        <v/>
      </c>
      <c r="BO37" s="43" t="str">
        <f>IF(ISBLANK('Nota de Estudiantes'!BO39),"",20*'Nota de Estudiantes'!BO39/BO$6)</f>
        <v/>
      </c>
      <c r="BP37" s="43" t="str">
        <f>IF(ISBLANK('Nota de Estudiantes'!BP39),"",20*'Nota de Estudiantes'!BP39/BP$6)</f>
        <v/>
      </c>
      <c r="BQ37" s="43" t="str">
        <f>IF(ISBLANK('Nota de Estudiantes'!BQ39),"",20*'Nota de Estudiantes'!BQ39/BQ$6)</f>
        <v/>
      </c>
      <c r="BR37" s="43" t="str">
        <f>IF(ISBLANK('Nota de Estudiantes'!BR39),"",20*'Nota de Estudiantes'!BR39/BR$6)</f>
        <v/>
      </c>
      <c r="BS37" s="43" t="str">
        <f>IF(ISBLANK('Nota de Estudiantes'!BS39),"",20*'Nota de Estudiantes'!BS39/BS$6)</f>
        <v/>
      </c>
      <c r="BT37" s="43" t="str">
        <f>IF(ISBLANK('Nota de Estudiantes'!BT39),"",20*'Nota de Estudiantes'!BT39/BT$6)</f>
        <v/>
      </c>
      <c r="BU37" s="43" t="str">
        <f>IF(ISBLANK('Nota de Estudiantes'!BU39),"",20*'Nota de Estudiantes'!BU39/BU$6)</f>
        <v/>
      </c>
      <c r="BV37" s="43" t="str">
        <f>IF(ISBLANK('Nota de Estudiantes'!BV39),"",20*'Nota de Estudiantes'!BV39/BV$6)</f>
        <v/>
      </c>
      <c r="BW37" s="43" t="str">
        <f>IF(ISBLANK('Nota de Estudiantes'!BW39),"",20*'Nota de Estudiantes'!BW39/BW$6)</f>
        <v/>
      </c>
      <c r="BX37" s="43" t="str">
        <f>IF(ISBLANK('Nota de Estudiantes'!BX39),"",20*'Nota de Estudiantes'!BX39/BX$6)</f>
        <v/>
      </c>
      <c r="BY37" s="43" t="str">
        <f>IF(ISBLANK('Nota de Estudiantes'!BY39),"",20*'Nota de Estudiantes'!BY39/BY$6)</f>
        <v/>
      </c>
      <c r="BZ37" s="43" t="str">
        <f>IF(ISBLANK('Nota de Estudiantes'!BZ39),"",20*'Nota de Estudiantes'!BZ39/BZ$6)</f>
        <v/>
      </c>
      <c r="CA37" s="43" t="str">
        <f>IF(ISBLANK('Nota de Estudiantes'!CA39),"",20*'Nota de Estudiantes'!CA39/CA$6)</f>
        <v/>
      </c>
      <c r="CB37" s="43" t="str">
        <f>IF(ISBLANK('Nota de Estudiantes'!CB39),"",20*'Nota de Estudiantes'!CB39/CB$6)</f>
        <v/>
      </c>
      <c r="CC37" s="43" t="str">
        <f>IF(ISBLANK('Nota de Estudiantes'!CC39),"",20*'Nota de Estudiantes'!CC39/CC$6)</f>
        <v/>
      </c>
      <c r="CD37" s="43" t="str">
        <f>IF(ISBLANK('Nota de Estudiantes'!CD39),"",20*'Nota de Estudiantes'!CD39/CD$6)</f>
        <v/>
      </c>
      <c r="CE37" s="43" t="str">
        <f>IF(ISBLANK('Nota de Estudiantes'!CE39),"",20*'Nota de Estudiantes'!CE39/CE$6)</f>
        <v/>
      </c>
      <c r="CF37" s="43" t="str">
        <f>IF(ISBLANK('Nota de Estudiantes'!CF39),"",20*'Nota de Estudiantes'!CF39/CF$6)</f>
        <v/>
      </c>
      <c r="CG37" s="43" t="str">
        <f>IF(ISBLANK('Nota de Estudiantes'!CG39),"",20*'Nota de Estudiantes'!CG39/CG$6)</f>
        <v/>
      </c>
      <c r="CH37" s="43" t="str">
        <f>IF(ISBLANK('Nota de Estudiantes'!CH39),"",20*'Nota de Estudiantes'!CH39/CH$6)</f>
        <v/>
      </c>
      <c r="CI37" s="43" t="str">
        <f>IF(ISBLANK('Nota de Estudiantes'!CI39),"",20*'Nota de Estudiantes'!CI39/CI$6)</f>
        <v/>
      </c>
      <c r="CJ37" s="43" t="str">
        <f>IF(ISBLANK('Nota de Estudiantes'!CJ39),"",20*'Nota de Estudiantes'!CJ39/CJ$6)</f>
        <v/>
      </c>
      <c r="CK37" s="43" t="str">
        <f>IF(ISBLANK('Nota de Estudiantes'!CK39),"",20*'Nota de Estudiantes'!CK39/CK$6)</f>
        <v/>
      </c>
      <c r="CL37" s="43" t="str">
        <f>IF(ISBLANK('Nota de Estudiantes'!CL39),"",20*'Nota de Estudiantes'!CL39/CL$6)</f>
        <v/>
      </c>
      <c r="CM37" s="43" t="str">
        <f>IF(ISBLANK('Nota de Estudiantes'!CM39),"",20*'Nota de Estudiantes'!CM39/CM$6)</f>
        <v/>
      </c>
      <c r="CN37" s="43" t="str">
        <f>IF(ISBLANK('Nota de Estudiantes'!CN39),"",20*'Nota de Estudiantes'!CN39/CN$6)</f>
        <v/>
      </c>
      <c r="CO37" s="43" t="str">
        <f>IF(ISBLANK('Nota de Estudiantes'!CO39),"",20*'Nota de Estudiantes'!CO39/CO$6)</f>
        <v/>
      </c>
      <c r="CP37" s="43" t="str">
        <f>IF(ISBLANK('Nota de Estudiantes'!CP39),"",20*'Nota de Estudiantes'!CP39/CP$6)</f>
        <v/>
      </c>
      <c r="CQ37" s="43" t="str">
        <f>IF(ISBLANK('Nota de Estudiantes'!CQ39),"",20*'Nota de Estudiantes'!CQ39/CQ$6)</f>
        <v/>
      </c>
      <c r="CR37" s="43" t="str">
        <f>IF(ISBLANK('Nota de Estudiantes'!CR39),"",20*'Nota de Estudiantes'!CR39/CR$6)</f>
        <v/>
      </c>
      <c r="CS37" s="43" t="str">
        <f>IF(ISBLANK('Nota de Estudiantes'!CS39),"",20*'Nota de Estudiantes'!CS39/CS$6)</f>
        <v/>
      </c>
      <c r="CT37" s="43" t="str">
        <f>IF(ISBLANK('Nota de Estudiantes'!CT39),"",20*'Nota de Estudiantes'!CT39/CT$6)</f>
        <v/>
      </c>
      <c r="CU37" s="43" t="str">
        <f>IF(ISBLANK('Nota de Estudiantes'!CU39),"",20*'Nota de Estudiantes'!CU39/CU$6)</f>
        <v/>
      </c>
      <c r="CV37" s="43" t="str">
        <f>IF(ISBLANK('Nota de Estudiantes'!CV39),"",20*'Nota de Estudiantes'!CV39/CV$6)</f>
        <v/>
      </c>
      <c r="CW37" s="43" t="str">
        <f>IF(ISBLANK('Nota de Estudiantes'!CW39),"",20*'Nota de Estudiantes'!CW39/CW$6)</f>
        <v/>
      </c>
      <c r="CX37" s="43" t="str">
        <f>IF(ISBLANK('Nota de Estudiantes'!CX39),"",20*'Nota de Estudiantes'!CX39/CX$6)</f>
        <v/>
      </c>
      <c r="CY37" s="43" t="str">
        <f>IF(ISBLANK('Nota de Estudiantes'!CY39),"",20*'Nota de Estudiantes'!CY39/CY$6)</f>
        <v/>
      </c>
      <c r="CZ37" s="43" t="str">
        <f>IF(ISBLANK('Nota de Estudiantes'!CZ39),"",20*'Nota de Estudiantes'!CZ39/CZ$6)</f>
        <v/>
      </c>
      <c r="DA37" s="43" t="str">
        <f>IF(ISBLANK('Nota de Estudiantes'!DA39),"",20*'Nota de Estudiantes'!DA39/DA$6)</f>
        <v/>
      </c>
      <c r="DB37" s="43" t="str">
        <f>IF(ISBLANK('Nota de Estudiantes'!DB39),"",20*'Nota de Estudiantes'!DB39/DB$6)</f>
        <v/>
      </c>
      <c r="DC37" s="43" t="str">
        <f>IF(ISBLANK('Nota de Estudiantes'!DC39),"",20*'Nota de Estudiantes'!DC39/DC$6)</f>
        <v/>
      </c>
      <c r="DD37" s="43" t="str">
        <f>IF(ISBLANK('Nota de Estudiantes'!DD39),"",20*'Nota de Estudiantes'!DD39/DD$6)</f>
        <v/>
      </c>
      <c r="DE37" s="43" t="str">
        <f>IF(ISBLANK('Nota de Estudiantes'!DE39),"",20*'Nota de Estudiantes'!DE39/DE$6)</f>
        <v/>
      </c>
      <c r="DF37" s="43" t="str">
        <f>IF(ISBLANK('Nota de Estudiantes'!DF39),"",20*'Nota de Estudiantes'!DF39/DF$6)</f>
        <v/>
      </c>
      <c r="DG37" s="43" t="str">
        <f>IF(ISBLANK('Nota de Estudiantes'!DG39),"",20*'Nota de Estudiantes'!DG39/DG$6)</f>
        <v/>
      </c>
      <c r="DH37" s="43" t="str">
        <f>IF(ISBLANK('Nota de Estudiantes'!DH39),"",20*'Nota de Estudiantes'!DH39/DH$6)</f>
        <v/>
      </c>
      <c r="DI37" s="43" t="str">
        <f>IF(ISBLANK('Nota de Estudiantes'!DI39),"",20*'Nota de Estudiantes'!DI39/DI$6)</f>
        <v/>
      </c>
      <c r="DJ37" s="43" t="str">
        <f>IF(ISBLANK('Nota de Estudiantes'!DJ39),"",20*'Nota de Estudiantes'!DJ39/DJ$6)</f>
        <v/>
      </c>
      <c r="DK37" s="43" t="str">
        <f>IF(ISBLANK('Nota de Estudiantes'!DK39),"",20*'Nota de Estudiantes'!DK39/DK$6)</f>
        <v/>
      </c>
      <c r="DL37" s="43" t="str">
        <f>IF(ISBLANK('Nota de Estudiantes'!DL39),"",20*'Nota de Estudiantes'!DL39/DL$6)</f>
        <v/>
      </c>
      <c r="DM37" s="43" t="str">
        <f>IF(ISBLANK('Nota de Estudiantes'!DM39),"",20*'Nota de Estudiantes'!DM39/DM$6)</f>
        <v/>
      </c>
      <c r="DN37" s="43" t="str">
        <f>IF(ISBLANK('Nota de Estudiantes'!DN39),"",20*'Nota de Estudiantes'!DN39/DN$6)</f>
        <v/>
      </c>
      <c r="DO37" s="43" t="str">
        <f>IF(ISBLANK('Nota de Estudiantes'!DO39),"",20*'Nota de Estudiantes'!DO39/DO$6)</f>
        <v/>
      </c>
      <c r="DP37" s="43" t="str">
        <f>IF(ISBLANK('Nota de Estudiantes'!DP39),"",20*'Nota de Estudiantes'!DP39/DP$6)</f>
        <v/>
      </c>
      <c r="DQ37" s="43" t="str">
        <f>IF(ISBLANK('Nota de Estudiantes'!DQ39),"",20*'Nota de Estudiantes'!DQ39/DQ$6)</f>
        <v/>
      </c>
      <c r="DR37" s="43" t="str">
        <f>IF(ISBLANK('Nota de Estudiantes'!DR39),"",20*'Nota de Estudiantes'!DR39/DR$6)</f>
        <v/>
      </c>
      <c r="DS37" s="43" t="str">
        <f>IF(ISBLANK('Nota de Estudiantes'!DS39),"",20*'Nota de Estudiantes'!DS39/DS$6)</f>
        <v/>
      </c>
      <c r="DT37" s="43" t="str">
        <f>IF(ISBLANK('Nota de Estudiantes'!DT39),"",20*'Nota de Estudiantes'!DT39/DT$6)</f>
        <v/>
      </c>
      <c r="DU37" s="43" t="str">
        <f>IF(ISBLANK('Nota de Estudiantes'!DU39),"",20*'Nota de Estudiantes'!DU39/DU$6)</f>
        <v/>
      </c>
      <c r="DV37" s="43" t="str">
        <f>IF(ISBLANK('Nota de Estudiantes'!DV39),"",20*'Nota de Estudiantes'!DV39/DV$6)</f>
        <v/>
      </c>
      <c r="DW37" s="43" t="str">
        <f>IF(ISBLANK('Nota de Estudiantes'!DW39),"",20*'Nota de Estudiantes'!DW39/DW$6)</f>
        <v/>
      </c>
      <c r="DX37" s="43" t="str">
        <f>IF(ISBLANK('Nota de Estudiantes'!DX39),"",20*'Nota de Estudiantes'!DX39/DX$6)</f>
        <v/>
      </c>
      <c r="DY37" s="43" t="str">
        <f>IF(ISBLANK('Nota de Estudiantes'!DY39),"",20*'Nota de Estudiantes'!DY39/DY$6)</f>
        <v/>
      </c>
      <c r="DZ37" s="43" t="str">
        <f>IF(ISBLANK('Nota de Estudiantes'!DZ39),"",20*'Nota de Estudiantes'!DZ39/DZ$6)</f>
        <v/>
      </c>
      <c r="EA37" s="43" t="str">
        <f>IF(ISBLANK('Nota de Estudiantes'!EA39),"",20*'Nota de Estudiantes'!EA39/EA$6)</f>
        <v/>
      </c>
      <c r="EB37" s="43" t="str">
        <f>IF(ISBLANK('Nota de Estudiantes'!EB39),"",20*'Nota de Estudiantes'!EB39/EB$6)</f>
        <v/>
      </c>
      <c r="EC37" s="43" t="str">
        <f>IF(ISBLANK('Nota de Estudiantes'!EC39),"",20*'Nota de Estudiantes'!EC39/EC$6)</f>
        <v/>
      </c>
      <c r="ED37" s="43" t="str">
        <f>IF(ISBLANK('Nota de Estudiantes'!ED39),"",20*'Nota de Estudiantes'!ED39/ED$6)</f>
        <v/>
      </c>
      <c r="EE37" s="43" t="str">
        <f>IF(ISBLANK('Nota de Estudiantes'!EE39),"",20*'Nota de Estudiantes'!EE39/EE$6)</f>
        <v/>
      </c>
      <c r="EF37" s="43" t="str">
        <f>IF(ISBLANK('Nota de Estudiantes'!EF39),"",20*'Nota de Estudiantes'!EF39/EF$6)</f>
        <v/>
      </c>
      <c r="EG37" s="43" t="str">
        <f>IF(ISBLANK('Nota de Estudiantes'!EG39),"",20*'Nota de Estudiantes'!EG39/EG$6)</f>
        <v/>
      </c>
      <c r="EH37" s="43" t="str">
        <f>IF(ISBLANK('Nota de Estudiantes'!EH39),"",20*'Nota de Estudiantes'!EH39/EH$6)</f>
        <v/>
      </c>
      <c r="EI37" s="43" t="str">
        <f>IF(ISBLANK('Nota de Estudiantes'!EI39),"",20*'Nota de Estudiantes'!EI39/EI$6)</f>
        <v/>
      </c>
      <c r="EJ37" s="43" t="str">
        <f>IF(ISBLANK('Nota de Estudiantes'!EJ39),"",20*'Nota de Estudiantes'!EJ39/EJ$6)</f>
        <v/>
      </c>
      <c r="EK37" s="43" t="str">
        <f>IF(ISBLANK('Nota de Estudiantes'!EK39),"",20*'Nota de Estudiantes'!EK39/EK$6)</f>
        <v/>
      </c>
      <c r="EL37" s="43" t="str">
        <f>IF(ISBLANK('Nota de Estudiantes'!EL39),"",20*'Nota de Estudiantes'!EL39/EL$6)</f>
        <v/>
      </c>
      <c r="EM37" s="43" t="str">
        <f>IF(ISBLANK('Nota de Estudiantes'!EM39),"",20*'Nota de Estudiantes'!EM39/EM$6)</f>
        <v/>
      </c>
      <c r="EN37" s="43" t="str">
        <f>IF(ISBLANK('Nota de Estudiantes'!EN39),"",20*'Nota de Estudiantes'!EN39/EN$6)</f>
        <v/>
      </c>
      <c r="EO37" s="43" t="str">
        <f>IF(ISBLANK('Nota de Estudiantes'!EO39),"",20*'Nota de Estudiantes'!EO39/EO$6)</f>
        <v/>
      </c>
      <c r="EP37" s="43" t="str">
        <f>IF(ISBLANK('Nota de Estudiantes'!EP39),"",20*'Nota de Estudiantes'!EP39/EP$6)</f>
        <v/>
      </c>
      <c r="EQ37" s="43" t="str">
        <f>IF(ISBLANK('Nota de Estudiantes'!EQ39),"",20*'Nota de Estudiantes'!EQ39/EQ$6)</f>
        <v/>
      </c>
      <c r="ER37" s="43" t="str">
        <f>IF(ISBLANK('Nota de Estudiantes'!ER39),"",20*'Nota de Estudiantes'!ER39/ER$6)</f>
        <v/>
      </c>
      <c r="ES37" s="43" t="str">
        <f>IF(ISBLANK('Nota de Estudiantes'!ES39),"",20*'Nota de Estudiantes'!ES39/ES$6)</f>
        <v/>
      </c>
      <c r="ET37" s="43" t="str">
        <f>IF(ISBLANK('Nota de Estudiantes'!ET39),"",20*'Nota de Estudiantes'!ET39/ET$6)</f>
        <v/>
      </c>
      <c r="EU37" s="43" t="str">
        <f>IF(ISBLANK('Nota de Estudiantes'!EU39),"",20*'Nota de Estudiantes'!EU39/EU$6)</f>
        <v/>
      </c>
      <c r="EV37" s="43" t="str">
        <f>IF(ISBLANK('Nota de Estudiantes'!EV39),"",20*'Nota de Estudiantes'!EV39/EV$6)</f>
        <v/>
      </c>
      <c r="EW37" s="43" t="str">
        <f>IF(ISBLANK('Nota de Estudiantes'!EW39),"",20*'Nota de Estudiantes'!EW39/EW$6)</f>
        <v/>
      </c>
      <c r="EX37" s="43" t="str">
        <f>IF(ISBLANK('Nota de Estudiantes'!EX39),"",20*'Nota de Estudiantes'!EX39/EX$6)</f>
        <v/>
      </c>
      <c r="EY37" s="43" t="str">
        <f>IF(ISBLANK('Nota de Estudiantes'!EY39),"",20*'Nota de Estudiantes'!EY39/EY$6)</f>
        <v/>
      </c>
      <c r="EZ37" s="43" t="str">
        <f>IF(ISBLANK('Nota de Estudiantes'!EZ39),"",20*'Nota de Estudiantes'!EZ39/EZ$6)</f>
        <v/>
      </c>
      <c r="FA37" s="43" t="str">
        <f>IF(ISBLANK('Nota de Estudiantes'!FA39),"",20*'Nota de Estudiantes'!FA39/FA$6)</f>
        <v/>
      </c>
      <c r="FB37" s="43" t="str">
        <f>IF(ISBLANK('Nota de Estudiantes'!FB39),"",20*'Nota de Estudiantes'!FB39/FB$6)</f>
        <v/>
      </c>
      <c r="FC37" s="43" t="str">
        <f>IF(ISBLANK('Nota de Estudiantes'!FC39),"",20*'Nota de Estudiantes'!FC39/FC$6)</f>
        <v/>
      </c>
      <c r="FD37" s="43" t="str">
        <f>IF(ISBLANK('Nota de Estudiantes'!FD39),"",20*'Nota de Estudiantes'!FD39/FD$6)</f>
        <v/>
      </c>
      <c r="FE37" s="43" t="str">
        <f>IF(ISBLANK('Nota de Estudiantes'!FE39),"",20*'Nota de Estudiantes'!FE39/FE$6)</f>
        <v/>
      </c>
      <c r="FF37" s="43" t="str">
        <f>IF(ISBLANK('Nota de Estudiantes'!FF39),"",20*'Nota de Estudiantes'!FF39/FF$6)</f>
        <v/>
      </c>
      <c r="FG37" s="43" t="str">
        <f>IF(ISBLANK('Nota de Estudiantes'!FG39),"",20*'Nota de Estudiantes'!FG39/FG$6)</f>
        <v/>
      </c>
      <c r="FH37" s="43" t="str">
        <f>IF(ISBLANK('Nota de Estudiantes'!FH39),"",20*'Nota de Estudiantes'!FH39/FH$6)</f>
        <v/>
      </c>
      <c r="FI37" s="43" t="str">
        <f>IF(ISBLANK('Nota de Estudiantes'!FI39),"",20*'Nota de Estudiantes'!FI39/FI$6)</f>
        <v/>
      </c>
      <c r="FJ37" s="43" t="str">
        <f>IF(ISBLANK('Nota de Estudiantes'!FJ39),"",20*'Nota de Estudiantes'!FJ39/FJ$6)</f>
        <v/>
      </c>
      <c r="FK37" s="43" t="str">
        <f>IF(ISBLANK('Nota de Estudiantes'!FK39),"",20*'Nota de Estudiantes'!FK39/FK$6)</f>
        <v/>
      </c>
      <c r="FL37" s="43" t="str">
        <f>IF(ISBLANK('Nota de Estudiantes'!FL39),"",20*'Nota de Estudiantes'!FL39/FL$6)</f>
        <v/>
      </c>
    </row>
    <row r="38" spans="2:168" x14ac:dyDescent="0.25">
      <c r="B38" s="42" t="str">
        <f>IF(ISBLANK('Nota de Estudiantes'!B40),"",'Nota de Estudiantes'!B40)</f>
        <v/>
      </c>
      <c r="C38" s="42" t="str">
        <f>IF(ISBLANK('Nota de Estudiantes'!C40),"",'Nota de Estudiantes'!C40)</f>
        <v/>
      </c>
      <c r="D38" s="38" t="str">
        <f>IF(ISBLANK('Nota de Estudiantes'!D40),"",'Nota de Estudiantes'!D40)</f>
        <v/>
      </c>
      <c r="E38" s="43" t="str">
        <f>IF(ISBLANK('Nota de Estudiantes'!E40),"",20*'Nota de Estudiantes'!E40/E$6)</f>
        <v/>
      </c>
      <c r="F38" s="43" t="str">
        <f>IF(ISBLANK('Nota de Estudiantes'!F40),"",20*'Nota de Estudiantes'!F40/F$6)</f>
        <v/>
      </c>
      <c r="G38" s="43" t="str">
        <f>IF(ISBLANK('Nota de Estudiantes'!G40),"",20*'Nota de Estudiantes'!G40/G$6)</f>
        <v/>
      </c>
      <c r="H38" s="43" t="str">
        <f>IF(ISBLANK('Nota de Estudiantes'!H40),"",20*'Nota de Estudiantes'!H40/H$6)</f>
        <v/>
      </c>
      <c r="I38" s="43" t="str">
        <f>IF(ISBLANK('Nota de Estudiantes'!I40),"",20*'Nota de Estudiantes'!I40/I$6)</f>
        <v/>
      </c>
      <c r="J38" s="43" t="str">
        <f>IF(ISBLANK('Nota de Estudiantes'!J40),"",20*'Nota de Estudiantes'!J40/J$6)</f>
        <v/>
      </c>
      <c r="K38" s="43" t="str">
        <f>IF(ISBLANK('Nota de Estudiantes'!K40),"",20*'Nota de Estudiantes'!K40/K$6)</f>
        <v/>
      </c>
      <c r="L38" s="43" t="str">
        <f>IF(ISBLANK('Nota de Estudiantes'!L40),"",20*'Nota de Estudiantes'!L40/L$6)</f>
        <v/>
      </c>
      <c r="M38" s="43" t="str">
        <f>IF(ISBLANK('Nota de Estudiantes'!M40),"",20*'Nota de Estudiantes'!M40/M$6)</f>
        <v/>
      </c>
      <c r="N38" s="43" t="str">
        <f>IF(ISBLANK('Nota de Estudiantes'!N40),"",20*'Nota de Estudiantes'!N40/N$6)</f>
        <v/>
      </c>
      <c r="O38" s="43" t="str">
        <f>IF(ISBLANK('Nota de Estudiantes'!O40),"",20*'Nota de Estudiantes'!O40/O$6)</f>
        <v/>
      </c>
      <c r="P38" s="43" t="str">
        <f>IF(ISBLANK('Nota de Estudiantes'!P40),"",20*'Nota de Estudiantes'!P40/P$6)</f>
        <v/>
      </c>
      <c r="Q38" s="43" t="str">
        <f>IF(ISBLANK('Nota de Estudiantes'!Q40),"",20*'Nota de Estudiantes'!Q40/Q$6)</f>
        <v/>
      </c>
      <c r="R38" s="43" t="str">
        <f>IF(ISBLANK('Nota de Estudiantes'!R40),"",20*'Nota de Estudiantes'!R40/R$6)</f>
        <v/>
      </c>
      <c r="S38" s="43" t="str">
        <f>IF(ISBLANK('Nota de Estudiantes'!S40),"",20*'Nota de Estudiantes'!S40/S$6)</f>
        <v/>
      </c>
      <c r="T38" s="43" t="str">
        <f>IF(ISBLANK('Nota de Estudiantes'!T40),"",20*'Nota de Estudiantes'!T40/T$6)</f>
        <v/>
      </c>
      <c r="U38" s="43" t="str">
        <f>IF(ISBLANK('Nota de Estudiantes'!U40),"",20*'Nota de Estudiantes'!U40/U$6)</f>
        <v/>
      </c>
      <c r="V38" s="43" t="str">
        <f>IF(ISBLANK('Nota de Estudiantes'!V40),"",20*'Nota de Estudiantes'!V40/V$6)</f>
        <v/>
      </c>
      <c r="W38" s="43" t="str">
        <f>IF(ISBLANK('Nota de Estudiantes'!W40),"",20*'Nota de Estudiantes'!W40/W$6)</f>
        <v/>
      </c>
      <c r="X38" s="43" t="str">
        <f>IF(ISBLANK('Nota de Estudiantes'!X40),"",20*'Nota de Estudiantes'!X40/X$6)</f>
        <v/>
      </c>
      <c r="Y38" s="43" t="str">
        <f>IF(ISBLANK('Nota de Estudiantes'!Y40),"",20*'Nota de Estudiantes'!Y40/Y$6)</f>
        <v/>
      </c>
      <c r="Z38" s="43" t="str">
        <f>IF(ISBLANK('Nota de Estudiantes'!Z40),"",20*'Nota de Estudiantes'!Z40/Z$6)</f>
        <v/>
      </c>
      <c r="AA38" s="43" t="str">
        <f>IF(ISBLANK('Nota de Estudiantes'!AA40),"",20*'Nota de Estudiantes'!AA40/AA$6)</f>
        <v/>
      </c>
      <c r="AB38" s="43" t="str">
        <f>IF(ISBLANK('Nota de Estudiantes'!AB40),"",20*'Nota de Estudiantes'!AB40/AB$6)</f>
        <v/>
      </c>
      <c r="AC38" s="43" t="str">
        <f>IF(ISBLANK('Nota de Estudiantes'!AC40),"",20*'Nota de Estudiantes'!AC40/AC$6)</f>
        <v/>
      </c>
      <c r="AD38" s="43" t="str">
        <f>IF(ISBLANK('Nota de Estudiantes'!AD40),"",20*'Nota de Estudiantes'!AD40/AD$6)</f>
        <v/>
      </c>
      <c r="AE38" s="43" t="str">
        <f>IF(ISBLANK('Nota de Estudiantes'!AE40),"",20*'Nota de Estudiantes'!AE40/AE$6)</f>
        <v/>
      </c>
      <c r="AF38" s="43" t="str">
        <f>IF(ISBLANK('Nota de Estudiantes'!AF40),"",20*'Nota de Estudiantes'!AF40/AF$6)</f>
        <v/>
      </c>
      <c r="AG38" s="43" t="str">
        <f>IF(ISBLANK('Nota de Estudiantes'!AG40),"",20*'Nota de Estudiantes'!AG40/AG$6)</f>
        <v/>
      </c>
      <c r="AH38" s="43" t="str">
        <f>IF(ISBLANK('Nota de Estudiantes'!AH40),"",20*'Nota de Estudiantes'!AH40/AH$6)</f>
        <v/>
      </c>
      <c r="AI38" s="43" t="str">
        <f>IF(ISBLANK('Nota de Estudiantes'!AI40),"",20*'Nota de Estudiantes'!AI40/AI$6)</f>
        <v/>
      </c>
      <c r="AJ38" s="43" t="str">
        <f>IF(ISBLANK('Nota de Estudiantes'!AJ40),"",20*'Nota de Estudiantes'!AJ40/AJ$6)</f>
        <v/>
      </c>
      <c r="AK38" s="43" t="str">
        <f>IF(ISBLANK('Nota de Estudiantes'!AK40),"",20*'Nota de Estudiantes'!AK40/AK$6)</f>
        <v/>
      </c>
      <c r="AL38" s="43" t="str">
        <f>IF(ISBLANK('Nota de Estudiantes'!AL40),"",20*'Nota de Estudiantes'!AL40/AL$6)</f>
        <v/>
      </c>
      <c r="AM38" s="43" t="str">
        <f>IF(ISBLANK('Nota de Estudiantes'!AM40),"",20*'Nota de Estudiantes'!AM40/AM$6)</f>
        <v/>
      </c>
      <c r="AN38" s="43" t="str">
        <f>IF(ISBLANK('Nota de Estudiantes'!AN40),"",20*'Nota de Estudiantes'!AN40/AN$6)</f>
        <v/>
      </c>
      <c r="AO38" s="43" t="str">
        <f>IF(ISBLANK('Nota de Estudiantes'!AO40),"",20*'Nota de Estudiantes'!AO40/AO$6)</f>
        <v/>
      </c>
      <c r="AP38" s="43" t="str">
        <f>IF(ISBLANK('Nota de Estudiantes'!AP40),"",20*'Nota de Estudiantes'!AP40/AP$6)</f>
        <v/>
      </c>
      <c r="AQ38" s="43" t="str">
        <f>IF(ISBLANK('Nota de Estudiantes'!AQ40),"",20*'Nota de Estudiantes'!AQ40/AQ$6)</f>
        <v/>
      </c>
      <c r="AR38" s="43" t="str">
        <f>IF(ISBLANK('Nota de Estudiantes'!AR40),"",20*'Nota de Estudiantes'!AR40/AR$6)</f>
        <v/>
      </c>
      <c r="AS38" s="43" t="str">
        <f>IF(ISBLANK('Nota de Estudiantes'!AS40),"",20*'Nota de Estudiantes'!AS40/AS$6)</f>
        <v/>
      </c>
      <c r="AT38" s="43" t="str">
        <f>IF(ISBLANK('Nota de Estudiantes'!AT40),"",20*'Nota de Estudiantes'!AT40/AT$6)</f>
        <v/>
      </c>
      <c r="AU38" s="43" t="str">
        <f>IF(ISBLANK('Nota de Estudiantes'!AU40),"",20*'Nota de Estudiantes'!AU40/AU$6)</f>
        <v/>
      </c>
      <c r="AV38" s="43" t="str">
        <f>IF(ISBLANK('Nota de Estudiantes'!AV40),"",20*'Nota de Estudiantes'!AV40/AV$6)</f>
        <v/>
      </c>
      <c r="AW38" s="43" t="str">
        <f>IF(ISBLANK('Nota de Estudiantes'!AW40),"",20*'Nota de Estudiantes'!AW40/AW$6)</f>
        <v/>
      </c>
      <c r="AX38" s="43" t="str">
        <f>IF(ISBLANK('Nota de Estudiantes'!AX40),"",20*'Nota de Estudiantes'!AX40/AX$6)</f>
        <v/>
      </c>
      <c r="AY38" s="43" t="str">
        <f>IF(ISBLANK('Nota de Estudiantes'!AY40),"",20*'Nota de Estudiantes'!AY40/AY$6)</f>
        <v/>
      </c>
      <c r="AZ38" s="43" t="str">
        <f>IF(ISBLANK('Nota de Estudiantes'!AZ40),"",20*'Nota de Estudiantes'!AZ40/AZ$6)</f>
        <v/>
      </c>
      <c r="BA38" s="43" t="str">
        <f>IF(ISBLANK('Nota de Estudiantes'!BA40),"",20*'Nota de Estudiantes'!BA40/BA$6)</f>
        <v/>
      </c>
      <c r="BB38" s="43" t="str">
        <f>IF(ISBLANK('Nota de Estudiantes'!BB40),"",20*'Nota de Estudiantes'!BB40/BB$6)</f>
        <v/>
      </c>
      <c r="BC38" s="43" t="str">
        <f>IF(ISBLANK('Nota de Estudiantes'!BC40),"",20*'Nota de Estudiantes'!BC40/BC$6)</f>
        <v/>
      </c>
      <c r="BD38" s="43" t="str">
        <f>IF(ISBLANK('Nota de Estudiantes'!BD40),"",20*'Nota de Estudiantes'!BD40/BD$6)</f>
        <v/>
      </c>
      <c r="BE38" s="43" t="str">
        <f>IF(ISBLANK('Nota de Estudiantes'!BE40),"",20*'Nota de Estudiantes'!BE40/BE$6)</f>
        <v/>
      </c>
      <c r="BF38" s="43" t="str">
        <f>IF(ISBLANK('Nota de Estudiantes'!BF40),"",20*'Nota de Estudiantes'!BF40/BF$6)</f>
        <v/>
      </c>
      <c r="BG38" s="43" t="str">
        <f>IF(ISBLANK('Nota de Estudiantes'!BG40),"",20*'Nota de Estudiantes'!BG40/BG$6)</f>
        <v/>
      </c>
      <c r="BH38" s="43" t="str">
        <f>IF(ISBLANK('Nota de Estudiantes'!BH40),"",20*'Nota de Estudiantes'!BH40/BH$6)</f>
        <v/>
      </c>
      <c r="BI38" s="43" t="str">
        <f>IF(ISBLANK('Nota de Estudiantes'!BI40),"",20*'Nota de Estudiantes'!BI40/BI$6)</f>
        <v/>
      </c>
      <c r="BJ38" s="43" t="str">
        <f>IF(ISBLANK('Nota de Estudiantes'!BJ40),"",20*'Nota de Estudiantes'!BJ40/BJ$6)</f>
        <v/>
      </c>
      <c r="BK38" s="43" t="str">
        <f>IF(ISBLANK('Nota de Estudiantes'!BK40),"",20*'Nota de Estudiantes'!BK40/BK$6)</f>
        <v/>
      </c>
      <c r="BL38" s="43" t="str">
        <f>IF(ISBLANK('Nota de Estudiantes'!BL40),"",20*'Nota de Estudiantes'!BL40/BL$6)</f>
        <v/>
      </c>
      <c r="BM38" s="43" t="str">
        <f>IF(ISBLANK('Nota de Estudiantes'!BM40),"",20*'Nota de Estudiantes'!BM40/BM$6)</f>
        <v/>
      </c>
      <c r="BN38" s="43" t="str">
        <f>IF(ISBLANK('Nota de Estudiantes'!BN40),"",20*'Nota de Estudiantes'!BN40/BN$6)</f>
        <v/>
      </c>
      <c r="BO38" s="43" t="str">
        <f>IF(ISBLANK('Nota de Estudiantes'!BO40),"",20*'Nota de Estudiantes'!BO40/BO$6)</f>
        <v/>
      </c>
      <c r="BP38" s="43" t="str">
        <f>IF(ISBLANK('Nota de Estudiantes'!BP40),"",20*'Nota de Estudiantes'!BP40/BP$6)</f>
        <v/>
      </c>
      <c r="BQ38" s="43" t="str">
        <f>IF(ISBLANK('Nota de Estudiantes'!BQ40),"",20*'Nota de Estudiantes'!BQ40/BQ$6)</f>
        <v/>
      </c>
      <c r="BR38" s="43" t="str">
        <f>IF(ISBLANK('Nota de Estudiantes'!BR40),"",20*'Nota de Estudiantes'!BR40/BR$6)</f>
        <v/>
      </c>
      <c r="BS38" s="43" t="str">
        <f>IF(ISBLANK('Nota de Estudiantes'!BS40),"",20*'Nota de Estudiantes'!BS40/BS$6)</f>
        <v/>
      </c>
      <c r="BT38" s="43" t="str">
        <f>IF(ISBLANK('Nota de Estudiantes'!BT40),"",20*'Nota de Estudiantes'!BT40/BT$6)</f>
        <v/>
      </c>
      <c r="BU38" s="43" t="str">
        <f>IF(ISBLANK('Nota de Estudiantes'!BU40),"",20*'Nota de Estudiantes'!BU40/BU$6)</f>
        <v/>
      </c>
      <c r="BV38" s="43" t="str">
        <f>IF(ISBLANK('Nota de Estudiantes'!BV40),"",20*'Nota de Estudiantes'!BV40/BV$6)</f>
        <v/>
      </c>
      <c r="BW38" s="43" t="str">
        <f>IF(ISBLANK('Nota de Estudiantes'!BW40),"",20*'Nota de Estudiantes'!BW40/BW$6)</f>
        <v/>
      </c>
      <c r="BX38" s="43" t="str">
        <f>IF(ISBLANK('Nota de Estudiantes'!BX40),"",20*'Nota de Estudiantes'!BX40/BX$6)</f>
        <v/>
      </c>
      <c r="BY38" s="43" t="str">
        <f>IF(ISBLANK('Nota de Estudiantes'!BY40),"",20*'Nota de Estudiantes'!BY40/BY$6)</f>
        <v/>
      </c>
      <c r="BZ38" s="43" t="str">
        <f>IF(ISBLANK('Nota de Estudiantes'!BZ40),"",20*'Nota de Estudiantes'!BZ40/BZ$6)</f>
        <v/>
      </c>
      <c r="CA38" s="43" t="str">
        <f>IF(ISBLANK('Nota de Estudiantes'!CA40),"",20*'Nota de Estudiantes'!CA40/CA$6)</f>
        <v/>
      </c>
      <c r="CB38" s="43" t="str">
        <f>IF(ISBLANK('Nota de Estudiantes'!CB40),"",20*'Nota de Estudiantes'!CB40/CB$6)</f>
        <v/>
      </c>
      <c r="CC38" s="43" t="str">
        <f>IF(ISBLANK('Nota de Estudiantes'!CC40),"",20*'Nota de Estudiantes'!CC40/CC$6)</f>
        <v/>
      </c>
      <c r="CD38" s="43" t="str">
        <f>IF(ISBLANK('Nota de Estudiantes'!CD40),"",20*'Nota de Estudiantes'!CD40/CD$6)</f>
        <v/>
      </c>
      <c r="CE38" s="43" t="str">
        <f>IF(ISBLANK('Nota de Estudiantes'!CE40),"",20*'Nota de Estudiantes'!CE40/CE$6)</f>
        <v/>
      </c>
      <c r="CF38" s="43" t="str">
        <f>IF(ISBLANK('Nota de Estudiantes'!CF40),"",20*'Nota de Estudiantes'!CF40/CF$6)</f>
        <v/>
      </c>
      <c r="CG38" s="43" t="str">
        <f>IF(ISBLANK('Nota de Estudiantes'!CG40),"",20*'Nota de Estudiantes'!CG40/CG$6)</f>
        <v/>
      </c>
      <c r="CH38" s="43" t="str">
        <f>IF(ISBLANK('Nota de Estudiantes'!CH40),"",20*'Nota de Estudiantes'!CH40/CH$6)</f>
        <v/>
      </c>
      <c r="CI38" s="43" t="str">
        <f>IF(ISBLANK('Nota de Estudiantes'!CI40),"",20*'Nota de Estudiantes'!CI40/CI$6)</f>
        <v/>
      </c>
      <c r="CJ38" s="43" t="str">
        <f>IF(ISBLANK('Nota de Estudiantes'!CJ40),"",20*'Nota de Estudiantes'!CJ40/CJ$6)</f>
        <v/>
      </c>
      <c r="CK38" s="43" t="str">
        <f>IF(ISBLANK('Nota de Estudiantes'!CK40),"",20*'Nota de Estudiantes'!CK40/CK$6)</f>
        <v/>
      </c>
      <c r="CL38" s="43" t="str">
        <f>IF(ISBLANK('Nota de Estudiantes'!CL40),"",20*'Nota de Estudiantes'!CL40/CL$6)</f>
        <v/>
      </c>
      <c r="CM38" s="43" t="str">
        <f>IF(ISBLANK('Nota de Estudiantes'!CM40),"",20*'Nota de Estudiantes'!CM40/CM$6)</f>
        <v/>
      </c>
      <c r="CN38" s="43" t="str">
        <f>IF(ISBLANK('Nota de Estudiantes'!CN40),"",20*'Nota de Estudiantes'!CN40/CN$6)</f>
        <v/>
      </c>
      <c r="CO38" s="43" t="str">
        <f>IF(ISBLANK('Nota de Estudiantes'!CO40),"",20*'Nota de Estudiantes'!CO40/CO$6)</f>
        <v/>
      </c>
      <c r="CP38" s="43" t="str">
        <f>IF(ISBLANK('Nota de Estudiantes'!CP40),"",20*'Nota de Estudiantes'!CP40/CP$6)</f>
        <v/>
      </c>
      <c r="CQ38" s="43" t="str">
        <f>IF(ISBLANK('Nota de Estudiantes'!CQ40),"",20*'Nota de Estudiantes'!CQ40/CQ$6)</f>
        <v/>
      </c>
      <c r="CR38" s="43" t="str">
        <f>IF(ISBLANK('Nota de Estudiantes'!CR40),"",20*'Nota de Estudiantes'!CR40/CR$6)</f>
        <v/>
      </c>
      <c r="CS38" s="43" t="str">
        <f>IF(ISBLANK('Nota de Estudiantes'!CS40),"",20*'Nota de Estudiantes'!CS40/CS$6)</f>
        <v/>
      </c>
      <c r="CT38" s="43" t="str">
        <f>IF(ISBLANK('Nota de Estudiantes'!CT40),"",20*'Nota de Estudiantes'!CT40/CT$6)</f>
        <v/>
      </c>
      <c r="CU38" s="43" t="str">
        <f>IF(ISBLANK('Nota de Estudiantes'!CU40),"",20*'Nota de Estudiantes'!CU40/CU$6)</f>
        <v/>
      </c>
      <c r="CV38" s="43" t="str">
        <f>IF(ISBLANK('Nota de Estudiantes'!CV40),"",20*'Nota de Estudiantes'!CV40/CV$6)</f>
        <v/>
      </c>
      <c r="CW38" s="43" t="str">
        <f>IF(ISBLANK('Nota de Estudiantes'!CW40),"",20*'Nota de Estudiantes'!CW40/CW$6)</f>
        <v/>
      </c>
      <c r="CX38" s="43" t="str">
        <f>IF(ISBLANK('Nota de Estudiantes'!CX40),"",20*'Nota de Estudiantes'!CX40/CX$6)</f>
        <v/>
      </c>
      <c r="CY38" s="43" t="str">
        <f>IF(ISBLANK('Nota de Estudiantes'!CY40),"",20*'Nota de Estudiantes'!CY40/CY$6)</f>
        <v/>
      </c>
      <c r="CZ38" s="43" t="str">
        <f>IF(ISBLANK('Nota de Estudiantes'!CZ40),"",20*'Nota de Estudiantes'!CZ40/CZ$6)</f>
        <v/>
      </c>
      <c r="DA38" s="43" t="str">
        <f>IF(ISBLANK('Nota de Estudiantes'!DA40),"",20*'Nota de Estudiantes'!DA40/DA$6)</f>
        <v/>
      </c>
      <c r="DB38" s="43" t="str">
        <f>IF(ISBLANK('Nota de Estudiantes'!DB40),"",20*'Nota de Estudiantes'!DB40/DB$6)</f>
        <v/>
      </c>
      <c r="DC38" s="43" t="str">
        <f>IF(ISBLANK('Nota de Estudiantes'!DC40),"",20*'Nota de Estudiantes'!DC40/DC$6)</f>
        <v/>
      </c>
      <c r="DD38" s="43" t="str">
        <f>IF(ISBLANK('Nota de Estudiantes'!DD40),"",20*'Nota de Estudiantes'!DD40/DD$6)</f>
        <v/>
      </c>
      <c r="DE38" s="43" t="str">
        <f>IF(ISBLANK('Nota de Estudiantes'!DE40),"",20*'Nota de Estudiantes'!DE40/DE$6)</f>
        <v/>
      </c>
      <c r="DF38" s="43" t="str">
        <f>IF(ISBLANK('Nota de Estudiantes'!DF40),"",20*'Nota de Estudiantes'!DF40/DF$6)</f>
        <v/>
      </c>
      <c r="DG38" s="43" t="str">
        <f>IF(ISBLANK('Nota de Estudiantes'!DG40),"",20*'Nota de Estudiantes'!DG40/DG$6)</f>
        <v/>
      </c>
      <c r="DH38" s="43" t="str">
        <f>IF(ISBLANK('Nota de Estudiantes'!DH40),"",20*'Nota de Estudiantes'!DH40/DH$6)</f>
        <v/>
      </c>
      <c r="DI38" s="43" t="str">
        <f>IF(ISBLANK('Nota de Estudiantes'!DI40),"",20*'Nota de Estudiantes'!DI40/DI$6)</f>
        <v/>
      </c>
      <c r="DJ38" s="43" t="str">
        <f>IF(ISBLANK('Nota de Estudiantes'!DJ40),"",20*'Nota de Estudiantes'!DJ40/DJ$6)</f>
        <v/>
      </c>
      <c r="DK38" s="43" t="str">
        <f>IF(ISBLANK('Nota de Estudiantes'!DK40),"",20*'Nota de Estudiantes'!DK40/DK$6)</f>
        <v/>
      </c>
      <c r="DL38" s="43" t="str">
        <f>IF(ISBLANK('Nota de Estudiantes'!DL40),"",20*'Nota de Estudiantes'!DL40/DL$6)</f>
        <v/>
      </c>
      <c r="DM38" s="43" t="str">
        <f>IF(ISBLANK('Nota de Estudiantes'!DM40),"",20*'Nota de Estudiantes'!DM40/DM$6)</f>
        <v/>
      </c>
      <c r="DN38" s="43" t="str">
        <f>IF(ISBLANK('Nota de Estudiantes'!DN40),"",20*'Nota de Estudiantes'!DN40/DN$6)</f>
        <v/>
      </c>
      <c r="DO38" s="43" t="str">
        <f>IF(ISBLANK('Nota de Estudiantes'!DO40),"",20*'Nota de Estudiantes'!DO40/DO$6)</f>
        <v/>
      </c>
      <c r="DP38" s="43" t="str">
        <f>IF(ISBLANK('Nota de Estudiantes'!DP40),"",20*'Nota de Estudiantes'!DP40/DP$6)</f>
        <v/>
      </c>
      <c r="DQ38" s="43" t="str">
        <f>IF(ISBLANK('Nota de Estudiantes'!DQ40),"",20*'Nota de Estudiantes'!DQ40/DQ$6)</f>
        <v/>
      </c>
      <c r="DR38" s="43" t="str">
        <f>IF(ISBLANK('Nota de Estudiantes'!DR40),"",20*'Nota de Estudiantes'!DR40/DR$6)</f>
        <v/>
      </c>
      <c r="DS38" s="43" t="str">
        <f>IF(ISBLANK('Nota de Estudiantes'!DS40),"",20*'Nota de Estudiantes'!DS40/DS$6)</f>
        <v/>
      </c>
      <c r="DT38" s="43" t="str">
        <f>IF(ISBLANK('Nota de Estudiantes'!DT40),"",20*'Nota de Estudiantes'!DT40/DT$6)</f>
        <v/>
      </c>
      <c r="DU38" s="43" t="str">
        <f>IF(ISBLANK('Nota de Estudiantes'!DU40),"",20*'Nota de Estudiantes'!DU40/DU$6)</f>
        <v/>
      </c>
      <c r="DV38" s="43" t="str">
        <f>IF(ISBLANK('Nota de Estudiantes'!DV40),"",20*'Nota de Estudiantes'!DV40/DV$6)</f>
        <v/>
      </c>
      <c r="DW38" s="43" t="str">
        <f>IF(ISBLANK('Nota de Estudiantes'!DW40),"",20*'Nota de Estudiantes'!DW40/DW$6)</f>
        <v/>
      </c>
      <c r="DX38" s="43" t="str">
        <f>IF(ISBLANK('Nota de Estudiantes'!DX40),"",20*'Nota de Estudiantes'!DX40/DX$6)</f>
        <v/>
      </c>
      <c r="DY38" s="43" t="str">
        <f>IF(ISBLANK('Nota de Estudiantes'!DY40),"",20*'Nota de Estudiantes'!DY40/DY$6)</f>
        <v/>
      </c>
      <c r="DZ38" s="43" t="str">
        <f>IF(ISBLANK('Nota de Estudiantes'!DZ40),"",20*'Nota de Estudiantes'!DZ40/DZ$6)</f>
        <v/>
      </c>
      <c r="EA38" s="43" t="str">
        <f>IF(ISBLANK('Nota de Estudiantes'!EA40),"",20*'Nota de Estudiantes'!EA40/EA$6)</f>
        <v/>
      </c>
      <c r="EB38" s="43" t="str">
        <f>IF(ISBLANK('Nota de Estudiantes'!EB40),"",20*'Nota de Estudiantes'!EB40/EB$6)</f>
        <v/>
      </c>
      <c r="EC38" s="43" t="str">
        <f>IF(ISBLANK('Nota de Estudiantes'!EC40),"",20*'Nota de Estudiantes'!EC40/EC$6)</f>
        <v/>
      </c>
      <c r="ED38" s="43" t="str">
        <f>IF(ISBLANK('Nota de Estudiantes'!ED40),"",20*'Nota de Estudiantes'!ED40/ED$6)</f>
        <v/>
      </c>
      <c r="EE38" s="43" t="str">
        <f>IF(ISBLANK('Nota de Estudiantes'!EE40),"",20*'Nota de Estudiantes'!EE40/EE$6)</f>
        <v/>
      </c>
      <c r="EF38" s="43" t="str">
        <f>IF(ISBLANK('Nota de Estudiantes'!EF40),"",20*'Nota de Estudiantes'!EF40/EF$6)</f>
        <v/>
      </c>
      <c r="EG38" s="43" t="str">
        <f>IF(ISBLANK('Nota de Estudiantes'!EG40),"",20*'Nota de Estudiantes'!EG40/EG$6)</f>
        <v/>
      </c>
      <c r="EH38" s="43" t="str">
        <f>IF(ISBLANK('Nota de Estudiantes'!EH40),"",20*'Nota de Estudiantes'!EH40/EH$6)</f>
        <v/>
      </c>
      <c r="EI38" s="43" t="str">
        <f>IF(ISBLANK('Nota de Estudiantes'!EI40),"",20*'Nota de Estudiantes'!EI40/EI$6)</f>
        <v/>
      </c>
      <c r="EJ38" s="43" t="str">
        <f>IF(ISBLANK('Nota de Estudiantes'!EJ40),"",20*'Nota de Estudiantes'!EJ40/EJ$6)</f>
        <v/>
      </c>
      <c r="EK38" s="43" t="str">
        <f>IF(ISBLANK('Nota de Estudiantes'!EK40),"",20*'Nota de Estudiantes'!EK40/EK$6)</f>
        <v/>
      </c>
      <c r="EL38" s="43" t="str">
        <f>IF(ISBLANK('Nota de Estudiantes'!EL40),"",20*'Nota de Estudiantes'!EL40/EL$6)</f>
        <v/>
      </c>
      <c r="EM38" s="43" t="str">
        <f>IF(ISBLANK('Nota de Estudiantes'!EM40),"",20*'Nota de Estudiantes'!EM40/EM$6)</f>
        <v/>
      </c>
      <c r="EN38" s="43" t="str">
        <f>IF(ISBLANK('Nota de Estudiantes'!EN40),"",20*'Nota de Estudiantes'!EN40/EN$6)</f>
        <v/>
      </c>
      <c r="EO38" s="43" t="str">
        <f>IF(ISBLANK('Nota de Estudiantes'!EO40),"",20*'Nota de Estudiantes'!EO40/EO$6)</f>
        <v/>
      </c>
      <c r="EP38" s="43" t="str">
        <f>IF(ISBLANK('Nota de Estudiantes'!EP40),"",20*'Nota de Estudiantes'!EP40/EP$6)</f>
        <v/>
      </c>
      <c r="EQ38" s="43" t="str">
        <f>IF(ISBLANK('Nota de Estudiantes'!EQ40),"",20*'Nota de Estudiantes'!EQ40/EQ$6)</f>
        <v/>
      </c>
      <c r="ER38" s="43" t="str">
        <f>IF(ISBLANK('Nota de Estudiantes'!ER40),"",20*'Nota de Estudiantes'!ER40/ER$6)</f>
        <v/>
      </c>
      <c r="ES38" s="43" t="str">
        <f>IF(ISBLANK('Nota de Estudiantes'!ES40),"",20*'Nota de Estudiantes'!ES40/ES$6)</f>
        <v/>
      </c>
      <c r="ET38" s="43" t="str">
        <f>IF(ISBLANK('Nota de Estudiantes'!ET40),"",20*'Nota de Estudiantes'!ET40/ET$6)</f>
        <v/>
      </c>
      <c r="EU38" s="43" t="str">
        <f>IF(ISBLANK('Nota de Estudiantes'!EU40),"",20*'Nota de Estudiantes'!EU40/EU$6)</f>
        <v/>
      </c>
      <c r="EV38" s="43" t="str">
        <f>IF(ISBLANK('Nota de Estudiantes'!EV40),"",20*'Nota de Estudiantes'!EV40/EV$6)</f>
        <v/>
      </c>
      <c r="EW38" s="43" t="str">
        <f>IF(ISBLANK('Nota de Estudiantes'!EW40),"",20*'Nota de Estudiantes'!EW40/EW$6)</f>
        <v/>
      </c>
      <c r="EX38" s="43" t="str">
        <f>IF(ISBLANK('Nota de Estudiantes'!EX40),"",20*'Nota de Estudiantes'!EX40/EX$6)</f>
        <v/>
      </c>
      <c r="EY38" s="43" t="str">
        <f>IF(ISBLANK('Nota de Estudiantes'!EY40),"",20*'Nota de Estudiantes'!EY40/EY$6)</f>
        <v/>
      </c>
      <c r="EZ38" s="43" t="str">
        <f>IF(ISBLANK('Nota de Estudiantes'!EZ40),"",20*'Nota de Estudiantes'!EZ40/EZ$6)</f>
        <v/>
      </c>
      <c r="FA38" s="43" t="str">
        <f>IF(ISBLANK('Nota de Estudiantes'!FA40),"",20*'Nota de Estudiantes'!FA40/FA$6)</f>
        <v/>
      </c>
      <c r="FB38" s="43" t="str">
        <f>IF(ISBLANK('Nota de Estudiantes'!FB40),"",20*'Nota de Estudiantes'!FB40/FB$6)</f>
        <v/>
      </c>
      <c r="FC38" s="43" t="str">
        <f>IF(ISBLANK('Nota de Estudiantes'!FC40),"",20*'Nota de Estudiantes'!FC40/FC$6)</f>
        <v/>
      </c>
      <c r="FD38" s="43" t="str">
        <f>IF(ISBLANK('Nota de Estudiantes'!FD40),"",20*'Nota de Estudiantes'!FD40/FD$6)</f>
        <v/>
      </c>
      <c r="FE38" s="43" t="str">
        <f>IF(ISBLANK('Nota de Estudiantes'!FE40),"",20*'Nota de Estudiantes'!FE40/FE$6)</f>
        <v/>
      </c>
      <c r="FF38" s="43" t="str">
        <f>IF(ISBLANK('Nota de Estudiantes'!FF40),"",20*'Nota de Estudiantes'!FF40/FF$6)</f>
        <v/>
      </c>
      <c r="FG38" s="43" t="str">
        <f>IF(ISBLANK('Nota de Estudiantes'!FG40),"",20*'Nota de Estudiantes'!FG40/FG$6)</f>
        <v/>
      </c>
      <c r="FH38" s="43" t="str">
        <f>IF(ISBLANK('Nota de Estudiantes'!FH40),"",20*'Nota de Estudiantes'!FH40/FH$6)</f>
        <v/>
      </c>
      <c r="FI38" s="43" t="str">
        <f>IF(ISBLANK('Nota de Estudiantes'!FI40),"",20*'Nota de Estudiantes'!FI40/FI$6)</f>
        <v/>
      </c>
      <c r="FJ38" s="43" t="str">
        <f>IF(ISBLANK('Nota de Estudiantes'!FJ40),"",20*'Nota de Estudiantes'!FJ40/FJ$6)</f>
        <v/>
      </c>
      <c r="FK38" s="43" t="str">
        <f>IF(ISBLANK('Nota de Estudiantes'!FK40),"",20*'Nota de Estudiantes'!FK40/FK$6)</f>
        <v/>
      </c>
      <c r="FL38" s="43" t="str">
        <f>IF(ISBLANK('Nota de Estudiantes'!FL40),"",20*'Nota de Estudiantes'!FL40/FL$6)</f>
        <v/>
      </c>
    </row>
    <row r="39" spans="2:168" x14ac:dyDescent="0.25">
      <c r="B39" s="42" t="str">
        <f>IF(ISBLANK('Nota de Estudiantes'!B41),"",'Nota de Estudiantes'!B41)</f>
        <v/>
      </c>
      <c r="C39" s="42" t="str">
        <f>IF(ISBLANK('Nota de Estudiantes'!C41),"",'Nota de Estudiantes'!C41)</f>
        <v/>
      </c>
      <c r="D39" s="38" t="str">
        <f>IF(ISBLANK('Nota de Estudiantes'!D41),"",'Nota de Estudiantes'!D41)</f>
        <v/>
      </c>
      <c r="E39" s="43" t="str">
        <f>IF(ISBLANK('Nota de Estudiantes'!E41),"",20*'Nota de Estudiantes'!E41/E$6)</f>
        <v/>
      </c>
      <c r="F39" s="43" t="str">
        <f>IF(ISBLANK('Nota de Estudiantes'!F41),"",20*'Nota de Estudiantes'!F41/F$6)</f>
        <v/>
      </c>
      <c r="G39" s="43" t="str">
        <f>IF(ISBLANK('Nota de Estudiantes'!G41),"",20*'Nota de Estudiantes'!G41/G$6)</f>
        <v/>
      </c>
      <c r="H39" s="43" t="str">
        <f>IF(ISBLANK('Nota de Estudiantes'!H41),"",20*'Nota de Estudiantes'!H41/H$6)</f>
        <v/>
      </c>
      <c r="I39" s="43" t="str">
        <f>IF(ISBLANK('Nota de Estudiantes'!I41),"",20*'Nota de Estudiantes'!I41/I$6)</f>
        <v/>
      </c>
      <c r="J39" s="43" t="str">
        <f>IF(ISBLANK('Nota de Estudiantes'!J41),"",20*'Nota de Estudiantes'!J41/J$6)</f>
        <v/>
      </c>
      <c r="K39" s="43" t="str">
        <f>IF(ISBLANK('Nota de Estudiantes'!K41),"",20*'Nota de Estudiantes'!K41/K$6)</f>
        <v/>
      </c>
      <c r="L39" s="43" t="str">
        <f>IF(ISBLANK('Nota de Estudiantes'!L41),"",20*'Nota de Estudiantes'!L41/L$6)</f>
        <v/>
      </c>
      <c r="M39" s="43" t="str">
        <f>IF(ISBLANK('Nota de Estudiantes'!M41),"",20*'Nota de Estudiantes'!M41/M$6)</f>
        <v/>
      </c>
      <c r="N39" s="43" t="str">
        <f>IF(ISBLANK('Nota de Estudiantes'!N41),"",20*'Nota de Estudiantes'!N41/N$6)</f>
        <v/>
      </c>
      <c r="O39" s="43" t="str">
        <f>IF(ISBLANK('Nota de Estudiantes'!O41),"",20*'Nota de Estudiantes'!O41/O$6)</f>
        <v/>
      </c>
      <c r="P39" s="43" t="str">
        <f>IF(ISBLANK('Nota de Estudiantes'!P41),"",20*'Nota de Estudiantes'!P41/P$6)</f>
        <v/>
      </c>
      <c r="Q39" s="43" t="str">
        <f>IF(ISBLANK('Nota de Estudiantes'!Q41),"",20*'Nota de Estudiantes'!Q41/Q$6)</f>
        <v/>
      </c>
      <c r="R39" s="43" t="str">
        <f>IF(ISBLANK('Nota de Estudiantes'!R41),"",20*'Nota de Estudiantes'!R41/R$6)</f>
        <v/>
      </c>
      <c r="S39" s="43" t="str">
        <f>IF(ISBLANK('Nota de Estudiantes'!S41),"",20*'Nota de Estudiantes'!S41/S$6)</f>
        <v/>
      </c>
      <c r="T39" s="43" t="str">
        <f>IF(ISBLANK('Nota de Estudiantes'!T41),"",20*'Nota de Estudiantes'!T41/T$6)</f>
        <v/>
      </c>
      <c r="U39" s="43" t="str">
        <f>IF(ISBLANK('Nota de Estudiantes'!U41),"",20*'Nota de Estudiantes'!U41/U$6)</f>
        <v/>
      </c>
      <c r="V39" s="43" t="str">
        <f>IF(ISBLANK('Nota de Estudiantes'!V41),"",20*'Nota de Estudiantes'!V41/V$6)</f>
        <v/>
      </c>
      <c r="W39" s="43" t="str">
        <f>IF(ISBLANK('Nota de Estudiantes'!W41),"",20*'Nota de Estudiantes'!W41/W$6)</f>
        <v/>
      </c>
      <c r="X39" s="43" t="str">
        <f>IF(ISBLANK('Nota de Estudiantes'!X41),"",20*'Nota de Estudiantes'!X41/X$6)</f>
        <v/>
      </c>
      <c r="Y39" s="43" t="str">
        <f>IF(ISBLANK('Nota de Estudiantes'!Y41),"",20*'Nota de Estudiantes'!Y41/Y$6)</f>
        <v/>
      </c>
      <c r="Z39" s="43" t="str">
        <f>IF(ISBLANK('Nota de Estudiantes'!Z41),"",20*'Nota de Estudiantes'!Z41/Z$6)</f>
        <v/>
      </c>
      <c r="AA39" s="43" t="str">
        <f>IF(ISBLANK('Nota de Estudiantes'!AA41),"",20*'Nota de Estudiantes'!AA41/AA$6)</f>
        <v/>
      </c>
      <c r="AB39" s="43" t="str">
        <f>IF(ISBLANK('Nota de Estudiantes'!AB41),"",20*'Nota de Estudiantes'!AB41/AB$6)</f>
        <v/>
      </c>
      <c r="AC39" s="43" t="str">
        <f>IF(ISBLANK('Nota de Estudiantes'!AC41),"",20*'Nota de Estudiantes'!AC41/AC$6)</f>
        <v/>
      </c>
      <c r="AD39" s="43" t="str">
        <f>IF(ISBLANK('Nota de Estudiantes'!AD41),"",20*'Nota de Estudiantes'!AD41/AD$6)</f>
        <v/>
      </c>
      <c r="AE39" s="43" t="str">
        <f>IF(ISBLANK('Nota de Estudiantes'!AE41),"",20*'Nota de Estudiantes'!AE41/AE$6)</f>
        <v/>
      </c>
      <c r="AF39" s="43" t="str">
        <f>IF(ISBLANK('Nota de Estudiantes'!AF41),"",20*'Nota de Estudiantes'!AF41/AF$6)</f>
        <v/>
      </c>
      <c r="AG39" s="43" t="str">
        <f>IF(ISBLANK('Nota de Estudiantes'!AG41),"",20*'Nota de Estudiantes'!AG41/AG$6)</f>
        <v/>
      </c>
      <c r="AH39" s="43" t="str">
        <f>IF(ISBLANK('Nota de Estudiantes'!AH41),"",20*'Nota de Estudiantes'!AH41/AH$6)</f>
        <v/>
      </c>
      <c r="AI39" s="43" t="str">
        <f>IF(ISBLANK('Nota de Estudiantes'!AI41),"",20*'Nota de Estudiantes'!AI41/AI$6)</f>
        <v/>
      </c>
      <c r="AJ39" s="43" t="str">
        <f>IF(ISBLANK('Nota de Estudiantes'!AJ41),"",20*'Nota de Estudiantes'!AJ41/AJ$6)</f>
        <v/>
      </c>
      <c r="AK39" s="43" t="str">
        <f>IF(ISBLANK('Nota de Estudiantes'!AK41),"",20*'Nota de Estudiantes'!AK41/AK$6)</f>
        <v/>
      </c>
      <c r="AL39" s="43" t="str">
        <f>IF(ISBLANK('Nota de Estudiantes'!AL41),"",20*'Nota de Estudiantes'!AL41/AL$6)</f>
        <v/>
      </c>
      <c r="AM39" s="43" t="str">
        <f>IF(ISBLANK('Nota de Estudiantes'!AM41),"",20*'Nota de Estudiantes'!AM41/AM$6)</f>
        <v/>
      </c>
      <c r="AN39" s="43" t="str">
        <f>IF(ISBLANK('Nota de Estudiantes'!AN41),"",20*'Nota de Estudiantes'!AN41/AN$6)</f>
        <v/>
      </c>
      <c r="AO39" s="43" t="str">
        <f>IF(ISBLANK('Nota de Estudiantes'!AO41),"",20*'Nota de Estudiantes'!AO41/AO$6)</f>
        <v/>
      </c>
      <c r="AP39" s="43" t="str">
        <f>IF(ISBLANK('Nota de Estudiantes'!AP41),"",20*'Nota de Estudiantes'!AP41/AP$6)</f>
        <v/>
      </c>
      <c r="AQ39" s="43" t="str">
        <f>IF(ISBLANK('Nota de Estudiantes'!AQ41),"",20*'Nota de Estudiantes'!AQ41/AQ$6)</f>
        <v/>
      </c>
      <c r="AR39" s="43" t="str">
        <f>IF(ISBLANK('Nota de Estudiantes'!AR41),"",20*'Nota de Estudiantes'!AR41/AR$6)</f>
        <v/>
      </c>
      <c r="AS39" s="43" t="str">
        <f>IF(ISBLANK('Nota de Estudiantes'!AS41),"",20*'Nota de Estudiantes'!AS41/AS$6)</f>
        <v/>
      </c>
      <c r="AT39" s="43" t="str">
        <f>IF(ISBLANK('Nota de Estudiantes'!AT41),"",20*'Nota de Estudiantes'!AT41/AT$6)</f>
        <v/>
      </c>
      <c r="AU39" s="43" t="str">
        <f>IF(ISBLANK('Nota de Estudiantes'!AU41),"",20*'Nota de Estudiantes'!AU41/AU$6)</f>
        <v/>
      </c>
      <c r="AV39" s="43" t="str">
        <f>IF(ISBLANK('Nota de Estudiantes'!AV41),"",20*'Nota de Estudiantes'!AV41/AV$6)</f>
        <v/>
      </c>
      <c r="AW39" s="43" t="str">
        <f>IF(ISBLANK('Nota de Estudiantes'!AW41),"",20*'Nota de Estudiantes'!AW41/AW$6)</f>
        <v/>
      </c>
      <c r="AX39" s="43" t="str">
        <f>IF(ISBLANK('Nota de Estudiantes'!AX41),"",20*'Nota de Estudiantes'!AX41/AX$6)</f>
        <v/>
      </c>
      <c r="AY39" s="43" t="str">
        <f>IF(ISBLANK('Nota de Estudiantes'!AY41),"",20*'Nota de Estudiantes'!AY41/AY$6)</f>
        <v/>
      </c>
      <c r="AZ39" s="43" t="str">
        <f>IF(ISBLANK('Nota de Estudiantes'!AZ41),"",20*'Nota de Estudiantes'!AZ41/AZ$6)</f>
        <v/>
      </c>
      <c r="BA39" s="43" t="str">
        <f>IF(ISBLANK('Nota de Estudiantes'!BA41),"",20*'Nota de Estudiantes'!BA41/BA$6)</f>
        <v/>
      </c>
      <c r="BB39" s="43" t="str">
        <f>IF(ISBLANK('Nota de Estudiantes'!BB41),"",20*'Nota de Estudiantes'!BB41/BB$6)</f>
        <v/>
      </c>
      <c r="BC39" s="43" t="str">
        <f>IF(ISBLANK('Nota de Estudiantes'!BC41),"",20*'Nota de Estudiantes'!BC41/BC$6)</f>
        <v/>
      </c>
      <c r="BD39" s="43" t="str">
        <f>IF(ISBLANK('Nota de Estudiantes'!BD41),"",20*'Nota de Estudiantes'!BD41/BD$6)</f>
        <v/>
      </c>
      <c r="BE39" s="43" t="str">
        <f>IF(ISBLANK('Nota de Estudiantes'!BE41),"",20*'Nota de Estudiantes'!BE41/BE$6)</f>
        <v/>
      </c>
      <c r="BF39" s="43" t="str">
        <f>IF(ISBLANK('Nota de Estudiantes'!BF41),"",20*'Nota de Estudiantes'!BF41/BF$6)</f>
        <v/>
      </c>
      <c r="BG39" s="43" t="str">
        <f>IF(ISBLANK('Nota de Estudiantes'!BG41),"",20*'Nota de Estudiantes'!BG41/BG$6)</f>
        <v/>
      </c>
      <c r="BH39" s="43" t="str">
        <f>IF(ISBLANK('Nota de Estudiantes'!BH41),"",20*'Nota de Estudiantes'!BH41/BH$6)</f>
        <v/>
      </c>
      <c r="BI39" s="43" t="str">
        <f>IF(ISBLANK('Nota de Estudiantes'!BI41),"",20*'Nota de Estudiantes'!BI41/BI$6)</f>
        <v/>
      </c>
      <c r="BJ39" s="43" t="str">
        <f>IF(ISBLANK('Nota de Estudiantes'!BJ41),"",20*'Nota de Estudiantes'!BJ41/BJ$6)</f>
        <v/>
      </c>
      <c r="BK39" s="43" t="str">
        <f>IF(ISBLANK('Nota de Estudiantes'!BK41),"",20*'Nota de Estudiantes'!BK41/BK$6)</f>
        <v/>
      </c>
      <c r="BL39" s="43" t="str">
        <f>IF(ISBLANK('Nota de Estudiantes'!BL41),"",20*'Nota de Estudiantes'!BL41/BL$6)</f>
        <v/>
      </c>
      <c r="BM39" s="43" t="str">
        <f>IF(ISBLANK('Nota de Estudiantes'!BM41),"",20*'Nota de Estudiantes'!BM41/BM$6)</f>
        <v/>
      </c>
      <c r="BN39" s="43" t="str">
        <f>IF(ISBLANK('Nota de Estudiantes'!BN41),"",20*'Nota de Estudiantes'!BN41/BN$6)</f>
        <v/>
      </c>
      <c r="BO39" s="43" t="str">
        <f>IF(ISBLANK('Nota de Estudiantes'!BO41),"",20*'Nota de Estudiantes'!BO41/BO$6)</f>
        <v/>
      </c>
      <c r="BP39" s="43" t="str">
        <f>IF(ISBLANK('Nota de Estudiantes'!BP41),"",20*'Nota de Estudiantes'!BP41/BP$6)</f>
        <v/>
      </c>
      <c r="BQ39" s="43" t="str">
        <f>IF(ISBLANK('Nota de Estudiantes'!BQ41),"",20*'Nota de Estudiantes'!BQ41/BQ$6)</f>
        <v/>
      </c>
      <c r="BR39" s="43" t="str">
        <f>IF(ISBLANK('Nota de Estudiantes'!BR41),"",20*'Nota de Estudiantes'!BR41/BR$6)</f>
        <v/>
      </c>
      <c r="BS39" s="43" t="str">
        <f>IF(ISBLANK('Nota de Estudiantes'!BS41),"",20*'Nota de Estudiantes'!BS41/BS$6)</f>
        <v/>
      </c>
      <c r="BT39" s="43" t="str">
        <f>IF(ISBLANK('Nota de Estudiantes'!BT41),"",20*'Nota de Estudiantes'!BT41/BT$6)</f>
        <v/>
      </c>
      <c r="BU39" s="43" t="str">
        <f>IF(ISBLANK('Nota de Estudiantes'!BU41),"",20*'Nota de Estudiantes'!BU41/BU$6)</f>
        <v/>
      </c>
      <c r="BV39" s="43" t="str">
        <f>IF(ISBLANK('Nota de Estudiantes'!BV41),"",20*'Nota de Estudiantes'!BV41/BV$6)</f>
        <v/>
      </c>
      <c r="BW39" s="43" t="str">
        <f>IF(ISBLANK('Nota de Estudiantes'!BW41),"",20*'Nota de Estudiantes'!BW41/BW$6)</f>
        <v/>
      </c>
      <c r="BX39" s="43" t="str">
        <f>IF(ISBLANK('Nota de Estudiantes'!BX41),"",20*'Nota de Estudiantes'!BX41/BX$6)</f>
        <v/>
      </c>
      <c r="BY39" s="43" t="str">
        <f>IF(ISBLANK('Nota de Estudiantes'!BY41),"",20*'Nota de Estudiantes'!BY41/BY$6)</f>
        <v/>
      </c>
      <c r="BZ39" s="43" t="str">
        <f>IF(ISBLANK('Nota de Estudiantes'!BZ41),"",20*'Nota de Estudiantes'!BZ41/BZ$6)</f>
        <v/>
      </c>
      <c r="CA39" s="43" t="str">
        <f>IF(ISBLANK('Nota de Estudiantes'!CA41),"",20*'Nota de Estudiantes'!CA41/CA$6)</f>
        <v/>
      </c>
      <c r="CB39" s="43" t="str">
        <f>IF(ISBLANK('Nota de Estudiantes'!CB41),"",20*'Nota de Estudiantes'!CB41/CB$6)</f>
        <v/>
      </c>
      <c r="CC39" s="43" t="str">
        <f>IF(ISBLANK('Nota de Estudiantes'!CC41),"",20*'Nota de Estudiantes'!CC41/CC$6)</f>
        <v/>
      </c>
      <c r="CD39" s="43" t="str">
        <f>IF(ISBLANK('Nota de Estudiantes'!CD41),"",20*'Nota de Estudiantes'!CD41/CD$6)</f>
        <v/>
      </c>
      <c r="CE39" s="43" t="str">
        <f>IF(ISBLANK('Nota de Estudiantes'!CE41),"",20*'Nota de Estudiantes'!CE41/CE$6)</f>
        <v/>
      </c>
      <c r="CF39" s="43" t="str">
        <f>IF(ISBLANK('Nota de Estudiantes'!CF41),"",20*'Nota de Estudiantes'!CF41/CF$6)</f>
        <v/>
      </c>
      <c r="CG39" s="43" t="str">
        <f>IF(ISBLANK('Nota de Estudiantes'!CG41),"",20*'Nota de Estudiantes'!CG41/CG$6)</f>
        <v/>
      </c>
      <c r="CH39" s="43" t="str">
        <f>IF(ISBLANK('Nota de Estudiantes'!CH41),"",20*'Nota de Estudiantes'!CH41/CH$6)</f>
        <v/>
      </c>
      <c r="CI39" s="43" t="str">
        <f>IF(ISBLANK('Nota de Estudiantes'!CI41),"",20*'Nota de Estudiantes'!CI41/CI$6)</f>
        <v/>
      </c>
      <c r="CJ39" s="43" t="str">
        <f>IF(ISBLANK('Nota de Estudiantes'!CJ41),"",20*'Nota de Estudiantes'!CJ41/CJ$6)</f>
        <v/>
      </c>
      <c r="CK39" s="43" t="str">
        <f>IF(ISBLANK('Nota de Estudiantes'!CK41),"",20*'Nota de Estudiantes'!CK41/CK$6)</f>
        <v/>
      </c>
      <c r="CL39" s="43" t="str">
        <f>IF(ISBLANK('Nota de Estudiantes'!CL41),"",20*'Nota de Estudiantes'!CL41/CL$6)</f>
        <v/>
      </c>
      <c r="CM39" s="43" t="str">
        <f>IF(ISBLANK('Nota de Estudiantes'!CM41),"",20*'Nota de Estudiantes'!CM41/CM$6)</f>
        <v/>
      </c>
      <c r="CN39" s="43" t="str">
        <f>IF(ISBLANK('Nota de Estudiantes'!CN41),"",20*'Nota de Estudiantes'!CN41/CN$6)</f>
        <v/>
      </c>
      <c r="CO39" s="43" t="str">
        <f>IF(ISBLANK('Nota de Estudiantes'!CO41),"",20*'Nota de Estudiantes'!CO41/CO$6)</f>
        <v/>
      </c>
      <c r="CP39" s="43" t="str">
        <f>IF(ISBLANK('Nota de Estudiantes'!CP41),"",20*'Nota de Estudiantes'!CP41/CP$6)</f>
        <v/>
      </c>
      <c r="CQ39" s="43" t="str">
        <f>IF(ISBLANK('Nota de Estudiantes'!CQ41),"",20*'Nota de Estudiantes'!CQ41/CQ$6)</f>
        <v/>
      </c>
      <c r="CR39" s="43" t="str">
        <f>IF(ISBLANK('Nota de Estudiantes'!CR41),"",20*'Nota de Estudiantes'!CR41/CR$6)</f>
        <v/>
      </c>
      <c r="CS39" s="43" t="str">
        <f>IF(ISBLANK('Nota de Estudiantes'!CS41),"",20*'Nota de Estudiantes'!CS41/CS$6)</f>
        <v/>
      </c>
      <c r="CT39" s="43" t="str">
        <f>IF(ISBLANK('Nota de Estudiantes'!CT41),"",20*'Nota de Estudiantes'!CT41/CT$6)</f>
        <v/>
      </c>
      <c r="CU39" s="43" t="str">
        <f>IF(ISBLANK('Nota de Estudiantes'!CU41),"",20*'Nota de Estudiantes'!CU41/CU$6)</f>
        <v/>
      </c>
      <c r="CV39" s="43" t="str">
        <f>IF(ISBLANK('Nota de Estudiantes'!CV41),"",20*'Nota de Estudiantes'!CV41/CV$6)</f>
        <v/>
      </c>
      <c r="CW39" s="43" t="str">
        <f>IF(ISBLANK('Nota de Estudiantes'!CW41),"",20*'Nota de Estudiantes'!CW41/CW$6)</f>
        <v/>
      </c>
      <c r="CX39" s="43" t="str">
        <f>IF(ISBLANK('Nota de Estudiantes'!CX41),"",20*'Nota de Estudiantes'!CX41/CX$6)</f>
        <v/>
      </c>
      <c r="CY39" s="43" t="str">
        <f>IF(ISBLANK('Nota de Estudiantes'!CY41),"",20*'Nota de Estudiantes'!CY41/CY$6)</f>
        <v/>
      </c>
      <c r="CZ39" s="43" t="str">
        <f>IF(ISBLANK('Nota de Estudiantes'!CZ41),"",20*'Nota de Estudiantes'!CZ41/CZ$6)</f>
        <v/>
      </c>
      <c r="DA39" s="43" t="str">
        <f>IF(ISBLANK('Nota de Estudiantes'!DA41),"",20*'Nota de Estudiantes'!DA41/DA$6)</f>
        <v/>
      </c>
      <c r="DB39" s="43" t="str">
        <f>IF(ISBLANK('Nota de Estudiantes'!DB41),"",20*'Nota de Estudiantes'!DB41/DB$6)</f>
        <v/>
      </c>
      <c r="DC39" s="43" t="str">
        <f>IF(ISBLANK('Nota de Estudiantes'!DC41),"",20*'Nota de Estudiantes'!DC41/DC$6)</f>
        <v/>
      </c>
      <c r="DD39" s="43" t="str">
        <f>IF(ISBLANK('Nota de Estudiantes'!DD41),"",20*'Nota de Estudiantes'!DD41/DD$6)</f>
        <v/>
      </c>
      <c r="DE39" s="43" t="str">
        <f>IF(ISBLANK('Nota de Estudiantes'!DE41),"",20*'Nota de Estudiantes'!DE41/DE$6)</f>
        <v/>
      </c>
      <c r="DF39" s="43" t="str">
        <f>IF(ISBLANK('Nota de Estudiantes'!DF41),"",20*'Nota de Estudiantes'!DF41/DF$6)</f>
        <v/>
      </c>
      <c r="DG39" s="43" t="str">
        <f>IF(ISBLANK('Nota de Estudiantes'!DG41),"",20*'Nota de Estudiantes'!DG41/DG$6)</f>
        <v/>
      </c>
      <c r="DH39" s="43" t="str">
        <f>IF(ISBLANK('Nota de Estudiantes'!DH41),"",20*'Nota de Estudiantes'!DH41/DH$6)</f>
        <v/>
      </c>
      <c r="DI39" s="43" t="str">
        <f>IF(ISBLANK('Nota de Estudiantes'!DI41),"",20*'Nota de Estudiantes'!DI41/DI$6)</f>
        <v/>
      </c>
      <c r="DJ39" s="43" t="str">
        <f>IF(ISBLANK('Nota de Estudiantes'!DJ41),"",20*'Nota de Estudiantes'!DJ41/DJ$6)</f>
        <v/>
      </c>
      <c r="DK39" s="43" t="str">
        <f>IF(ISBLANK('Nota de Estudiantes'!DK41),"",20*'Nota de Estudiantes'!DK41/DK$6)</f>
        <v/>
      </c>
      <c r="DL39" s="43" t="str">
        <f>IF(ISBLANK('Nota de Estudiantes'!DL41),"",20*'Nota de Estudiantes'!DL41/DL$6)</f>
        <v/>
      </c>
      <c r="DM39" s="43" t="str">
        <f>IF(ISBLANK('Nota de Estudiantes'!DM41),"",20*'Nota de Estudiantes'!DM41/DM$6)</f>
        <v/>
      </c>
      <c r="DN39" s="43" t="str">
        <f>IF(ISBLANK('Nota de Estudiantes'!DN41),"",20*'Nota de Estudiantes'!DN41/DN$6)</f>
        <v/>
      </c>
      <c r="DO39" s="43" t="str">
        <f>IF(ISBLANK('Nota de Estudiantes'!DO41),"",20*'Nota de Estudiantes'!DO41/DO$6)</f>
        <v/>
      </c>
      <c r="DP39" s="43" t="str">
        <f>IF(ISBLANK('Nota de Estudiantes'!DP41),"",20*'Nota de Estudiantes'!DP41/DP$6)</f>
        <v/>
      </c>
      <c r="DQ39" s="43" t="str">
        <f>IF(ISBLANK('Nota de Estudiantes'!DQ41),"",20*'Nota de Estudiantes'!DQ41/DQ$6)</f>
        <v/>
      </c>
      <c r="DR39" s="43" t="str">
        <f>IF(ISBLANK('Nota de Estudiantes'!DR41),"",20*'Nota de Estudiantes'!DR41/DR$6)</f>
        <v/>
      </c>
      <c r="DS39" s="43" t="str">
        <f>IF(ISBLANK('Nota de Estudiantes'!DS41),"",20*'Nota de Estudiantes'!DS41/DS$6)</f>
        <v/>
      </c>
      <c r="DT39" s="43" t="str">
        <f>IF(ISBLANK('Nota de Estudiantes'!DT41),"",20*'Nota de Estudiantes'!DT41/DT$6)</f>
        <v/>
      </c>
      <c r="DU39" s="43" t="str">
        <f>IF(ISBLANK('Nota de Estudiantes'!DU41),"",20*'Nota de Estudiantes'!DU41/DU$6)</f>
        <v/>
      </c>
      <c r="DV39" s="43" t="str">
        <f>IF(ISBLANK('Nota de Estudiantes'!DV41),"",20*'Nota de Estudiantes'!DV41/DV$6)</f>
        <v/>
      </c>
      <c r="DW39" s="43" t="str">
        <f>IF(ISBLANK('Nota de Estudiantes'!DW41),"",20*'Nota de Estudiantes'!DW41/DW$6)</f>
        <v/>
      </c>
      <c r="DX39" s="43" t="str">
        <f>IF(ISBLANK('Nota de Estudiantes'!DX41),"",20*'Nota de Estudiantes'!DX41/DX$6)</f>
        <v/>
      </c>
      <c r="DY39" s="43" t="str">
        <f>IF(ISBLANK('Nota de Estudiantes'!DY41),"",20*'Nota de Estudiantes'!DY41/DY$6)</f>
        <v/>
      </c>
      <c r="DZ39" s="43" t="str">
        <f>IF(ISBLANK('Nota de Estudiantes'!DZ41),"",20*'Nota de Estudiantes'!DZ41/DZ$6)</f>
        <v/>
      </c>
      <c r="EA39" s="43" t="str">
        <f>IF(ISBLANK('Nota de Estudiantes'!EA41),"",20*'Nota de Estudiantes'!EA41/EA$6)</f>
        <v/>
      </c>
      <c r="EB39" s="43" t="str">
        <f>IF(ISBLANK('Nota de Estudiantes'!EB41),"",20*'Nota de Estudiantes'!EB41/EB$6)</f>
        <v/>
      </c>
      <c r="EC39" s="43" t="str">
        <f>IF(ISBLANK('Nota de Estudiantes'!EC41),"",20*'Nota de Estudiantes'!EC41/EC$6)</f>
        <v/>
      </c>
      <c r="ED39" s="43" t="str">
        <f>IF(ISBLANK('Nota de Estudiantes'!ED41),"",20*'Nota de Estudiantes'!ED41/ED$6)</f>
        <v/>
      </c>
      <c r="EE39" s="43" t="str">
        <f>IF(ISBLANK('Nota de Estudiantes'!EE41),"",20*'Nota de Estudiantes'!EE41/EE$6)</f>
        <v/>
      </c>
      <c r="EF39" s="43" t="str">
        <f>IF(ISBLANK('Nota de Estudiantes'!EF41),"",20*'Nota de Estudiantes'!EF41/EF$6)</f>
        <v/>
      </c>
      <c r="EG39" s="43" t="str">
        <f>IF(ISBLANK('Nota de Estudiantes'!EG41),"",20*'Nota de Estudiantes'!EG41/EG$6)</f>
        <v/>
      </c>
      <c r="EH39" s="43" t="str">
        <f>IF(ISBLANK('Nota de Estudiantes'!EH41),"",20*'Nota de Estudiantes'!EH41/EH$6)</f>
        <v/>
      </c>
      <c r="EI39" s="43" t="str">
        <f>IF(ISBLANK('Nota de Estudiantes'!EI41),"",20*'Nota de Estudiantes'!EI41/EI$6)</f>
        <v/>
      </c>
      <c r="EJ39" s="43" t="str">
        <f>IF(ISBLANK('Nota de Estudiantes'!EJ41),"",20*'Nota de Estudiantes'!EJ41/EJ$6)</f>
        <v/>
      </c>
      <c r="EK39" s="43" t="str">
        <f>IF(ISBLANK('Nota de Estudiantes'!EK41),"",20*'Nota de Estudiantes'!EK41/EK$6)</f>
        <v/>
      </c>
      <c r="EL39" s="43" t="str">
        <f>IF(ISBLANK('Nota de Estudiantes'!EL41),"",20*'Nota de Estudiantes'!EL41/EL$6)</f>
        <v/>
      </c>
      <c r="EM39" s="43" t="str">
        <f>IF(ISBLANK('Nota de Estudiantes'!EM41),"",20*'Nota de Estudiantes'!EM41/EM$6)</f>
        <v/>
      </c>
      <c r="EN39" s="43" t="str">
        <f>IF(ISBLANK('Nota de Estudiantes'!EN41),"",20*'Nota de Estudiantes'!EN41/EN$6)</f>
        <v/>
      </c>
      <c r="EO39" s="43" t="str">
        <f>IF(ISBLANK('Nota de Estudiantes'!EO41),"",20*'Nota de Estudiantes'!EO41/EO$6)</f>
        <v/>
      </c>
      <c r="EP39" s="43" t="str">
        <f>IF(ISBLANK('Nota de Estudiantes'!EP41),"",20*'Nota de Estudiantes'!EP41/EP$6)</f>
        <v/>
      </c>
      <c r="EQ39" s="43" t="str">
        <f>IF(ISBLANK('Nota de Estudiantes'!EQ41),"",20*'Nota de Estudiantes'!EQ41/EQ$6)</f>
        <v/>
      </c>
      <c r="ER39" s="43" t="str">
        <f>IF(ISBLANK('Nota de Estudiantes'!ER41),"",20*'Nota de Estudiantes'!ER41/ER$6)</f>
        <v/>
      </c>
      <c r="ES39" s="43" t="str">
        <f>IF(ISBLANK('Nota de Estudiantes'!ES41),"",20*'Nota de Estudiantes'!ES41/ES$6)</f>
        <v/>
      </c>
      <c r="ET39" s="43" t="str">
        <f>IF(ISBLANK('Nota de Estudiantes'!ET41),"",20*'Nota de Estudiantes'!ET41/ET$6)</f>
        <v/>
      </c>
      <c r="EU39" s="43" t="str">
        <f>IF(ISBLANK('Nota de Estudiantes'!EU41),"",20*'Nota de Estudiantes'!EU41/EU$6)</f>
        <v/>
      </c>
      <c r="EV39" s="43" t="str">
        <f>IF(ISBLANK('Nota de Estudiantes'!EV41),"",20*'Nota de Estudiantes'!EV41/EV$6)</f>
        <v/>
      </c>
      <c r="EW39" s="43" t="str">
        <f>IF(ISBLANK('Nota de Estudiantes'!EW41),"",20*'Nota de Estudiantes'!EW41/EW$6)</f>
        <v/>
      </c>
      <c r="EX39" s="43" t="str">
        <f>IF(ISBLANK('Nota de Estudiantes'!EX41),"",20*'Nota de Estudiantes'!EX41/EX$6)</f>
        <v/>
      </c>
      <c r="EY39" s="43" t="str">
        <f>IF(ISBLANK('Nota de Estudiantes'!EY41),"",20*'Nota de Estudiantes'!EY41/EY$6)</f>
        <v/>
      </c>
      <c r="EZ39" s="43" t="str">
        <f>IF(ISBLANK('Nota de Estudiantes'!EZ41),"",20*'Nota de Estudiantes'!EZ41/EZ$6)</f>
        <v/>
      </c>
      <c r="FA39" s="43" t="str">
        <f>IF(ISBLANK('Nota de Estudiantes'!FA41),"",20*'Nota de Estudiantes'!FA41/FA$6)</f>
        <v/>
      </c>
      <c r="FB39" s="43" t="str">
        <f>IF(ISBLANK('Nota de Estudiantes'!FB41),"",20*'Nota de Estudiantes'!FB41/FB$6)</f>
        <v/>
      </c>
      <c r="FC39" s="43" t="str">
        <f>IF(ISBLANK('Nota de Estudiantes'!FC41),"",20*'Nota de Estudiantes'!FC41/FC$6)</f>
        <v/>
      </c>
      <c r="FD39" s="43" t="str">
        <f>IF(ISBLANK('Nota de Estudiantes'!FD41),"",20*'Nota de Estudiantes'!FD41/FD$6)</f>
        <v/>
      </c>
      <c r="FE39" s="43" t="str">
        <f>IF(ISBLANK('Nota de Estudiantes'!FE41),"",20*'Nota de Estudiantes'!FE41/FE$6)</f>
        <v/>
      </c>
      <c r="FF39" s="43" t="str">
        <f>IF(ISBLANK('Nota de Estudiantes'!FF41),"",20*'Nota de Estudiantes'!FF41/FF$6)</f>
        <v/>
      </c>
      <c r="FG39" s="43" t="str">
        <f>IF(ISBLANK('Nota de Estudiantes'!FG41),"",20*'Nota de Estudiantes'!FG41/FG$6)</f>
        <v/>
      </c>
      <c r="FH39" s="43" t="str">
        <f>IF(ISBLANK('Nota de Estudiantes'!FH41),"",20*'Nota de Estudiantes'!FH41/FH$6)</f>
        <v/>
      </c>
      <c r="FI39" s="43" t="str">
        <f>IF(ISBLANK('Nota de Estudiantes'!FI41),"",20*'Nota de Estudiantes'!FI41/FI$6)</f>
        <v/>
      </c>
      <c r="FJ39" s="43" t="str">
        <f>IF(ISBLANK('Nota de Estudiantes'!FJ41),"",20*'Nota de Estudiantes'!FJ41/FJ$6)</f>
        <v/>
      </c>
      <c r="FK39" s="43" t="str">
        <f>IF(ISBLANK('Nota de Estudiantes'!FK41),"",20*'Nota de Estudiantes'!FK41/FK$6)</f>
        <v/>
      </c>
      <c r="FL39" s="43" t="str">
        <f>IF(ISBLANK('Nota de Estudiantes'!FL41),"",20*'Nota de Estudiantes'!FL41/FL$6)</f>
        <v/>
      </c>
    </row>
    <row r="40" spans="2:168" x14ac:dyDescent="0.25">
      <c r="B40" s="42" t="str">
        <f>IF(ISBLANK('Nota de Estudiantes'!B42),"",'Nota de Estudiantes'!B42)</f>
        <v/>
      </c>
      <c r="C40" s="42" t="str">
        <f>IF(ISBLANK('Nota de Estudiantes'!C42),"",'Nota de Estudiantes'!C42)</f>
        <v/>
      </c>
      <c r="D40" s="38" t="str">
        <f>IF(ISBLANK('Nota de Estudiantes'!D42),"",'Nota de Estudiantes'!D42)</f>
        <v/>
      </c>
      <c r="E40" s="43" t="str">
        <f>IF(ISBLANK('Nota de Estudiantes'!E42),"",20*'Nota de Estudiantes'!E42/E$6)</f>
        <v/>
      </c>
      <c r="F40" s="43" t="str">
        <f>IF(ISBLANK('Nota de Estudiantes'!F42),"",20*'Nota de Estudiantes'!F42/F$6)</f>
        <v/>
      </c>
      <c r="G40" s="43" t="str">
        <f>IF(ISBLANK('Nota de Estudiantes'!G42),"",20*'Nota de Estudiantes'!G42/G$6)</f>
        <v/>
      </c>
      <c r="H40" s="43" t="str">
        <f>IF(ISBLANK('Nota de Estudiantes'!H42),"",20*'Nota de Estudiantes'!H42/H$6)</f>
        <v/>
      </c>
      <c r="I40" s="43" t="str">
        <f>IF(ISBLANK('Nota de Estudiantes'!I42),"",20*'Nota de Estudiantes'!I42/I$6)</f>
        <v/>
      </c>
      <c r="J40" s="43" t="str">
        <f>IF(ISBLANK('Nota de Estudiantes'!J42),"",20*'Nota de Estudiantes'!J42/J$6)</f>
        <v/>
      </c>
      <c r="K40" s="43" t="str">
        <f>IF(ISBLANK('Nota de Estudiantes'!K42),"",20*'Nota de Estudiantes'!K42/K$6)</f>
        <v/>
      </c>
      <c r="L40" s="43" t="str">
        <f>IF(ISBLANK('Nota de Estudiantes'!L42),"",20*'Nota de Estudiantes'!L42/L$6)</f>
        <v/>
      </c>
      <c r="M40" s="43" t="str">
        <f>IF(ISBLANK('Nota de Estudiantes'!M42),"",20*'Nota de Estudiantes'!M42/M$6)</f>
        <v/>
      </c>
      <c r="N40" s="43" t="str">
        <f>IF(ISBLANK('Nota de Estudiantes'!N42),"",20*'Nota de Estudiantes'!N42/N$6)</f>
        <v/>
      </c>
      <c r="O40" s="43" t="str">
        <f>IF(ISBLANK('Nota de Estudiantes'!O42),"",20*'Nota de Estudiantes'!O42/O$6)</f>
        <v/>
      </c>
      <c r="P40" s="43" t="str">
        <f>IF(ISBLANK('Nota de Estudiantes'!P42),"",20*'Nota de Estudiantes'!P42/P$6)</f>
        <v/>
      </c>
      <c r="Q40" s="43" t="str">
        <f>IF(ISBLANK('Nota de Estudiantes'!Q42),"",20*'Nota de Estudiantes'!Q42/Q$6)</f>
        <v/>
      </c>
      <c r="R40" s="43" t="str">
        <f>IF(ISBLANK('Nota de Estudiantes'!R42),"",20*'Nota de Estudiantes'!R42/R$6)</f>
        <v/>
      </c>
      <c r="S40" s="43" t="str">
        <f>IF(ISBLANK('Nota de Estudiantes'!S42),"",20*'Nota de Estudiantes'!S42/S$6)</f>
        <v/>
      </c>
      <c r="T40" s="43" t="str">
        <f>IF(ISBLANK('Nota de Estudiantes'!T42),"",20*'Nota de Estudiantes'!T42/T$6)</f>
        <v/>
      </c>
      <c r="U40" s="43" t="str">
        <f>IF(ISBLANK('Nota de Estudiantes'!U42),"",20*'Nota de Estudiantes'!U42/U$6)</f>
        <v/>
      </c>
      <c r="V40" s="43" t="str">
        <f>IF(ISBLANK('Nota de Estudiantes'!V42),"",20*'Nota de Estudiantes'!V42/V$6)</f>
        <v/>
      </c>
      <c r="W40" s="43" t="str">
        <f>IF(ISBLANK('Nota de Estudiantes'!W42),"",20*'Nota de Estudiantes'!W42/W$6)</f>
        <v/>
      </c>
      <c r="X40" s="43" t="str">
        <f>IF(ISBLANK('Nota de Estudiantes'!X42),"",20*'Nota de Estudiantes'!X42/X$6)</f>
        <v/>
      </c>
      <c r="Y40" s="43" t="str">
        <f>IF(ISBLANK('Nota de Estudiantes'!Y42),"",20*'Nota de Estudiantes'!Y42/Y$6)</f>
        <v/>
      </c>
      <c r="Z40" s="43" t="str">
        <f>IF(ISBLANK('Nota de Estudiantes'!Z42),"",20*'Nota de Estudiantes'!Z42/Z$6)</f>
        <v/>
      </c>
      <c r="AA40" s="43" t="str">
        <f>IF(ISBLANK('Nota de Estudiantes'!AA42),"",20*'Nota de Estudiantes'!AA42/AA$6)</f>
        <v/>
      </c>
      <c r="AB40" s="43" t="str">
        <f>IF(ISBLANK('Nota de Estudiantes'!AB42),"",20*'Nota de Estudiantes'!AB42/AB$6)</f>
        <v/>
      </c>
      <c r="AC40" s="43" t="str">
        <f>IF(ISBLANK('Nota de Estudiantes'!AC42),"",20*'Nota de Estudiantes'!AC42/AC$6)</f>
        <v/>
      </c>
      <c r="AD40" s="43" t="str">
        <f>IF(ISBLANK('Nota de Estudiantes'!AD42),"",20*'Nota de Estudiantes'!AD42/AD$6)</f>
        <v/>
      </c>
      <c r="AE40" s="43" t="str">
        <f>IF(ISBLANK('Nota de Estudiantes'!AE42),"",20*'Nota de Estudiantes'!AE42/AE$6)</f>
        <v/>
      </c>
      <c r="AF40" s="43" t="str">
        <f>IF(ISBLANK('Nota de Estudiantes'!AF42),"",20*'Nota de Estudiantes'!AF42/AF$6)</f>
        <v/>
      </c>
      <c r="AG40" s="43" t="str">
        <f>IF(ISBLANK('Nota de Estudiantes'!AG42),"",20*'Nota de Estudiantes'!AG42/AG$6)</f>
        <v/>
      </c>
      <c r="AH40" s="43" t="str">
        <f>IF(ISBLANK('Nota de Estudiantes'!AH42),"",20*'Nota de Estudiantes'!AH42/AH$6)</f>
        <v/>
      </c>
      <c r="AI40" s="43" t="str">
        <f>IF(ISBLANK('Nota de Estudiantes'!AI42),"",20*'Nota de Estudiantes'!AI42/AI$6)</f>
        <v/>
      </c>
      <c r="AJ40" s="43" t="str">
        <f>IF(ISBLANK('Nota de Estudiantes'!AJ42),"",20*'Nota de Estudiantes'!AJ42/AJ$6)</f>
        <v/>
      </c>
      <c r="AK40" s="43" t="str">
        <f>IF(ISBLANK('Nota de Estudiantes'!AK42),"",20*'Nota de Estudiantes'!AK42/AK$6)</f>
        <v/>
      </c>
      <c r="AL40" s="43" t="str">
        <f>IF(ISBLANK('Nota de Estudiantes'!AL42),"",20*'Nota de Estudiantes'!AL42/AL$6)</f>
        <v/>
      </c>
      <c r="AM40" s="43" t="str">
        <f>IF(ISBLANK('Nota de Estudiantes'!AM42),"",20*'Nota de Estudiantes'!AM42/AM$6)</f>
        <v/>
      </c>
      <c r="AN40" s="43" t="str">
        <f>IF(ISBLANK('Nota de Estudiantes'!AN42),"",20*'Nota de Estudiantes'!AN42/AN$6)</f>
        <v/>
      </c>
      <c r="AO40" s="43" t="str">
        <f>IF(ISBLANK('Nota de Estudiantes'!AO42),"",20*'Nota de Estudiantes'!AO42/AO$6)</f>
        <v/>
      </c>
      <c r="AP40" s="43" t="str">
        <f>IF(ISBLANK('Nota de Estudiantes'!AP42),"",20*'Nota de Estudiantes'!AP42/AP$6)</f>
        <v/>
      </c>
      <c r="AQ40" s="43" t="str">
        <f>IF(ISBLANK('Nota de Estudiantes'!AQ42),"",20*'Nota de Estudiantes'!AQ42/AQ$6)</f>
        <v/>
      </c>
      <c r="AR40" s="43" t="str">
        <f>IF(ISBLANK('Nota de Estudiantes'!AR42),"",20*'Nota de Estudiantes'!AR42/AR$6)</f>
        <v/>
      </c>
      <c r="AS40" s="43" t="str">
        <f>IF(ISBLANK('Nota de Estudiantes'!AS42),"",20*'Nota de Estudiantes'!AS42/AS$6)</f>
        <v/>
      </c>
      <c r="AT40" s="43" t="str">
        <f>IF(ISBLANK('Nota de Estudiantes'!AT42),"",20*'Nota de Estudiantes'!AT42/AT$6)</f>
        <v/>
      </c>
      <c r="AU40" s="43" t="str">
        <f>IF(ISBLANK('Nota de Estudiantes'!AU42),"",20*'Nota de Estudiantes'!AU42/AU$6)</f>
        <v/>
      </c>
      <c r="AV40" s="43" t="str">
        <f>IF(ISBLANK('Nota de Estudiantes'!AV42),"",20*'Nota de Estudiantes'!AV42/AV$6)</f>
        <v/>
      </c>
      <c r="AW40" s="43" t="str">
        <f>IF(ISBLANK('Nota de Estudiantes'!AW42),"",20*'Nota de Estudiantes'!AW42/AW$6)</f>
        <v/>
      </c>
      <c r="AX40" s="43" t="str">
        <f>IF(ISBLANK('Nota de Estudiantes'!AX42),"",20*'Nota de Estudiantes'!AX42/AX$6)</f>
        <v/>
      </c>
      <c r="AY40" s="43" t="str">
        <f>IF(ISBLANK('Nota de Estudiantes'!AY42),"",20*'Nota de Estudiantes'!AY42/AY$6)</f>
        <v/>
      </c>
      <c r="AZ40" s="43" t="str">
        <f>IF(ISBLANK('Nota de Estudiantes'!AZ42),"",20*'Nota de Estudiantes'!AZ42/AZ$6)</f>
        <v/>
      </c>
      <c r="BA40" s="43" t="str">
        <f>IF(ISBLANK('Nota de Estudiantes'!BA42),"",20*'Nota de Estudiantes'!BA42/BA$6)</f>
        <v/>
      </c>
      <c r="BB40" s="43" t="str">
        <f>IF(ISBLANK('Nota de Estudiantes'!BB42),"",20*'Nota de Estudiantes'!BB42/BB$6)</f>
        <v/>
      </c>
      <c r="BC40" s="43" t="str">
        <f>IF(ISBLANK('Nota de Estudiantes'!BC42),"",20*'Nota de Estudiantes'!BC42/BC$6)</f>
        <v/>
      </c>
      <c r="BD40" s="43" t="str">
        <f>IF(ISBLANK('Nota de Estudiantes'!BD42),"",20*'Nota de Estudiantes'!BD42/BD$6)</f>
        <v/>
      </c>
      <c r="BE40" s="43" t="str">
        <f>IF(ISBLANK('Nota de Estudiantes'!BE42),"",20*'Nota de Estudiantes'!BE42/BE$6)</f>
        <v/>
      </c>
      <c r="BF40" s="43" t="str">
        <f>IF(ISBLANK('Nota de Estudiantes'!BF42),"",20*'Nota de Estudiantes'!BF42/BF$6)</f>
        <v/>
      </c>
      <c r="BG40" s="43" t="str">
        <f>IF(ISBLANK('Nota de Estudiantes'!BG42),"",20*'Nota de Estudiantes'!BG42/BG$6)</f>
        <v/>
      </c>
      <c r="BH40" s="43" t="str">
        <f>IF(ISBLANK('Nota de Estudiantes'!BH42),"",20*'Nota de Estudiantes'!BH42/BH$6)</f>
        <v/>
      </c>
      <c r="BI40" s="43" t="str">
        <f>IF(ISBLANK('Nota de Estudiantes'!BI42),"",20*'Nota de Estudiantes'!BI42/BI$6)</f>
        <v/>
      </c>
      <c r="BJ40" s="43" t="str">
        <f>IF(ISBLANK('Nota de Estudiantes'!BJ42),"",20*'Nota de Estudiantes'!BJ42/BJ$6)</f>
        <v/>
      </c>
      <c r="BK40" s="43" t="str">
        <f>IF(ISBLANK('Nota de Estudiantes'!BK42),"",20*'Nota de Estudiantes'!BK42/BK$6)</f>
        <v/>
      </c>
      <c r="BL40" s="43" t="str">
        <f>IF(ISBLANK('Nota de Estudiantes'!BL42),"",20*'Nota de Estudiantes'!BL42/BL$6)</f>
        <v/>
      </c>
      <c r="BM40" s="43" t="str">
        <f>IF(ISBLANK('Nota de Estudiantes'!BM42),"",20*'Nota de Estudiantes'!BM42/BM$6)</f>
        <v/>
      </c>
      <c r="BN40" s="43" t="str">
        <f>IF(ISBLANK('Nota de Estudiantes'!BN42),"",20*'Nota de Estudiantes'!BN42/BN$6)</f>
        <v/>
      </c>
      <c r="BO40" s="43" t="str">
        <f>IF(ISBLANK('Nota de Estudiantes'!BO42),"",20*'Nota de Estudiantes'!BO42/BO$6)</f>
        <v/>
      </c>
      <c r="BP40" s="43" t="str">
        <f>IF(ISBLANK('Nota de Estudiantes'!BP42),"",20*'Nota de Estudiantes'!BP42/BP$6)</f>
        <v/>
      </c>
      <c r="BQ40" s="43" t="str">
        <f>IF(ISBLANK('Nota de Estudiantes'!BQ42),"",20*'Nota de Estudiantes'!BQ42/BQ$6)</f>
        <v/>
      </c>
      <c r="BR40" s="43" t="str">
        <f>IF(ISBLANK('Nota de Estudiantes'!BR42),"",20*'Nota de Estudiantes'!BR42/BR$6)</f>
        <v/>
      </c>
      <c r="BS40" s="43" t="str">
        <f>IF(ISBLANK('Nota de Estudiantes'!BS42),"",20*'Nota de Estudiantes'!BS42/BS$6)</f>
        <v/>
      </c>
      <c r="BT40" s="43" t="str">
        <f>IF(ISBLANK('Nota de Estudiantes'!BT42),"",20*'Nota de Estudiantes'!BT42/BT$6)</f>
        <v/>
      </c>
      <c r="BU40" s="43" t="str">
        <f>IF(ISBLANK('Nota de Estudiantes'!BU42),"",20*'Nota de Estudiantes'!BU42/BU$6)</f>
        <v/>
      </c>
      <c r="BV40" s="43" t="str">
        <f>IF(ISBLANK('Nota de Estudiantes'!BV42),"",20*'Nota de Estudiantes'!BV42/BV$6)</f>
        <v/>
      </c>
      <c r="BW40" s="43" t="str">
        <f>IF(ISBLANK('Nota de Estudiantes'!BW42),"",20*'Nota de Estudiantes'!BW42/BW$6)</f>
        <v/>
      </c>
      <c r="BX40" s="43" t="str">
        <f>IF(ISBLANK('Nota de Estudiantes'!BX42),"",20*'Nota de Estudiantes'!BX42/BX$6)</f>
        <v/>
      </c>
      <c r="BY40" s="43" t="str">
        <f>IF(ISBLANK('Nota de Estudiantes'!BY42),"",20*'Nota de Estudiantes'!BY42/BY$6)</f>
        <v/>
      </c>
      <c r="BZ40" s="43" t="str">
        <f>IF(ISBLANK('Nota de Estudiantes'!BZ42),"",20*'Nota de Estudiantes'!BZ42/BZ$6)</f>
        <v/>
      </c>
      <c r="CA40" s="43" t="str">
        <f>IF(ISBLANK('Nota de Estudiantes'!CA42),"",20*'Nota de Estudiantes'!CA42/CA$6)</f>
        <v/>
      </c>
      <c r="CB40" s="43" t="str">
        <f>IF(ISBLANK('Nota de Estudiantes'!CB42),"",20*'Nota de Estudiantes'!CB42/CB$6)</f>
        <v/>
      </c>
      <c r="CC40" s="43" t="str">
        <f>IF(ISBLANK('Nota de Estudiantes'!CC42),"",20*'Nota de Estudiantes'!CC42/CC$6)</f>
        <v/>
      </c>
      <c r="CD40" s="43" t="str">
        <f>IF(ISBLANK('Nota de Estudiantes'!CD42),"",20*'Nota de Estudiantes'!CD42/CD$6)</f>
        <v/>
      </c>
      <c r="CE40" s="43" t="str">
        <f>IF(ISBLANK('Nota de Estudiantes'!CE42),"",20*'Nota de Estudiantes'!CE42/CE$6)</f>
        <v/>
      </c>
      <c r="CF40" s="43" t="str">
        <f>IF(ISBLANK('Nota de Estudiantes'!CF42),"",20*'Nota de Estudiantes'!CF42/CF$6)</f>
        <v/>
      </c>
      <c r="CG40" s="43" t="str">
        <f>IF(ISBLANK('Nota de Estudiantes'!CG42),"",20*'Nota de Estudiantes'!CG42/CG$6)</f>
        <v/>
      </c>
      <c r="CH40" s="43" t="str">
        <f>IF(ISBLANK('Nota de Estudiantes'!CH42),"",20*'Nota de Estudiantes'!CH42/CH$6)</f>
        <v/>
      </c>
      <c r="CI40" s="43" t="str">
        <f>IF(ISBLANK('Nota de Estudiantes'!CI42),"",20*'Nota de Estudiantes'!CI42/CI$6)</f>
        <v/>
      </c>
      <c r="CJ40" s="43" t="str">
        <f>IF(ISBLANK('Nota de Estudiantes'!CJ42),"",20*'Nota de Estudiantes'!CJ42/CJ$6)</f>
        <v/>
      </c>
      <c r="CK40" s="43" t="str">
        <f>IF(ISBLANK('Nota de Estudiantes'!CK42),"",20*'Nota de Estudiantes'!CK42/CK$6)</f>
        <v/>
      </c>
      <c r="CL40" s="43" t="str">
        <f>IF(ISBLANK('Nota de Estudiantes'!CL42),"",20*'Nota de Estudiantes'!CL42/CL$6)</f>
        <v/>
      </c>
      <c r="CM40" s="43" t="str">
        <f>IF(ISBLANK('Nota de Estudiantes'!CM42),"",20*'Nota de Estudiantes'!CM42/CM$6)</f>
        <v/>
      </c>
      <c r="CN40" s="43" t="str">
        <f>IF(ISBLANK('Nota de Estudiantes'!CN42),"",20*'Nota de Estudiantes'!CN42/CN$6)</f>
        <v/>
      </c>
      <c r="CO40" s="43" t="str">
        <f>IF(ISBLANK('Nota de Estudiantes'!CO42),"",20*'Nota de Estudiantes'!CO42/CO$6)</f>
        <v/>
      </c>
      <c r="CP40" s="43" t="str">
        <f>IF(ISBLANK('Nota de Estudiantes'!CP42),"",20*'Nota de Estudiantes'!CP42/CP$6)</f>
        <v/>
      </c>
      <c r="CQ40" s="43" t="str">
        <f>IF(ISBLANK('Nota de Estudiantes'!CQ42),"",20*'Nota de Estudiantes'!CQ42/CQ$6)</f>
        <v/>
      </c>
      <c r="CR40" s="43" t="str">
        <f>IF(ISBLANK('Nota de Estudiantes'!CR42),"",20*'Nota de Estudiantes'!CR42/CR$6)</f>
        <v/>
      </c>
      <c r="CS40" s="43" t="str">
        <f>IF(ISBLANK('Nota de Estudiantes'!CS42),"",20*'Nota de Estudiantes'!CS42/CS$6)</f>
        <v/>
      </c>
      <c r="CT40" s="43" t="str">
        <f>IF(ISBLANK('Nota de Estudiantes'!CT42),"",20*'Nota de Estudiantes'!CT42/CT$6)</f>
        <v/>
      </c>
      <c r="CU40" s="43" t="str">
        <f>IF(ISBLANK('Nota de Estudiantes'!CU42),"",20*'Nota de Estudiantes'!CU42/CU$6)</f>
        <v/>
      </c>
      <c r="CV40" s="43" t="str">
        <f>IF(ISBLANK('Nota de Estudiantes'!CV42),"",20*'Nota de Estudiantes'!CV42/CV$6)</f>
        <v/>
      </c>
      <c r="CW40" s="43" t="str">
        <f>IF(ISBLANK('Nota de Estudiantes'!CW42),"",20*'Nota de Estudiantes'!CW42/CW$6)</f>
        <v/>
      </c>
      <c r="CX40" s="43" t="str">
        <f>IF(ISBLANK('Nota de Estudiantes'!CX42),"",20*'Nota de Estudiantes'!CX42/CX$6)</f>
        <v/>
      </c>
      <c r="CY40" s="43" t="str">
        <f>IF(ISBLANK('Nota de Estudiantes'!CY42),"",20*'Nota de Estudiantes'!CY42/CY$6)</f>
        <v/>
      </c>
      <c r="CZ40" s="43" t="str">
        <f>IF(ISBLANK('Nota de Estudiantes'!CZ42),"",20*'Nota de Estudiantes'!CZ42/CZ$6)</f>
        <v/>
      </c>
      <c r="DA40" s="43" t="str">
        <f>IF(ISBLANK('Nota de Estudiantes'!DA42),"",20*'Nota de Estudiantes'!DA42/DA$6)</f>
        <v/>
      </c>
      <c r="DB40" s="43" t="str">
        <f>IF(ISBLANK('Nota de Estudiantes'!DB42),"",20*'Nota de Estudiantes'!DB42/DB$6)</f>
        <v/>
      </c>
      <c r="DC40" s="43" t="str">
        <f>IF(ISBLANK('Nota de Estudiantes'!DC42),"",20*'Nota de Estudiantes'!DC42/DC$6)</f>
        <v/>
      </c>
      <c r="DD40" s="43" t="str">
        <f>IF(ISBLANK('Nota de Estudiantes'!DD42),"",20*'Nota de Estudiantes'!DD42/DD$6)</f>
        <v/>
      </c>
      <c r="DE40" s="43" t="str">
        <f>IF(ISBLANK('Nota de Estudiantes'!DE42),"",20*'Nota de Estudiantes'!DE42/DE$6)</f>
        <v/>
      </c>
      <c r="DF40" s="43" t="str">
        <f>IF(ISBLANK('Nota de Estudiantes'!DF42),"",20*'Nota de Estudiantes'!DF42/DF$6)</f>
        <v/>
      </c>
      <c r="DG40" s="43" t="str">
        <f>IF(ISBLANK('Nota de Estudiantes'!DG42),"",20*'Nota de Estudiantes'!DG42/DG$6)</f>
        <v/>
      </c>
      <c r="DH40" s="43" t="str">
        <f>IF(ISBLANK('Nota de Estudiantes'!DH42),"",20*'Nota de Estudiantes'!DH42/DH$6)</f>
        <v/>
      </c>
      <c r="DI40" s="43" t="str">
        <f>IF(ISBLANK('Nota de Estudiantes'!DI42),"",20*'Nota de Estudiantes'!DI42/DI$6)</f>
        <v/>
      </c>
      <c r="DJ40" s="43" t="str">
        <f>IF(ISBLANK('Nota de Estudiantes'!DJ42),"",20*'Nota de Estudiantes'!DJ42/DJ$6)</f>
        <v/>
      </c>
      <c r="DK40" s="43" t="str">
        <f>IF(ISBLANK('Nota de Estudiantes'!DK42),"",20*'Nota de Estudiantes'!DK42/DK$6)</f>
        <v/>
      </c>
      <c r="DL40" s="43" t="str">
        <f>IF(ISBLANK('Nota de Estudiantes'!DL42),"",20*'Nota de Estudiantes'!DL42/DL$6)</f>
        <v/>
      </c>
      <c r="DM40" s="43" t="str">
        <f>IF(ISBLANK('Nota de Estudiantes'!DM42),"",20*'Nota de Estudiantes'!DM42/DM$6)</f>
        <v/>
      </c>
      <c r="DN40" s="43" t="str">
        <f>IF(ISBLANK('Nota de Estudiantes'!DN42),"",20*'Nota de Estudiantes'!DN42/DN$6)</f>
        <v/>
      </c>
      <c r="DO40" s="43" t="str">
        <f>IF(ISBLANK('Nota de Estudiantes'!DO42),"",20*'Nota de Estudiantes'!DO42/DO$6)</f>
        <v/>
      </c>
      <c r="DP40" s="43" t="str">
        <f>IF(ISBLANK('Nota de Estudiantes'!DP42),"",20*'Nota de Estudiantes'!DP42/DP$6)</f>
        <v/>
      </c>
      <c r="DQ40" s="43" t="str">
        <f>IF(ISBLANK('Nota de Estudiantes'!DQ42),"",20*'Nota de Estudiantes'!DQ42/DQ$6)</f>
        <v/>
      </c>
      <c r="DR40" s="43" t="str">
        <f>IF(ISBLANK('Nota de Estudiantes'!DR42),"",20*'Nota de Estudiantes'!DR42/DR$6)</f>
        <v/>
      </c>
      <c r="DS40" s="43" t="str">
        <f>IF(ISBLANK('Nota de Estudiantes'!DS42),"",20*'Nota de Estudiantes'!DS42/DS$6)</f>
        <v/>
      </c>
      <c r="DT40" s="43" t="str">
        <f>IF(ISBLANK('Nota de Estudiantes'!DT42),"",20*'Nota de Estudiantes'!DT42/DT$6)</f>
        <v/>
      </c>
      <c r="DU40" s="43" t="str">
        <f>IF(ISBLANK('Nota de Estudiantes'!DU42),"",20*'Nota de Estudiantes'!DU42/DU$6)</f>
        <v/>
      </c>
      <c r="DV40" s="43" t="str">
        <f>IF(ISBLANK('Nota de Estudiantes'!DV42),"",20*'Nota de Estudiantes'!DV42/DV$6)</f>
        <v/>
      </c>
      <c r="DW40" s="43" t="str">
        <f>IF(ISBLANK('Nota de Estudiantes'!DW42),"",20*'Nota de Estudiantes'!DW42/DW$6)</f>
        <v/>
      </c>
      <c r="DX40" s="43" t="str">
        <f>IF(ISBLANK('Nota de Estudiantes'!DX42),"",20*'Nota de Estudiantes'!DX42/DX$6)</f>
        <v/>
      </c>
      <c r="DY40" s="43" t="str">
        <f>IF(ISBLANK('Nota de Estudiantes'!DY42),"",20*'Nota de Estudiantes'!DY42/DY$6)</f>
        <v/>
      </c>
      <c r="DZ40" s="43" t="str">
        <f>IF(ISBLANK('Nota de Estudiantes'!DZ42),"",20*'Nota de Estudiantes'!DZ42/DZ$6)</f>
        <v/>
      </c>
      <c r="EA40" s="43" t="str">
        <f>IF(ISBLANK('Nota de Estudiantes'!EA42),"",20*'Nota de Estudiantes'!EA42/EA$6)</f>
        <v/>
      </c>
      <c r="EB40" s="43" t="str">
        <f>IF(ISBLANK('Nota de Estudiantes'!EB42),"",20*'Nota de Estudiantes'!EB42/EB$6)</f>
        <v/>
      </c>
      <c r="EC40" s="43" t="str">
        <f>IF(ISBLANK('Nota de Estudiantes'!EC42),"",20*'Nota de Estudiantes'!EC42/EC$6)</f>
        <v/>
      </c>
      <c r="ED40" s="43" t="str">
        <f>IF(ISBLANK('Nota de Estudiantes'!ED42),"",20*'Nota de Estudiantes'!ED42/ED$6)</f>
        <v/>
      </c>
      <c r="EE40" s="43" t="str">
        <f>IF(ISBLANK('Nota de Estudiantes'!EE42),"",20*'Nota de Estudiantes'!EE42/EE$6)</f>
        <v/>
      </c>
      <c r="EF40" s="43" t="str">
        <f>IF(ISBLANK('Nota de Estudiantes'!EF42),"",20*'Nota de Estudiantes'!EF42/EF$6)</f>
        <v/>
      </c>
      <c r="EG40" s="43" t="str">
        <f>IF(ISBLANK('Nota de Estudiantes'!EG42),"",20*'Nota de Estudiantes'!EG42/EG$6)</f>
        <v/>
      </c>
      <c r="EH40" s="43" t="str">
        <f>IF(ISBLANK('Nota de Estudiantes'!EH42),"",20*'Nota de Estudiantes'!EH42/EH$6)</f>
        <v/>
      </c>
      <c r="EI40" s="43" t="str">
        <f>IF(ISBLANK('Nota de Estudiantes'!EI42),"",20*'Nota de Estudiantes'!EI42/EI$6)</f>
        <v/>
      </c>
      <c r="EJ40" s="43" t="str">
        <f>IF(ISBLANK('Nota de Estudiantes'!EJ42),"",20*'Nota de Estudiantes'!EJ42/EJ$6)</f>
        <v/>
      </c>
      <c r="EK40" s="43" t="str">
        <f>IF(ISBLANK('Nota de Estudiantes'!EK42),"",20*'Nota de Estudiantes'!EK42/EK$6)</f>
        <v/>
      </c>
      <c r="EL40" s="43" t="str">
        <f>IF(ISBLANK('Nota de Estudiantes'!EL42),"",20*'Nota de Estudiantes'!EL42/EL$6)</f>
        <v/>
      </c>
      <c r="EM40" s="43" t="str">
        <f>IF(ISBLANK('Nota de Estudiantes'!EM42),"",20*'Nota de Estudiantes'!EM42/EM$6)</f>
        <v/>
      </c>
      <c r="EN40" s="43" t="str">
        <f>IF(ISBLANK('Nota de Estudiantes'!EN42),"",20*'Nota de Estudiantes'!EN42/EN$6)</f>
        <v/>
      </c>
      <c r="EO40" s="43" t="str">
        <f>IF(ISBLANK('Nota de Estudiantes'!EO42),"",20*'Nota de Estudiantes'!EO42/EO$6)</f>
        <v/>
      </c>
      <c r="EP40" s="43" t="str">
        <f>IF(ISBLANK('Nota de Estudiantes'!EP42),"",20*'Nota de Estudiantes'!EP42/EP$6)</f>
        <v/>
      </c>
      <c r="EQ40" s="43" t="str">
        <f>IF(ISBLANK('Nota de Estudiantes'!EQ42),"",20*'Nota de Estudiantes'!EQ42/EQ$6)</f>
        <v/>
      </c>
      <c r="ER40" s="43" t="str">
        <f>IF(ISBLANK('Nota de Estudiantes'!ER42),"",20*'Nota de Estudiantes'!ER42/ER$6)</f>
        <v/>
      </c>
      <c r="ES40" s="43" t="str">
        <f>IF(ISBLANK('Nota de Estudiantes'!ES42),"",20*'Nota de Estudiantes'!ES42/ES$6)</f>
        <v/>
      </c>
      <c r="ET40" s="43" t="str">
        <f>IF(ISBLANK('Nota de Estudiantes'!ET42),"",20*'Nota de Estudiantes'!ET42/ET$6)</f>
        <v/>
      </c>
      <c r="EU40" s="43" t="str">
        <f>IF(ISBLANK('Nota de Estudiantes'!EU42),"",20*'Nota de Estudiantes'!EU42/EU$6)</f>
        <v/>
      </c>
      <c r="EV40" s="43" t="str">
        <f>IF(ISBLANK('Nota de Estudiantes'!EV42),"",20*'Nota de Estudiantes'!EV42/EV$6)</f>
        <v/>
      </c>
      <c r="EW40" s="43" t="str">
        <f>IF(ISBLANK('Nota de Estudiantes'!EW42),"",20*'Nota de Estudiantes'!EW42/EW$6)</f>
        <v/>
      </c>
      <c r="EX40" s="43" t="str">
        <f>IF(ISBLANK('Nota de Estudiantes'!EX42),"",20*'Nota de Estudiantes'!EX42/EX$6)</f>
        <v/>
      </c>
      <c r="EY40" s="43" t="str">
        <f>IF(ISBLANK('Nota de Estudiantes'!EY42),"",20*'Nota de Estudiantes'!EY42/EY$6)</f>
        <v/>
      </c>
      <c r="EZ40" s="43" t="str">
        <f>IF(ISBLANK('Nota de Estudiantes'!EZ42),"",20*'Nota de Estudiantes'!EZ42/EZ$6)</f>
        <v/>
      </c>
      <c r="FA40" s="43" t="str">
        <f>IF(ISBLANK('Nota de Estudiantes'!FA42),"",20*'Nota de Estudiantes'!FA42/FA$6)</f>
        <v/>
      </c>
      <c r="FB40" s="43" t="str">
        <f>IF(ISBLANK('Nota de Estudiantes'!FB42),"",20*'Nota de Estudiantes'!FB42/FB$6)</f>
        <v/>
      </c>
      <c r="FC40" s="43" t="str">
        <f>IF(ISBLANK('Nota de Estudiantes'!FC42),"",20*'Nota de Estudiantes'!FC42/FC$6)</f>
        <v/>
      </c>
      <c r="FD40" s="43" t="str">
        <f>IF(ISBLANK('Nota de Estudiantes'!FD42),"",20*'Nota de Estudiantes'!FD42/FD$6)</f>
        <v/>
      </c>
      <c r="FE40" s="43" t="str">
        <f>IF(ISBLANK('Nota de Estudiantes'!FE42),"",20*'Nota de Estudiantes'!FE42/FE$6)</f>
        <v/>
      </c>
      <c r="FF40" s="43" t="str">
        <f>IF(ISBLANK('Nota de Estudiantes'!FF42),"",20*'Nota de Estudiantes'!FF42/FF$6)</f>
        <v/>
      </c>
      <c r="FG40" s="43" t="str">
        <f>IF(ISBLANK('Nota de Estudiantes'!FG42),"",20*'Nota de Estudiantes'!FG42/FG$6)</f>
        <v/>
      </c>
      <c r="FH40" s="43" t="str">
        <f>IF(ISBLANK('Nota de Estudiantes'!FH42),"",20*'Nota de Estudiantes'!FH42/FH$6)</f>
        <v/>
      </c>
      <c r="FI40" s="43" t="str">
        <f>IF(ISBLANK('Nota de Estudiantes'!FI42),"",20*'Nota de Estudiantes'!FI42/FI$6)</f>
        <v/>
      </c>
      <c r="FJ40" s="43" t="str">
        <f>IF(ISBLANK('Nota de Estudiantes'!FJ42),"",20*'Nota de Estudiantes'!FJ42/FJ$6)</f>
        <v/>
      </c>
      <c r="FK40" s="43" t="str">
        <f>IF(ISBLANK('Nota de Estudiantes'!FK42),"",20*'Nota de Estudiantes'!FK42/FK$6)</f>
        <v/>
      </c>
      <c r="FL40" s="43" t="str">
        <f>IF(ISBLANK('Nota de Estudiantes'!FL42),"",20*'Nota de Estudiantes'!FL42/FL$6)</f>
        <v/>
      </c>
    </row>
    <row r="41" spans="2:168" x14ac:dyDescent="0.25">
      <c r="B41" s="42" t="str">
        <f>IF(ISBLANK('Nota de Estudiantes'!B43),"",'Nota de Estudiantes'!B43)</f>
        <v/>
      </c>
      <c r="C41" s="42" t="str">
        <f>IF(ISBLANK('Nota de Estudiantes'!C43),"",'Nota de Estudiantes'!C43)</f>
        <v/>
      </c>
      <c r="D41" s="38" t="str">
        <f>IF(ISBLANK('Nota de Estudiantes'!D43),"",'Nota de Estudiantes'!D43)</f>
        <v/>
      </c>
      <c r="E41" s="43" t="str">
        <f>IF(ISBLANK('Nota de Estudiantes'!E43),"",20*'Nota de Estudiantes'!E43/E$6)</f>
        <v/>
      </c>
      <c r="F41" s="43" t="str">
        <f>IF(ISBLANK('Nota de Estudiantes'!F43),"",20*'Nota de Estudiantes'!F43/F$6)</f>
        <v/>
      </c>
      <c r="G41" s="43" t="str">
        <f>IF(ISBLANK('Nota de Estudiantes'!G43),"",20*'Nota de Estudiantes'!G43/G$6)</f>
        <v/>
      </c>
      <c r="H41" s="43" t="str">
        <f>IF(ISBLANK('Nota de Estudiantes'!H43),"",20*'Nota de Estudiantes'!H43/H$6)</f>
        <v/>
      </c>
      <c r="I41" s="43" t="str">
        <f>IF(ISBLANK('Nota de Estudiantes'!I43),"",20*'Nota de Estudiantes'!I43/I$6)</f>
        <v/>
      </c>
      <c r="J41" s="43" t="str">
        <f>IF(ISBLANK('Nota de Estudiantes'!J43),"",20*'Nota de Estudiantes'!J43/J$6)</f>
        <v/>
      </c>
      <c r="K41" s="43" t="str">
        <f>IF(ISBLANK('Nota de Estudiantes'!K43),"",20*'Nota de Estudiantes'!K43/K$6)</f>
        <v/>
      </c>
      <c r="L41" s="43" t="str">
        <f>IF(ISBLANK('Nota de Estudiantes'!L43),"",20*'Nota de Estudiantes'!L43/L$6)</f>
        <v/>
      </c>
      <c r="M41" s="43" t="str">
        <f>IF(ISBLANK('Nota de Estudiantes'!M43),"",20*'Nota de Estudiantes'!M43/M$6)</f>
        <v/>
      </c>
      <c r="N41" s="43" t="str">
        <f>IF(ISBLANK('Nota de Estudiantes'!N43),"",20*'Nota de Estudiantes'!N43/N$6)</f>
        <v/>
      </c>
      <c r="O41" s="43" t="str">
        <f>IF(ISBLANK('Nota de Estudiantes'!O43),"",20*'Nota de Estudiantes'!O43/O$6)</f>
        <v/>
      </c>
      <c r="P41" s="43" t="str">
        <f>IF(ISBLANK('Nota de Estudiantes'!P43),"",20*'Nota de Estudiantes'!P43/P$6)</f>
        <v/>
      </c>
      <c r="Q41" s="43" t="str">
        <f>IF(ISBLANK('Nota de Estudiantes'!Q43),"",20*'Nota de Estudiantes'!Q43/Q$6)</f>
        <v/>
      </c>
      <c r="R41" s="43" t="str">
        <f>IF(ISBLANK('Nota de Estudiantes'!R43),"",20*'Nota de Estudiantes'!R43/R$6)</f>
        <v/>
      </c>
      <c r="S41" s="43" t="str">
        <f>IF(ISBLANK('Nota de Estudiantes'!S43),"",20*'Nota de Estudiantes'!S43/S$6)</f>
        <v/>
      </c>
      <c r="T41" s="43" t="str">
        <f>IF(ISBLANK('Nota de Estudiantes'!T43),"",20*'Nota de Estudiantes'!T43/T$6)</f>
        <v/>
      </c>
      <c r="U41" s="43" t="str">
        <f>IF(ISBLANK('Nota de Estudiantes'!U43),"",20*'Nota de Estudiantes'!U43/U$6)</f>
        <v/>
      </c>
      <c r="V41" s="43" t="str">
        <f>IF(ISBLANK('Nota de Estudiantes'!V43),"",20*'Nota de Estudiantes'!V43/V$6)</f>
        <v/>
      </c>
      <c r="W41" s="43" t="str">
        <f>IF(ISBLANK('Nota de Estudiantes'!W43),"",20*'Nota de Estudiantes'!W43/W$6)</f>
        <v/>
      </c>
      <c r="X41" s="43" t="str">
        <f>IF(ISBLANK('Nota de Estudiantes'!X43),"",20*'Nota de Estudiantes'!X43/X$6)</f>
        <v/>
      </c>
      <c r="Y41" s="43" t="str">
        <f>IF(ISBLANK('Nota de Estudiantes'!Y43),"",20*'Nota de Estudiantes'!Y43/Y$6)</f>
        <v/>
      </c>
      <c r="Z41" s="43" t="str">
        <f>IF(ISBLANK('Nota de Estudiantes'!Z43),"",20*'Nota de Estudiantes'!Z43/Z$6)</f>
        <v/>
      </c>
      <c r="AA41" s="43" t="str">
        <f>IF(ISBLANK('Nota de Estudiantes'!AA43),"",20*'Nota de Estudiantes'!AA43/AA$6)</f>
        <v/>
      </c>
      <c r="AB41" s="43" t="str">
        <f>IF(ISBLANK('Nota de Estudiantes'!AB43),"",20*'Nota de Estudiantes'!AB43/AB$6)</f>
        <v/>
      </c>
      <c r="AC41" s="43" t="str">
        <f>IF(ISBLANK('Nota de Estudiantes'!AC43),"",20*'Nota de Estudiantes'!AC43/AC$6)</f>
        <v/>
      </c>
      <c r="AD41" s="43" t="str">
        <f>IF(ISBLANK('Nota de Estudiantes'!AD43),"",20*'Nota de Estudiantes'!AD43/AD$6)</f>
        <v/>
      </c>
      <c r="AE41" s="43" t="str">
        <f>IF(ISBLANK('Nota de Estudiantes'!AE43),"",20*'Nota de Estudiantes'!AE43/AE$6)</f>
        <v/>
      </c>
      <c r="AF41" s="43" t="str">
        <f>IF(ISBLANK('Nota de Estudiantes'!AF43),"",20*'Nota de Estudiantes'!AF43/AF$6)</f>
        <v/>
      </c>
      <c r="AG41" s="43" t="str">
        <f>IF(ISBLANK('Nota de Estudiantes'!AG43),"",20*'Nota de Estudiantes'!AG43/AG$6)</f>
        <v/>
      </c>
      <c r="AH41" s="43" t="str">
        <f>IF(ISBLANK('Nota de Estudiantes'!AH43),"",20*'Nota de Estudiantes'!AH43/AH$6)</f>
        <v/>
      </c>
      <c r="AI41" s="43" t="str">
        <f>IF(ISBLANK('Nota de Estudiantes'!AI43),"",20*'Nota de Estudiantes'!AI43/AI$6)</f>
        <v/>
      </c>
      <c r="AJ41" s="43" t="str">
        <f>IF(ISBLANK('Nota de Estudiantes'!AJ43),"",20*'Nota de Estudiantes'!AJ43/AJ$6)</f>
        <v/>
      </c>
      <c r="AK41" s="43" t="str">
        <f>IF(ISBLANK('Nota de Estudiantes'!AK43),"",20*'Nota de Estudiantes'!AK43/AK$6)</f>
        <v/>
      </c>
      <c r="AL41" s="43" t="str">
        <f>IF(ISBLANK('Nota de Estudiantes'!AL43),"",20*'Nota de Estudiantes'!AL43/AL$6)</f>
        <v/>
      </c>
      <c r="AM41" s="43" t="str">
        <f>IF(ISBLANK('Nota de Estudiantes'!AM43),"",20*'Nota de Estudiantes'!AM43/AM$6)</f>
        <v/>
      </c>
      <c r="AN41" s="43" t="str">
        <f>IF(ISBLANK('Nota de Estudiantes'!AN43),"",20*'Nota de Estudiantes'!AN43/AN$6)</f>
        <v/>
      </c>
      <c r="AO41" s="43" t="str">
        <f>IF(ISBLANK('Nota de Estudiantes'!AO43),"",20*'Nota de Estudiantes'!AO43/AO$6)</f>
        <v/>
      </c>
      <c r="AP41" s="43" t="str">
        <f>IF(ISBLANK('Nota de Estudiantes'!AP43),"",20*'Nota de Estudiantes'!AP43/AP$6)</f>
        <v/>
      </c>
      <c r="AQ41" s="43" t="str">
        <f>IF(ISBLANK('Nota de Estudiantes'!AQ43),"",20*'Nota de Estudiantes'!AQ43/AQ$6)</f>
        <v/>
      </c>
      <c r="AR41" s="43" t="str">
        <f>IF(ISBLANK('Nota de Estudiantes'!AR43),"",20*'Nota de Estudiantes'!AR43/AR$6)</f>
        <v/>
      </c>
      <c r="AS41" s="43" t="str">
        <f>IF(ISBLANK('Nota de Estudiantes'!AS43),"",20*'Nota de Estudiantes'!AS43/AS$6)</f>
        <v/>
      </c>
      <c r="AT41" s="43" t="str">
        <f>IF(ISBLANK('Nota de Estudiantes'!AT43),"",20*'Nota de Estudiantes'!AT43/AT$6)</f>
        <v/>
      </c>
      <c r="AU41" s="43" t="str">
        <f>IF(ISBLANK('Nota de Estudiantes'!AU43),"",20*'Nota de Estudiantes'!AU43/AU$6)</f>
        <v/>
      </c>
      <c r="AV41" s="43" t="str">
        <f>IF(ISBLANK('Nota de Estudiantes'!AV43),"",20*'Nota de Estudiantes'!AV43/AV$6)</f>
        <v/>
      </c>
      <c r="AW41" s="43" t="str">
        <f>IF(ISBLANK('Nota de Estudiantes'!AW43),"",20*'Nota de Estudiantes'!AW43/AW$6)</f>
        <v/>
      </c>
      <c r="AX41" s="43" t="str">
        <f>IF(ISBLANK('Nota de Estudiantes'!AX43),"",20*'Nota de Estudiantes'!AX43/AX$6)</f>
        <v/>
      </c>
      <c r="AY41" s="43" t="str">
        <f>IF(ISBLANK('Nota de Estudiantes'!AY43),"",20*'Nota de Estudiantes'!AY43/AY$6)</f>
        <v/>
      </c>
      <c r="AZ41" s="43" t="str">
        <f>IF(ISBLANK('Nota de Estudiantes'!AZ43),"",20*'Nota de Estudiantes'!AZ43/AZ$6)</f>
        <v/>
      </c>
      <c r="BA41" s="43" t="str">
        <f>IF(ISBLANK('Nota de Estudiantes'!BA43),"",20*'Nota de Estudiantes'!BA43/BA$6)</f>
        <v/>
      </c>
      <c r="BB41" s="43" t="str">
        <f>IF(ISBLANK('Nota de Estudiantes'!BB43),"",20*'Nota de Estudiantes'!BB43/BB$6)</f>
        <v/>
      </c>
      <c r="BC41" s="43" t="str">
        <f>IF(ISBLANK('Nota de Estudiantes'!BC43),"",20*'Nota de Estudiantes'!BC43/BC$6)</f>
        <v/>
      </c>
      <c r="BD41" s="43" t="str">
        <f>IF(ISBLANK('Nota de Estudiantes'!BD43),"",20*'Nota de Estudiantes'!BD43/BD$6)</f>
        <v/>
      </c>
      <c r="BE41" s="43" t="str">
        <f>IF(ISBLANK('Nota de Estudiantes'!BE43),"",20*'Nota de Estudiantes'!BE43/BE$6)</f>
        <v/>
      </c>
      <c r="BF41" s="43" t="str">
        <f>IF(ISBLANK('Nota de Estudiantes'!BF43),"",20*'Nota de Estudiantes'!BF43/BF$6)</f>
        <v/>
      </c>
      <c r="BG41" s="43" t="str">
        <f>IF(ISBLANK('Nota de Estudiantes'!BG43),"",20*'Nota de Estudiantes'!BG43/BG$6)</f>
        <v/>
      </c>
      <c r="BH41" s="43" t="str">
        <f>IF(ISBLANK('Nota de Estudiantes'!BH43),"",20*'Nota de Estudiantes'!BH43/BH$6)</f>
        <v/>
      </c>
      <c r="BI41" s="43" t="str">
        <f>IF(ISBLANK('Nota de Estudiantes'!BI43),"",20*'Nota de Estudiantes'!BI43/BI$6)</f>
        <v/>
      </c>
      <c r="BJ41" s="43" t="str">
        <f>IF(ISBLANK('Nota de Estudiantes'!BJ43),"",20*'Nota de Estudiantes'!BJ43/BJ$6)</f>
        <v/>
      </c>
      <c r="BK41" s="43" t="str">
        <f>IF(ISBLANK('Nota de Estudiantes'!BK43),"",20*'Nota de Estudiantes'!BK43/BK$6)</f>
        <v/>
      </c>
      <c r="BL41" s="43" t="str">
        <f>IF(ISBLANK('Nota de Estudiantes'!BL43),"",20*'Nota de Estudiantes'!BL43/BL$6)</f>
        <v/>
      </c>
      <c r="BM41" s="43" t="str">
        <f>IF(ISBLANK('Nota de Estudiantes'!BM43),"",20*'Nota de Estudiantes'!BM43/BM$6)</f>
        <v/>
      </c>
      <c r="BN41" s="43" t="str">
        <f>IF(ISBLANK('Nota de Estudiantes'!BN43),"",20*'Nota de Estudiantes'!BN43/BN$6)</f>
        <v/>
      </c>
      <c r="BO41" s="43" t="str">
        <f>IF(ISBLANK('Nota de Estudiantes'!BO43),"",20*'Nota de Estudiantes'!BO43/BO$6)</f>
        <v/>
      </c>
      <c r="BP41" s="43" t="str">
        <f>IF(ISBLANK('Nota de Estudiantes'!BP43),"",20*'Nota de Estudiantes'!BP43/BP$6)</f>
        <v/>
      </c>
      <c r="BQ41" s="43" t="str">
        <f>IF(ISBLANK('Nota de Estudiantes'!BQ43),"",20*'Nota de Estudiantes'!BQ43/BQ$6)</f>
        <v/>
      </c>
      <c r="BR41" s="43" t="str">
        <f>IF(ISBLANK('Nota de Estudiantes'!BR43),"",20*'Nota de Estudiantes'!BR43/BR$6)</f>
        <v/>
      </c>
      <c r="BS41" s="43" t="str">
        <f>IF(ISBLANK('Nota de Estudiantes'!BS43),"",20*'Nota de Estudiantes'!BS43/BS$6)</f>
        <v/>
      </c>
      <c r="BT41" s="43" t="str">
        <f>IF(ISBLANK('Nota de Estudiantes'!BT43),"",20*'Nota de Estudiantes'!BT43/BT$6)</f>
        <v/>
      </c>
      <c r="BU41" s="43" t="str">
        <f>IF(ISBLANK('Nota de Estudiantes'!BU43),"",20*'Nota de Estudiantes'!BU43/BU$6)</f>
        <v/>
      </c>
      <c r="BV41" s="43" t="str">
        <f>IF(ISBLANK('Nota de Estudiantes'!BV43),"",20*'Nota de Estudiantes'!BV43/BV$6)</f>
        <v/>
      </c>
      <c r="BW41" s="43" t="str">
        <f>IF(ISBLANK('Nota de Estudiantes'!BW43),"",20*'Nota de Estudiantes'!BW43/BW$6)</f>
        <v/>
      </c>
      <c r="BX41" s="43" t="str">
        <f>IF(ISBLANK('Nota de Estudiantes'!BX43),"",20*'Nota de Estudiantes'!BX43/BX$6)</f>
        <v/>
      </c>
      <c r="BY41" s="43" t="str">
        <f>IF(ISBLANK('Nota de Estudiantes'!BY43),"",20*'Nota de Estudiantes'!BY43/BY$6)</f>
        <v/>
      </c>
      <c r="BZ41" s="43" t="str">
        <f>IF(ISBLANK('Nota de Estudiantes'!BZ43),"",20*'Nota de Estudiantes'!BZ43/BZ$6)</f>
        <v/>
      </c>
      <c r="CA41" s="43" t="str">
        <f>IF(ISBLANK('Nota de Estudiantes'!CA43),"",20*'Nota de Estudiantes'!CA43/CA$6)</f>
        <v/>
      </c>
      <c r="CB41" s="43" t="str">
        <f>IF(ISBLANK('Nota de Estudiantes'!CB43),"",20*'Nota de Estudiantes'!CB43/CB$6)</f>
        <v/>
      </c>
      <c r="CC41" s="43" t="str">
        <f>IF(ISBLANK('Nota de Estudiantes'!CC43),"",20*'Nota de Estudiantes'!CC43/CC$6)</f>
        <v/>
      </c>
      <c r="CD41" s="43" t="str">
        <f>IF(ISBLANK('Nota de Estudiantes'!CD43),"",20*'Nota de Estudiantes'!CD43/CD$6)</f>
        <v/>
      </c>
      <c r="CE41" s="43" t="str">
        <f>IF(ISBLANK('Nota de Estudiantes'!CE43),"",20*'Nota de Estudiantes'!CE43/CE$6)</f>
        <v/>
      </c>
      <c r="CF41" s="43" t="str">
        <f>IF(ISBLANK('Nota de Estudiantes'!CF43),"",20*'Nota de Estudiantes'!CF43/CF$6)</f>
        <v/>
      </c>
      <c r="CG41" s="43" t="str">
        <f>IF(ISBLANK('Nota de Estudiantes'!CG43),"",20*'Nota de Estudiantes'!CG43/CG$6)</f>
        <v/>
      </c>
      <c r="CH41" s="43" t="str">
        <f>IF(ISBLANK('Nota de Estudiantes'!CH43),"",20*'Nota de Estudiantes'!CH43/CH$6)</f>
        <v/>
      </c>
      <c r="CI41" s="43" t="str">
        <f>IF(ISBLANK('Nota de Estudiantes'!CI43),"",20*'Nota de Estudiantes'!CI43/CI$6)</f>
        <v/>
      </c>
      <c r="CJ41" s="43" t="str">
        <f>IF(ISBLANK('Nota de Estudiantes'!CJ43),"",20*'Nota de Estudiantes'!CJ43/CJ$6)</f>
        <v/>
      </c>
      <c r="CK41" s="43" t="str">
        <f>IF(ISBLANK('Nota de Estudiantes'!CK43),"",20*'Nota de Estudiantes'!CK43/CK$6)</f>
        <v/>
      </c>
      <c r="CL41" s="43" t="str">
        <f>IF(ISBLANK('Nota de Estudiantes'!CL43),"",20*'Nota de Estudiantes'!CL43/CL$6)</f>
        <v/>
      </c>
      <c r="CM41" s="43" t="str">
        <f>IF(ISBLANK('Nota de Estudiantes'!CM43),"",20*'Nota de Estudiantes'!CM43/CM$6)</f>
        <v/>
      </c>
      <c r="CN41" s="43" t="str">
        <f>IF(ISBLANK('Nota de Estudiantes'!CN43),"",20*'Nota de Estudiantes'!CN43/CN$6)</f>
        <v/>
      </c>
      <c r="CO41" s="43" t="str">
        <f>IF(ISBLANK('Nota de Estudiantes'!CO43),"",20*'Nota de Estudiantes'!CO43/CO$6)</f>
        <v/>
      </c>
      <c r="CP41" s="43" t="str">
        <f>IF(ISBLANK('Nota de Estudiantes'!CP43),"",20*'Nota de Estudiantes'!CP43/CP$6)</f>
        <v/>
      </c>
      <c r="CQ41" s="43" t="str">
        <f>IF(ISBLANK('Nota de Estudiantes'!CQ43),"",20*'Nota de Estudiantes'!CQ43/CQ$6)</f>
        <v/>
      </c>
      <c r="CR41" s="43" t="str">
        <f>IF(ISBLANK('Nota de Estudiantes'!CR43),"",20*'Nota de Estudiantes'!CR43/CR$6)</f>
        <v/>
      </c>
      <c r="CS41" s="43" t="str">
        <f>IF(ISBLANK('Nota de Estudiantes'!CS43),"",20*'Nota de Estudiantes'!CS43/CS$6)</f>
        <v/>
      </c>
      <c r="CT41" s="43" t="str">
        <f>IF(ISBLANK('Nota de Estudiantes'!CT43),"",20*'Nota de Estudiantes'!CT43/CT$6)</f>
        <v/>
      </c>
      <c r="CU41" s="43" t="str">
        <f>IF(ISBLANK('Nota de Estudiantes'!CU43),"",20*'Nota de Estudiantes'!CU43/CU$6)</f>
        <v/>
      </c>
      <c r="CV41" s="43" t="str">
        <f>IF(ISBLANK('Nota de Estudiantes'!CV43),"",20*'Nota de Estudiantes'!CV43/CV$6)</f>
        <v/>
      </c>
      <c r="CW41" s="43" t="str">
        <f>IF(ISBLANK('Nota de Estudiantes'!CW43),"",20*'Nota de Estudiantes'!CW43/CW$6)</f>
        <v/>
      </c>
      <c r="CX41" s="43" t="str">
        <f>IF(ISBLANK('Nota de Estudiantes'!CX43),"",20*'Nota de Estudiantes'!CX43/CX$6)</f>
        <v/>
      </c>
      <c r="CY41" s="43" t="str">
        <f>IF(ISBLANK('Nota de Estudiantes'!CY43),"",20*'Nota de Estudiantes'!CY43/CY$6)</f>
        <v/>
      </c>
      <c r="CZ41" s="43" t="str">
        <f>IF(ISBLANK('Nota de Estudiantes'!CZ43),"",20*'Nota de Estudiantes'!CZ43/CZ$6)</f>
        <v/>
      </c>
      <c r="DA41" s="43" t="str">
        <f>IF(ISBLANK('Nota de Estudiantes'!DA43),"",20*'Nota de Estudiantes'!DA43/DA$6)</f>
        <v/>
      </c>
      <c r="DB41" s="43" t="str">
        <f>IF(ISBLANK('Nota de Estudiantes'!DB43),"",20*'Nota de Estudiantes'!DB43/DB$6)</f>
        <v/>
      </c>
      <c r="DC41" s="43" t="str">
        <f>IF(ISBLANK('Nota de Estudiantes'!DC43),"",20*'Nota de Estudiantes'!DC43/DC$6)</f>
        <v/>
      </c>
      <c r="DD41" s="43" t="str">
        <f>IF(ISBLANK('Nota de Estudiantes'!DD43),"",20*'Nota de Estudiantes'!DD43/DD$6)</f>
        <v/>
      </c>
      <c r="DE41" s="43" t="str">
        <f>IF(ISBLANK('Nota de Estudiantes'!DE43),"",20*'Nota de Estudiantes'!DE43/DE$6)</f>
        <v/>
      </c>
      <c r="DF41" s="43" t="str">
        <f>IF(ISBLANK('Nota de Estudiantes'!DF43),"",20*'Nota de Estudiantes'!DF43/DF$6)</f>
        <v/>
      </c>
      <c r="DG41" s="43" t="str">
        <f>IF(ISBLANK('Nota de Estudiantes'!DG43),"",20*'Nota de Estudiantes'!DG43/DG$6)</f>
        <v/>
      </c>
      <c r="DH41" s="43" t="str">
        <f>IF(ISBLANK('Nota de Estudiantes'!DH43),"",20*'Nota de Estudiantes'!DH43/DH$6)</f>
        <v/>
      </c>
      <c r="DI41" s="43" t="str">
        <f>IF(ISBLANK('Nota de Estudiantes'!DI43),"",20*'Nota de Estudiantes'!DI43/DI$6)</f>
        <v/>
      </c>
      <c r="DJ41" s="43" t="str">
        <f>IF(ISBLANK('Nota de Estudiantes'!DJ43),"",20*'Nota de Estudiantes'!DJ43/DJ$6)</f>
        <v/>
      </c>
      <c r="DK41" s="43" t="str">
        <f>IF(ISBLANK('Nota de Estudiantes'!DK43),"",20*'Nota de Estudiantes'!DK43/DK$6)</f>
        <v/>
      </c>
      <c r="DL41" s="43" t="str">
        <f>IF(ISBLANK('Nota de Estudiantes'!DL43),"",20*'Nota de Estudiantes'!DL43/DL$6)</f>
        <v/>
      </c>
      <c r="DM41" s="43" t="str">
        <f>IF(ISBLANK('Nota de Estudiantes'!DM43),"",20*'Nota de Estudiantes'!DM43/DM$6)</f>
        <v/>
      </c>
      <c r="DN41" s="43" t="str">
        <f>IF(ISBLANK('Nota de Estudiantes'!DN43),"",20*'Nota de Estudiantes'!DN43/DN$6)</f>
        <v/>
      </c>
      <c r="DO41" s="43" t="str">
        <f>IF(ISBLANK('Nota de Estudiantes'!DO43),"",20*'Nota de Estudiantes'!DO43/DO$6)</f>
        <v/>
      </c>
      <c r="DP41" s="43" t="str">
        <f>IF(ISBLANK('Nota de Estudiantes'!DP43),"",20*'Nota de Estudiantes'!DP43/DP$6)</f>
        <v/>
      </c>
      <c r="DQ41" s="43" t="str">
        <f>IF(ISBLANK('Nota de Estudiantes'!DQ43),"",20*'Nota de Estudiantes'!DQ43/DQ$6)</f>
        <v/>
      </c>
      <c r="DR41" s="43" t="str">
        <f>IF(ISBLANK('Nota de Estudiantes'!DR43),"",20*'Nota de Estudiantes'!DR43/DR$6)</f>
        <v/>
      </c>
      <c r="DS41" s="43" t="str">
        <f>IF(ISBLANK('Nota de Estudiantes'!DS43),"",20*'Nota de Estudiantes'!DS43/DS$6)</f>
        <v/>
      </c>
      <c r="DT41" s="43" t="str">
        <f>IF(ISBLANK('Nota de Estudiantes'!DT43),"",20*'Nota de Estudiantes'!DT43/DT$6)</f>
        <v/>
      </c>
      <c r="DU41" s="43" t="str">
        <f>IF(ISBLANK('Nota de Estudiantes'!DU43),"",20*'Nota de Estudiantes'!DU43/DU$6)</f>
        <v/>
      </c>
      <c r="DV41" s="43" t="str">
        <f>IF(ISBLANK('Nota de Estudiantes'!DV43),"",20*'Nota de Estudiantes'!DV43/DV$6)</f>
        <v/>
      </c>
      <c r="DW41" s="43" t="str">
        <f>IF(ISBLANK('Nota de Estudiantes'!DW43),"",20*'Nota de Estudiantes'!DW43/DW$6)</f>
        <v/>
      </c>
      <c r="DX41" s="43" t="str">
        <f>IF(ISBLANK('Nota de Estudiantes'!DX43),"",20*'Nota de Estudiantes'!DX43/DX$6)</f>
        <v/>
      </c>
      <c r="DY41" s="43" t="str">
        <f>IF(ISBLANK('Nota de Estudiantes'!DY43),"",20*'Nota de Estudiantes'!DY43/DY$6)</f>
        <v/>
      </c>
      <c r="DZ41" s="43" t="str">
        <f>IF(ISBLANK('Nota de Estudiantes'!DZ43),"",20*'Nota de Estudiantes'!DZ43/DZ$6)</f>
        <v/>
      </c>
      <c r="EA41" s="43" t="str">
        <f>IF(ISBLANK('Nota de Estudiantes'!EA43),"",20*'Nota de Estudiantes'!EA43/EA$6)</f>
        <v/>
      </c>
      <c r="EB41" s="43" t="str">
        <f>IF(ISBLANK('Nota de Estudiantes'!EB43),"",20*'Nota de Estudiantes'!EB43/EB$6)</f>
        <v/>
      </c>
      <c r="EC41" s="43" t="str">
        <f>IF(ISBLANK('Nota de Estudiantes'!EC43),"",20*'Nota de Estudiantes'!EC43/EC$6)</f>
        <v/>
      </c>
      <c r="ED41" s="43" t="str">
        <f>IF(ISBLANK('Nota de Estudiantes'!ED43),"",20*'Nota de Estudiantes'!ED43/ED$6)</f>
        <v/>
      </c>
      <c r="EE41" s="43" t="str">
        <f>IF(ISBLANK('Nota de Estudiantes'!EE43),"",20*'Nota de Estudiantes'!EE43/EE$6)</f>
        <v/>
      </c>
      <c r="EF41" s="43" t="str">
        <f>IF(ISBLANK('Nota de Estudiantes'!EF43),"",20*'Nota de Estudiantes'!EF43/EF$6)</f>
        <v/>
      </c>
      <c r="EG41" s="43" t="str">
        <f>IF(ISBLANK('Nota de Estudiantes'!EG43),"",20*'Nota de Estudiantes'!EG43/EG$6)</f>
        <v/>
      </c>
      <c r="EH41" s="43" t="str">
        <f>IF(ISBLANK('Nota de Estudiantes'!EH43),"",20*'Nota de Estudiantes'!EH43/EH$6)</f>
        <v/>
      </c>
      <c r="EI41" s="43" t="str">
        <f>IF(ISBLANK('Nota de Estudiantes'!EI43),"",20*'Nota de Estudiantes'!EI43/EI$6)</f>
        <v/>
      </c>
      <c r="EJ41" s="43" t="str">
        <f>IF(ISBLANK('Nota de Estudiantes'!EJ43),"",20*'Nota de Estudiantes'!EJ43/EJ$6)</f>
        <v/>
      </c>
      <c r="EK41" s="43" t="str">
        <f>IF(ISBLANK('Nota de Estudiantes'!EK43),"",20*'Nota de Estudiantes'!EK43/EK$6)</f>
        <v/>
      </c>
      <c r="EL41" s="43" t="str">
        <f>IF(ISBLANK('Nota de Estudiantes'!EL43),"",20*'Nota de Estudiantes'!EL43/EL$6)</f>
        <v/>
      </c>
      <c r="EM41" s="43" t="str">
        <f>IF(ISBLANK('Nota de Estudiantes'!EM43),"",20*'Nota de Estudiantes'!EM43/EM$6)</f>
        <v/>
      </c>
      <c r="EN41" s="43" t="str">
        <f>IF(ISBLANK('Nota de Estudiantes'!EN43),"",20*'Nota de Estudiantes'!EN43/EN$6)</f>
        <v/>
      </c>
      <c r="EO41" s="43" t="str">
        <f>IF(ISBLANK('Nota de Estudiantes'!EO43),"",20*'Nota de Estudiantes'!EO43/EO$6)</f>
        <v/>
      </c>
      <c r="EP41" s="43" t="str">
        <f>IF(ISBLANK('Nota de Estudiantes'!EP43),"",20*'Nota de Estudiantes'!EP43/EP$6)</f>
        <v/>
      </c>
      <c r="EQ41" s="43" t="str">
        <f>IF(ISBLANK('Nota de Estudiantes'!EQ43),"",20*'Nota de Estudiantes'!EQ43/EQ$6)</f>
        <v/>
      </c>
      <c r="ER41" s="43" t="str">
        <f>IF(ISBLANK('Nota de Estudiantes'!ER43),"",20*'Nota de Estudiantes'!ER43/ER$6)</f>
        <v/>
      </c>
      <c r="ES41" s="43" t="str">
        <f>IF(ISBLANK('Nota de Estudiantes'!ES43),"",20*'Nota de Estudiantes'!ES43/ES$6)</f>
        <v/>
      </c>
      <c r="ET41" s="43" t="str">
        <f>IF(ISBLANK('Nota de Estudiantes'!ET43),"",20*'Nota de Estudiantes'!ET43/ET$6)</f>
        <v/>
      </c>
      <c r="EU41" s="43" t="str">
        <f>IF(ISBLANK('Nota de Estudiantes'!EU43),"",20*'Nota de Estudiantes'!EU43/EU$6)</f>
        <v/>
      </c>
      <c r="EV41" s="43" t="str">
        <f>IF(ISBLANK('Nota de Estudiantes'!EV43),"",20*'Nota de Estudiantes'!EV43/EV$6)</f>
        <v/>
      </c>
      <c r="EW41" s="43" t="str">
        <f>IF(ISBLANK('Nota de Estudiantes'!EW43),"",20*'Nota de Estudiantes'!EW43/EW$6)</f>
        <v/>
      </c>
      <c r="EX41" s="43" t="str">
        <f>IF(ISBLANK('Nota de Estudiantes'!EX43),"",20*'Nota de Estudiantes'!EX43/EX$6)</f>
        <v/>
      </c>
      <c r="EY41" s="43" t="str">
        <f>IF(ISBLANK('Nota de Estudiantes'!EY43),"",20*'Nota de Estudiantes'!EY43/EY$6)</f>
        <v/>
      </c>
      <c r="EZ41" s="43" t="str">
        <f>IF(ISBLANK('Nota de Estudiantes'!EZ43),"",20*'Nota de Estudiantes'!EZ43/EZ$6)</f>
        <v/>
      </c>
      <c r="FA41" s="43" t="str">
        <f>IF(ISBLANK('Nota de Estudiantes'!FA43),"",20*'Nota de Estudiantes'!FA43/FA$6)</f>
        <v/>
      </c>
      <c r="FB41" s="43" t="str">
        <f>IF(ISBLANK('Nota de Estudiantes'!FB43),"",20*'Nota de Estudiantes'!FB43/FB$6)</f>
        <v/>
      </c>
      <c r="FC41" s="43" t="str">
        <f>IF(ISBLANK('Nota de Estudiantes'!FC43),"",20*'Nota de Estudiantes'!FC43/FC$6)</f>
        <v/>
      </c>
      <c r="FD41" s="43" t="str">
        <f>IF(ISBLANK('Nota de Estudiantes'!FD43),"",20*'Nota de Estudiantes'!FD43/FD$6)</f>
        <v/>
      </c>
      <c r="FE41" s="43" t="str">
        <f>IF(ISBLANK('Nota de Estudiantes'!FE43),"",20*'Nota de Estudiantes'!FE43/FE$6)</f>
        <v/>
      </c>
      <c r="FF41" s="43" t="str">
        <f>IF(ISBLANK('Nota de Estudiantes'!FF43),"",20*'Nota de Estudiantes'!FF43/FF$6)</f>
        <v/>
      </c>
      <c r="FG41" s="43" t="str">
        <f>IF(ISBLANK('Nota de Estudiantes'!FG43),"",20*'Nota de Estudiantes'!FG43/FG$6)</f>
        <v/>
      </c>
      <c r="FH41" s="43" t="str">
        <f>IF(ISBLANK('Nota de Estudiantes'!FH43),"",20*'Nota de Estudiantes'!FH43/FH$6)</f>
        <v/>
      </c>
      <c r="FI41" s="43" t="str">
        <f>IF(ISBLANK('Nota de Estudiantes'!FI43),"",20*'Nota de Estudiantes'!FI43/FI$6)</f>
        <v/>
      </c>
      <c r="FJ41" s="43" t="str">
        <f>IF(ISBLANK('Nota de Estudiantes'!FJ43),"",20*'Nota de Estudiantes'!FJ43/FJ$6)</f>
        <v/>
      </c>
      <c r="FK41" s="43" t="str">
        <f>IF(ISBLANK('Nota de Estudiantes'!FK43),"",20*'Nota de Estudiantes'!FK43/FK$6)</f>
        <v/>
      </c>
      <c r="FL41" s="43" t="str">
        <f>IF(ISBLANK('Nota de Estudiantes'!FL43),"",20*'Nota de Estudiantes'!FL43/FL$6)</f>
        <v/>
      </c>
    </row>
    <row r="42" spans="2:168" x14ac:dyDescent="0.25">
      <c r="B42" s="42" t="str">
        <f>IF(ISBLANK('Nota de Estudiantes'!B44),"",'Nota de Estudiantes'!B44)</f>
        <v/>
      </c>
      <c r="C42" s="42" t="str">
        <f>IF(ISBLANK('Nota de Estudiantes'!C44),"",'Nota de Estudiantes'!C44)</f>
        <v/>
      </c>
      <c r="D42" s="38" t="str">
        <f>IF(ISBLANK('Nota de Estudiantes'!D44),"",'Nota de Estudiantes'!D44)</f>
        <v/>
      </c>
      <c r="E42" s="43" t="str">
        <f>IF(ISBLANK('Nota de Estudiantes'!E44),"",20*'Nota de Estudiantes'!E44/E$6)</f>
        <v/>
      </c>
      <c r="F42" s="43" t="str">
        <f>IF(ISBLANK('Nota de Estudiantes'!F44),"",20*'Nota de Estudiantes'!F44/F$6)</f>
        <v/>
      </c>
      <c r="G42" s="43" t="str">
        <f>IF(ISBLANK('Nota de Estudiantes'!G44),"",20*'Nota de Estudiantes'!G44/G$6)</f>
        <v/>
      </c>
      <c r="H42" s="43" t="str">
        <f>IF(ISBLANK('Nota de Estudiantes'!H44),"",20*'Nota de Estudiantes'!H44/H$6)</f>
        <v/>
      </c>
      <c r="I42" s="43" t="str">
        <f>IF(ISBLANK('Nota de Estudiantes'!I44),"",20*'Nota de Estudiantes'!I44/I$6)</f>
        <v/>
      </c>
      <c r="J42" s="43" t="str">
        <f>IF(ISBLANK('Nota de Estudiantes'!J44),"",20*'Nota de Estudiantes'!J44/J$6)</f>
        <v/>
      </c>
      <c r="K42" s="43" t="str">
        <f>IF(ISBLANK('Nota de Estudiantes'!K44),"",20*'Nota de Estudiantes'!K44/K$6)</f>
        <v/>
      </c>
      <c r="L42" s="43" t="str">
        <f>IF(ISBLANK('Nota de Estudiantes'!L44),"",20*'Nota de Estudiantes'!L44/L$6)</f>
        <v/>
      </c>
      <c r="M42" s="43" t="str">
        <f>IF(ISBLANK('Nota de Estudiantes'!M44),"",20*'Nota de Estudiantes'!M44/M$6)</f>
        <v/>
      </c>
      <c r="N42" s="43" t="str">
        <f>IF(ISBLANK('Nota de Estudiantes'!N44),"",20*'Nota de Estudiantes'!N44/N$6)</f>
        <v/>
      </c>
      <c r="O42" s="43" t="str">
        <f>IF(ISBLANK('Nota de Estudiantes'!O44),"",20*'Nota de Estudiantes'!O44/O$6)</f>
        <v/>
      </c>
      <c r="P42" s="43" t="str">
        <f>IF(ISBLANK('Nota de Estudiantes'!P44),"",20*'Nota de Estudiantes'!P44/P$6)</f>
        <v/>
      </c>
      <c r="Q42" s="43" t="str">
        <f>IF(ISBLANK('Nota de Estudiantes'!Q44),"",20*'Nota de Estudiantes'!Q44/Q$6)</f>
        <v/>
      </c>
      <c r="R42" s="43" t="str">
        <f>IF(ISBLANK('Nota de Estudiantes'!R44),"",20*'Nota de Estudiantes'!R44/R$6)</f>
        <v/>
      </c>
      <c r="S42" s="43" t="str">
        <f>IF(ISBLANK('Nota de Estudiantes'!S44),"",20*'Nota de Estudiantes'!S44/S$6)</f>
        <v/>
      </c>
      <c r="T42" s="43" t="str">
        <f>IF(ISBLANK('Nota de Estudiantes'!T44),"",20*'Nota de Estudiantes'!T44/T$6)</f>
        <v/>
      </c>
      <c r="U42" s="43" t="str">
        <f>IF(ISBLANK('Nota de Estudiantes'!U44),"",20*'Nota de Estudiantes'!U44/U$6)</f>
        <v/>
      </c>
      <c r="V42" s="43" t="str">
        <f>IF(ISBLANK('Nota de Estudiantes'!V44),"",20*'Nota de Estudiantes'!V44/V$6)</f>
        <v/>
      </c>
      <c r="W42" s="43" t="str">
        <f>IF(ISBLANK('Nota de Estudiantes'!W44),"",20*'Nota de Estudiantes'!W44/W$6)</f>
        <v/>
      </c>
      <c r="X42" s="43" t="str">
        <f>IF(ISBLANK('Nota de Estudiantes'!X44),"",20*'Nota de Estudiantes'!X44/X$6)</f>
        <v/>
      </c>
      <c r="Y42" s="43" t="str">
        <f>IF(ISBLANK('Nota de Estudiantes'!Y44),"",20*'Nota de Estudiantes'!Y44/Y$6)</f>
        <v/>
      </c>
      <c r="Z42" s="43" t="str">
        <f>IF(ISBLANK('Nota de Estudiantes'!Z44),"",20*'Nota de Estudiantes'!Z44/Z$6)</f>
        <v/>
      </c>
      <c r="AA42" s="43" t="str">
        <f>IF(ISBLANK('Nota de Estudiantes'!AA44),"",20*'Nota de Estudiantes'!AA44/AA$6)</f>
        <v/>
      </c>
      <c r="AB42" s="43" t="str">
        <f>IF(ISBLANK('Nota de Estudiantes'!AB44),"",20*'Nota de Estudiantes'!AB44/AB$6)</f>
        <v/>
      </c>
      <c r="AC42" s="43" t="str">
        <f>IF(ISBLANK('Nota de Estudiantes'!AC44),"",20*'Nota de Estudiantes'!AC44/AC$6)</f>
        <v/>
      </c>
      <c r="AD42" s="43" t="str">
        <f>IF(ISBLANK('Nota de Estudiantes'!AD44),"",20*'Nota de Estudiantes'!AD44/AD$6)</f>
        <v/>
      </c>
      <c r="AE42" s="43" t="str">
        <f>IF(ISBLANK('Nota de Estudiantes'!AE44),"",20*'Nota de Estudiantes'!AE44/AE$6)</f>
        <v/>
      </c>
      <c r="AF42" s="43" t="str">
        <f>IF(ISBLANK('Nota de Estudiantes'!AF44),"",20*'Nota de Estudiantes'!AF44/AF$6)</f>
        <v/>
      </c>
      <c r="AG42" s="43" t="str">
        <f>IF(ISBLANK('Nota de Estudiantes'!AG44),"",20*'Nota de Estudiantes'!AG44/AG$6)</f>
        <v/>
      </c>
      <c r="AH42" s="43" t="str">
        <f>IF(ISBLANK('Nota de Estudiantes'!AH44),"",20*'Nota de Estudiantes'!AH44/AH$6)</f>
        <v/>
      </c>
      <c r="AI42" s="43" t="str">
        <f>IF(ISBLANK('Nota de Estudiantes'!AI44),"",20*'Nota de Estudiantes'!AI44/AI$6)</f>
        <v/>
      </c>
      <c r="AJ42" s="43" t="str">
        <f>IF(ISBLANK('Nota de Estudiantes'!AJ44),"",20*'Nota de Estudiantes'!AJ44/AJ$6)</f>
        <v/>
      </c>
      <c r="AK42" s="43" t="str">
        <f>IF(ISBLANK('Nota de Estudiantes'!AK44),"",20*'Nota de Estudiantes'!AK44/AK$6)</f>
        <v/>
      </c>
      <c r="AL42" s="43" t="str">
        <f>IF(ISBLANK('Nota de Estudiantes'!AL44),"",20*'Nota de Estudiantes'!AL44/AL$6)</f>
        <v/>
      </c>
      <c r="AM42" s="43" t="str">
        <f>IF(ISBLANK('Nota de Estudiantes'!AM44),"",20*'Nota de Estudiantes'!AM44/AM$6)</f>
        <v/>
      </c>
      <c r="AN42" s="43" t="str">
        <f>IF(ISBLANK('Nota de Estudiantes'!AN44),"",20*'Nota de Estudiantes'!AN44/AN$6)</f>
        <v/>
      </c>
      <c r="AO42" s="43" t="str">
        <f>IF(ISBLANK('Nota de Estudiantes'!AO44),"",20*'Nota de Estudiantes'!AO44/AO$6)</f>
        <v/>
      </c>
      <c r="AP42" s="43" t="str">
        <f>IF(ISBLANK('Nota de Estudiantes'!AP44),"",20*'Nota de Estudiantes'!AP44/AP$6)</f>
        <v/>
      </c>
      <c r="AQ42" s="43" t="str">
        <f>IF(ISBLANK('Nota de Estudiantes'!AQ44),"",20*'Nota de Estudiantes'!AQ44/AQ$6)</f>
        <v/>
      </c>
      <c r="AR42" s="43" t="str">
        <f>IF(ISBLANK('Nota de Estudiantes'!AR44),"",20*'Nota de Estudiantes'!AR44/AR$6)</f>
        <v/>
      </c>
      <c r="AS42" s="43" t="str">
        <f>IF(ISBLANK('Nota de Estudiantes'!AS44),"",20*'Nota de Estudiantes'!AS44/AS$6)</f>
        <v/>
      </c>
      <c r="AT42" s="43" t="str">
        <f>IF(ISBLANK('Nota de Estudiantes'!AT44),"",20*'Nota de Estudiantes'!AT44/AT$6)</f>
        <v/>
      </c>
      <c r="AU42" s="43" t="str">
        <f>IF(ISBLANK('Nota de Estudiantes'!AU44),"",20*'Nota de Estudiantes'!AU44/AU$6)</f>
        <v/>
      </c>
      <c r="AV42" s="43" t="str">
        <f>IF(ISBLANK('Nota de Estudiantes'!AV44),"",20*'Nota de Estudiantes'!AV44/AV$6)</f>
        <v/>
      </c>
      <c r="AW42" s="43" t="str">
        <f>IF(ISBLANK('Nota de Estudiantes'!AW44),"",20*'Nota de Estudiantes'!AW44/AW$6)</f>
        <v/>
      </c>
      <c r="AX42" s="43" t="str">
        <f>IF(ISBLANK('Nota de Estudiantes'!AX44),"",20*'Nota de Estudiantes'!AX44/AX$6)</f>
        <v/>
      </c>
      <c r="AY42" s="43" t="str">
        <f>IF(ISBLANK('Nota de Estudiantes'!AY44),"",20*'Nota de Estudiantes'!AY44/AY$6)</f>
        <v/>
      </c>
      <c r="AZ42" s="43" t="str">
        <f>IF(ISBLANK('Nota de Estudiantes'!AZ44),"",20*'Nota de Estudiantes'!AZ44/AZ$6)</f>
        <v/>
      </c>
      <c r="BA42" s="43" t="str">
        <f>IF(ISBLANK('Nota de Estudiantes'!BA44),"",20*'Nota de Estudiantes'!BA44/BA$6)</f>
        <v/>
      </c>
      <c r="BB42" s="43" t="str">
        <f>IF(ISBLANK('Nota de Estudiantes'!BB44),"",20*'Nota de Estudiantes'!BB44/BB$6)</f>
        <v/>
      </c>
      <c r="BC42" s="43" t="str">
        <f>IF(ISBLANK('Nota de Estudiantes'!BC44),"",20*'Nota de Estudiantes'!BC44/BC$6)</f>
        <v/>
      </c>
      <c r="BD42" s="43" t="str">
        <f>IF(ISBLANK('Nota de Estudiantes'!BD44),"",20*'Nota de Estudiantes'!BD44/BD$6)</f>
        <v/>
      </c>
      <c r="BE42" s="43" t="str">
        <f>IF(ISBLANK('Nota de Estudiantes'!BE44),"",20*'Nota de Estudiantes'!BE44/BE$6)</f>
        <v/>
      </c>
      <c r="BF42" s="43" t="str">
        <f>IF(ISBLANK('Nota de Estudiantes'!BF44),"",20*'Nota de Estudiantes'!BF44/BF$6)</f>
        <v/>
      </c>
      <c r="BG42" s="43" t="str">
        <f>IF(ISBLANK('Nota de Estudiantes'!BG44),"",20*'Nota de Estudiantes'!BG44/BG$6)</f>
        <v/>
      </c>
      <c r="BH42" s="43" t="str">
        <f>IF(ISBLANK('Nota de Estudiantes'!BH44),"",20*'Nota de Estudiantes'!BH44/BH$6)</f>
        <v/>
      </c>
      <c r="BI42" s="43" t="str">
        <f>IF(ISBLANK('Nota de Estudiantes'!BI44),"",20*'Nota de Estudiantes'!BI44/BI$6)</f>
        <v/>
      </c>
      <c r="BJ42" s="43" t="str">
        <f>IF(ISBLANK('Nota de Estudiantes'!BJ44),"",20*'Nota de Estudiantes'!BJ44/BJ$6)</f>
        <v/>
      </c>
      <c r="BK42" s="43" t="str">
        <f>IF(ISBLANK('Nota de Estudiantes'!BK44),"",20*'Nota de Estudiantes'!BK44/BK$6)</f>
        <v/>
      </c>
      <c r="BL42" s="43" t="str">
        <f>IF(ISBLANK('Nota de Estudiantes'!BL44),"",20*'Nota de Estudiantes'!BL44/BL$6)</f>
        <v/>
      </c>
      <c r="BM42" s="43" t="str">
        <f>IF(ISBLANK('Nota de Estudiantes'!BM44),"",20*'Nota de Estudiantes'!BM44/BM$6)</f>
        <v/>
      </c>
      <c r="BN42" s="43" t="str">
        <f>IF(ISBLANK('Nota de Estudiantes'!BN44),"",20*'Nota de Estudiantes'!BN44/BN$6)</f>
        <v/>
      </c>
      <c r="BO42" s="43" t="str">
        <f>IF(ISBLANK('Nota de Estudiantes'!BO44),"",20*'Nota de Estudiantes'!BO44/BO$6)</f>
        <v/>
      </c>
      <c r="BP42" s="43" t="str">
        <f>IF(ISBLANK('Nota de Estudiantes'!BP44),"",20*'Nota de Estudiantes'!BP44/BP$6)</f>
        <v/>
      </c>
      <c r="BQ42" s="43" t="str">
        <f>IF(ISBLANK('Nota de Estudiantes'!BQ44),"",20*'Nota de Estudiantes'!BQ44/BQ$6)</f>
        <v/>
      </c>
      <c r="BR42" s="43" t="str">
        <f>IF(ISBLANK('Nota de Estudiantes'!BR44),"",20*'Nota de Estudiantes'!BR44/BR$6)</f>
        <v/>
      </c>
      <c r="BS42" s="43" t="str">
        <f>IF(ISBLANK('Nota de Estudiantes'!BS44),"",20*'Nota de Estudiantes'!BS44/BS$6)</f>
        <v/>
      </c>
      <c r="BT42" s="43" t="str">
        <f>IF(ISBLANK('Nota de Estudiantes'!BT44),"",20*'Nota de Estudiantes'!BT44/BT$6)</f>
        <v/>
      </c>
      <c r="BU42" s="43" t="str">
        <f>IF(ISBLANK('Nota de Estudiantes'!BU44),"",20*'Nota de Estudiantes'!BU44/BU$6)</f>
        <v/>
      </c>
      <c r="BV42" s="43" t="str">
        <f>IF(ISBLANK('Nota de Estudiantes'!BV44),"",20*'Nota de Estudiantes'!BV44/BV$6)</f>
        <v/>
      </c>
      <c r="BW42" s="43" t="str">
        <f>IF(ISBLANK('Nota de Estudiantes'!BW44),"",20*'Nota de Estudiantes'!BW44/BW$6)</f>
        <v/>
      </c>
      <c r="BX42" s="43" t="str">
        <f>IF(ISBLANK('Nota de Estudiantes'!BX44),"",20*'Nota de Estudiantes'!BX44/BX$6)</f>
        <v/>
      </c>
      <c r="BY42" s="43" t="str">
        <f>IF(ISBLANK('Nota de Estudiantes'!BY44),"",20*'Nota de Estudiantes'!BY44/BY$6)</f>
        <v/>
      </c>
      <c r="BZ42" s="43" t="str">
        <f>IF(ISBLANK('Nota de Estudiantes'!BZ44),"",20*'Nota de Estudiantes'!BZ44/BZ$6)</f>
        <v/>
      </c>
      <c r="CA42" s="43" t="str">
        <f>IF(ISBLANK('Nota de Estudiantes'!CA44),"",20*'Nota de Estudiantes'!CA44/CA$6)</f>
        <v/>
      </c>
      <c r="CB42" s="43" t="str">
        <f>IF(ISBLANK('Nota de Estudiantes'!CB44),"",20*'Nota de Estudiantes'!CB44/CB$6)</f>
        <v/>
      </c>
      <c r="CC42" s="43" t="str">
        <f>IF(ISBLANK('Nota de Estudiantes'!CC44),"",20*'Nota de Estudiantes'!CC44/CC$6)</f>
        <v/>
      </c>
      <c r="CD42" s="43" t="str">
        <f>IF(ISBLANK('Nota de Estudiantes'!CD44),"",20*'Nota de Estudiantes'!CD44/CD$6)</f>
        <v/>
      </c>
      <c r="CE42" s="43" t="str">
        <f>IF(ISBLANK('Nota de Estudiantes'!CE44),"",20*'Nota de Estudiantes'!CE44/CE$6)</f>
        <v/>
      </c>
      <c r="CF42" s="43" t="str">
        <f>IF(ISBLANK('Nota de Estudiantes'!CF44),"",20*'Nota de Estudiantes'!CF44/CF$6)</f>
        <v/>
      </c>
      <c r="CG42" s="43" t="str">
        <f>IF(ISBLANK('Nota de Estudiantes'!CG44),"",20*'Nota de Estudiantes'!CG44/CG$6)</f>
        <v/>
      </c>
      <c r="CH42" s="43" t="str">
        <f>IF(ISBLANK('Nota de Estudiantes'!CH44),"",20*'Nota de Estudiantes'!CH44/CH$6)</f>
        <v/>
      </c>
      <c r="CI42" s="43" t="str">
        <f>IF(ISBLANK('Nota de Estudiantes'!CI44),"",20*'Nota de Estudiantes'!CI44/CI$6)</f>
        <v/>
      </c>
      <c r="CJ42" s="43" t="str">
        <f>IF(ISBLANK('Nota de Estudiantes'!CJ44),"",20*'Nota de Estudiantes'!CJ44/CJ$6)</f>
        <v/>
      </c>
      <c r="CK42" s="43" t="str">
        <f>IF(ISBLANK('Nota de Estudiantes'!CK44),"",20*'Nota de Estudiantes'!CK44/CK$6)</f>
        <v/>
      </c>
      <c r="CL42" s="43" t="str">
        <f>IF(ISBLANK('Nota de Estudiantes'!CL44),"",20*'Nota de Estudiantes'!CL44/CL$6)</f>
        <v/>
      </c>
      <c r="CM42" s="43" t="str">
        <f>IF(ISBLANK('Nota de Estudiantes'!CM44),"",20*'Nota de Estudiantes'!CM44/CM$6)</f>
        <v/>
      </c>
      <c r="CN42" s="43" t="str">
        <f>IF(ISBLANK('Nota de Estudiantes'!CN44),"",20*'Nota de Estudiantes'!CN44/CN$6)</f>
        <v/>
      </c>
      <c r="CO42" s="43" t="str">
        <f>IF(ISBLANK('Nota de Estudiantes'!CO44),"",20*'Nota de Estudiantes'!CO44/CO$6)</f>
        <v/>
      </c>
      <c r="CP42" s="43" t="str">
        <f>IF(ISBLANK('Nota de Estudiantes'!CP44),"",20*'Nota de Estudiantes'!CP44/CP$6)</f>
        <v/>
      </c>
      <c r="CQ42" s="43" t="str">
        <f>IF(ISBLANK('Nota de Estudiantes'!CQ44),"",20*'Nota de Estudiantes'!CQ44/CQ$6)</f>
        <v/>
      </c>
      <c r="CR42" s="43" t="str">
        <f>IF(ISBLANK('Nota de Estudiantes'!CR44),"",20*'Nota de Estudiantes'!CR44/CR$6)</f>
        <v/>
      </c>
      <c r="CS42" s="43" t="str">
        <f>IF(ISBLANK('Nota de Estudiantes'!CS44),"",20*'Nota de Estudiantes'!CS44/CS$6)</f>
        <v/>
      </c>
      <c r="CT42" s="43" t="str">
        <f>IF(ISBLANK('Nota de Estudiantes'!CT44),"",20*'Nota de Estudiantes'!CT44/CT$6)</f>
        <v/>
      </c>
      <c r="CU42" s="43" t="str">
        <f>IF(ISBLANK('Nota de Estudiantes'!CU44),"",20*'Nota de Estudiantes'!CU44/CU$6)</f>
        <v/>
      </c>
      <c r="CV42" s="43" t="str">
        <f>IF(ISBLANK('Nota de Estudiantes'!CV44),"",20*'Nota de Estudiantes'!CV44/CV$6)</f>
        <v/>
      </c>
      <c r="CW42" s="43" t="str">
        <f>IF(ISBLANK('Nota de Estudiantes'!CW44),"",20*'Nota de Estudiantes'!CW44/CW$6)</f>
        <v/>
      </c>
      <c r="CX42" s="43" t="str">
        <f>IF(ISBLANK('Nota de Estudiantes'!CX44),"",20*'Nota de Estudiantes'!CX44/CX$6)</f>
        <v/>
      </c>
      <c r="CY42" s="43" t="str">
        <f>IF(ISBLANK('Nota de Estudiantes'!CY44),"",20*'Nota de Estudiantes'!CY44/CY$6)</f>
        <v/>
      </c>
      <c r="CZ42" s="43" t="str">
        <f>IF(ISBLANK('Nota de Estudiantes'!CZ44),"",20*'Nota de Estudiantes'!CZ44/CZ$6)</f>
        <v/>
      </c>
      <c r="DA42" s="43" t="str">
        <f>IF(ISBLANK('Nota de Estudiantes'!DA44),"",20*'Nota de Estudiantes'!DA44/DA$6)</f>
        <v/>
      </c>
      <c r="DB42" s="43" t="str">
        <f>IF(ISBLANK('Nota de Estudiantes'!DB44),"",20*'Nota de Estudiantes'!DB44/DB$6)</f>
        <v/>
      </c>
      <c r="DC42" s="43" t="str">
        <f>IF(ISBLANK('Nota de Estudiantes'!DC44),"",20*'Nota de Estudiantes'!DC44/DC$6)</f>
        <v/>
      </c>
      <c r="DD42" s="43" t="str">
        <f>IF(ISBLANK('Nota de Estudiantes'!DD44),"",20*'Nota de Estudiantes'!DD44/DD$6)</f>
        <v/>
      </c>
      <c r="DE42" s="43" t="str">
        <f>IF(ISBLANK('Nota de Estudiantes'!DE44),"",20*'Nota de Estudiantes'!DE44/DE$6)</f>
        <v/>
      </c>
      <c r="DF42" s="43" t="str">
        <f>IF(ISBLANK('Nota de Estudiantes'!DF44),"",20*'Nota de Estudiantes'!DF44/DF$6)</f>
        <v/>
      </c>
      <c r="DG42" s="43" t="str">
        <f>IF(ISBLANK('Nota de Estudiantes'!DG44),"",20*'Nota de Estudiantes'!DG44/DG$6)</f>
        <v/>
      </c>
      <c r="DH42" s="43" t="str">
        <f>IF(ISBLANK('Nota de Estudiantes'!DH44),"",20*'Nota de Estudiantes'!DH44/DH$6)</f>
        <v/>
      </c>
      <c r="DI42" s="43" t="str">
        <f>IF(ISBLANK('Nota de Estudiantes'!DI44),"",20*'Nota de Estudiantes'!DI44/DI$6)</f>
        <v/>
      </c>
      <c r="DJ42" s="43" t="str">
        <f>IF(ISBLANK('Nota de Estudiantes'!DJ44),"",20*'Nota de Estudiantes'!DJ44/DJ$6)</f>
        <v/>
      </c>
      <c r="DK42" s="43" t="str">
        <f>IF(ISBLANK('Nota de Estudiantes'!DK44),"",20*'Nota de Estudiantes'!DK44/DK$6)</f>
        <v/>
      </c>
      <c r="DL42" s="43" t="str">
        <f>IF(ISBLANK('Nota de Estudiantes'!DL44),"",20*'Nota de Estudiantes'!DL44/DL$6)</f>
        <v/>
      </c>
      <c r="DM42" s="43" t="str">
        <f>IF(ISBLANK('Nota de Estudiantes'!DM44),"",20*'Nota de Estudiantes'!DM44/DM$6)</f>
        <v/>
      </c>
      <c r="DN42" s="43" t="str">
        <f>IF(ISBLANK('Nota de Estudiantes'!DN44),"",20*'Nota de Estudiantes'!DN44/DN$6)</f>
        <v/>
      </c>
      <c r="DO42" s="43" t="str">
        <f>IF(ISBLANK('Nota de Estudiantes'!DO44),"",20*'Nota de Estudiantes'!DO44/DO$6)</f>
        <v/>
      </c>
      <c r="DP42" s="43" t="str">
        <f>IF(ISBLANK('Nota de Estudiantes'!DP44),"",20*'Nota de Estudiantes'!DP44/DP$6)</f>
        <v/>
      </c>
      <c r="DQ42" s="43" t="str">
        <f>IF(ISBLANK('Nota de Estudiantes'!DQ44),"",20*'Nota de Estudiantes'!DQ44/DQ$6)</f>
        <v/>
      </c>
      <c r="DR42" s="43" t="str">
        <f>IF(ISBLANK('Nota de Estudiantes'!DR44),"",20*'Nota de Estudiantes'!DR44/DR$6)</f>
        <v/>
      </c>
      <c r="DS42" s="43" t="str">
        <f>IF(ISBLANK('Nota de Estudiantes'!DS44),"",20*'Nota de Estudiantes'!DS44/DS$6)</f>
        <v/>
      </c>
      <c r="DT42" s="43" t="str">
        <f>IF(ISBLANK('Nota de Estudiantes'!DT44),"",20*'Nota de Estudiantes'!DT44/DT$6)</f>
        <v/>
      </c>
      <c r="DU42" s="43" t="str">
        <f>IF(ISBLANK('Nota de Estudiantes'!DU44),"",20*'Nota de Estudiantes'!DU44/DU$6)</f>
        <v/>
      </c>
      <c r="DV42" s="43" t="str">
        <f>IF(ISBLANK('Nota de Estudiantes'!DV44),"",20*'Nota de Estudiantes'!DV44/DV$6)</f>
        <v/>
      </c>
      <c r="DW42" s="43" t="str">
        <f>IF(ISBLANK('Nota de Estudiantes'!DW44),"",20*'Nota de Estudiantes'!DW44/DW$6)</f>
        <v/>
      </c>
      <c r="DX42" s="43" t="str">
        <f>IF(ISBLANK('Nota de Estudiantes'!DX44),"",20*'Nota de Estudiantes'!DX44/DX$6)</f>
        <v/>
      </c>
      <c r="DY42" s="43" t="str">
        <f>IF(ISBLANK('Nota de Estudiantes'!DY44),"",20*'Nota de Estudiantes'!DY44/DY$6)</f>
        <v/>
      </c>
      <c r="DZ42" s="43" t="str">
        <f>IF(ISBLANK('Nota de Estudiantes'!DZ44),"",20*'Nota de Estudiantes'!DZ44/DZ$6)</f>
        <v/>
      </c>
      <c r="EA42" s="43" t="str">
        <f>IF(ISBLANK('Nota de Estudiantes'!EA44),"",20*'Nota de Estudiantes'!EA44/EA$6)</f>
        <v/>
      </c>
      <c r="EB42" s="43" t="str">
        <f>IF(ISBLANK('Nota de Estudiantes'!EB44),"",20*'Nota de Estudiantes'!EB44/EB$6)</f>
        <v/>
      </c>
      <c r="EC42" s="43" t="str">
        <f>IF(ISBLANK('Nota de Estudiantes'!EC44),"",20*'Nota de Estudiantes'!EC44/EC$6)</f>
        <v/>
      </c>
      <c r="ED42" s="43" t="str">
        <f>IF(ISBLANK('Nota de Estudiantes'!ED44),"",20*'Nota de Estudiantes'!ED44/ED$6)</f>
        <v/>
      </c>
      <c r="EE42" s="43" t="str">
        <f>IF(ISBLANK('Nota de Estudiantes'!EE44),"",20*'Nota de Estudiantes'!EE44/EE$6)</f>
        <v/>
      </c>
      <c r="EF42" s="43" t="str">
        <f>IF(ISBLANK('Nota de Estudiantes'!EF44),"",20*'Nota de Estudiantes'!EF44/EF$6)</f>
        <v/>
      </c>
      <c r="EG42" s="43" t="str">
        <f>IF(ISBLANK('Nota de Estudiantes'!EG44),"",20*'Nota de Estudiantes'!EG44/EG$6)</f>
        <v/>
      </c>
      <c r="EH42" s="43" t="str">
        <f>IF(ISBLANK('Nota de Estudiantes'!EH44),"",20*'Nota de Estudiantes'!EH44/EH$6)</f>
        <v/>
      </c>
      <c r="EI42" s="43" t="str">
        <f>IF(ISBLANK('Nota de Estudiantes'!EI44),"",20*'Nota de Estudiantes'!EI44/EI$6)</f>
        <v/>
      </c>
      <c r="EJ42" s="43" t="str">
        <f>IF(ISBLANK('Nota de Estudiantes'!EJ44),"",20*'Nota de Estudiantes'!EJ44/EJ$6)</f>
        <v/>
      </c>
      <c r="EK42" s="43" t="str">
        <f>IF(ISBLANK('Nota de Estudiantes'!EK44),"",20*'Nota de Estudiantes'!EK44/EK$6)</f>
        <v/>
      </c>
      <c r="EL42" s="43" t="str">
        <f>IF(ISBLANK('Nota de Estudiantes'!EL44),"",20*'Nota de Estudiantes'!EL44/EL$6)</f>
        <v/>
      </c>
      <c r="EM42" s="43" t="str">
        <f>IF(ISBLANK('Nota de Estudiantes'!EM44),"",20*'Nota de Estudiantes'!EM44/EM$6)</f>
        <v/>
      </c>
      <c r="EN42" s="43" t="str">
        <f>IF(ISBLANK('Nota de Estudiantes'!EN44),"",20*'Nota de Estudiantes'!EN44/EN$6)</f>
        <v/>
      </c>
      <c r="EO42" s="43" t="str">
        <f>IF(ISBLANK('Nota de Estudiantes'!EO44),"",20*'Nota de Estudiantes'!EO44/EO$6)</f>
        <v/>
      </c>
      <c r="EP42" s="43" t="str">
        <f>IF(ISBLANK('Nota de Estudiantes'!EP44),"",20*'Nota de Estudiantes'!EP44/EP$6)</f>
        <v/>
      </c>
      <c r="EQ42" s="43" t="str">
        <f>IF(ISBLANK('Nota de Estudiantes'!EQ44),"",20*'Nota de Estudiantes'!EQ44/EQ$6)</f>
        <v/>
      </c>
      <c r="ER42" s="43" t="str">
        <f>IF(ISBLANK('Nota de Estudiantes'!ER44),"",20*'Nota de Estudiantes'!ER44/ER$6)</f>
        <v/>
      </c>
      <c r="ES42" s="43" t="str">
        <f>IF(ISBLANK('Nota de Estudiantes'!ES44),"",20*'Nota de Estudiantes'!ES44/ES$6)</f>
        <v/>
      </c>
      <c r="ET42" s="43" t="str">
        <f>IF(ISBLANK('Nota de Estudiantes'!ET44),"",20*'Nota de Estudiantes'!ET44/ET$6)</f>
        <v/>
      </c>
      <c r="EU42" s="43" t="str">
        <f>IF(ISBLANK('Nota de Estudiantes'!EU44),"",20*'Nota de Estudiantes'!EU44/EU$6)</f>
        <v/>
      </c>
      <c r="EV42" s="43" t="str">
        <f>IF(ISBLANK('Nota de Estudiantes'!EV44),"",20*'Nota de Estudiantes'!EV44/EV$6)</f>
        <v/>
      </c>
      <c r="EW42" s="43" t="str">
        <f>IF(ISBLANK('Nota de Estudiantes'!EW44),"",20*'Nota de Estudiantes'!EW44/EW$6)</f>
        <v/>
      </c>
      <c r="EX42" s="43" t="str">
        <f>IF(ISBLANK('Nota de Estudiantes'!EX44),"",20*'Nota de Estudiantes'!EX44/EX$6)</f>
        <v/>
      </c>
      <c r="EY42" s="43" t="str">
        <f>IF(ISBLANK('Nota de Estudiantes'!EY44),"",20*'Nota de Estudiantes'!EY44/EY$6)</f>
        <v/>
      </c>
      <c r="EZ42" s="43" t="str">
        <f>IF(ISBLANK('Nota de Estudiantes'!EZ44),"",20*'Nota de Estudiantes'!EZ44/EZ$6)</f>
        <v/>
      </c>
      <c r="FA42" s="43" t="str">
        <f>IF(ISBLANK('Nota de Estudiantes'!FA44),"",20*'Nota de Estudiantes'!FA44/FA$6)</f>
        <v/>
      </c>
      <c r="FB42" s="43" t="str">
        <f>IF(ISBLANK('Nota de Estudiantes'!FB44),"",20*'Nota de Estudiantes'!FB44/FB$6)</f>
        <v/>
      </c>
      <c r="FC42" s="43" t="str">
        <f>IF(ISBLANK('Nota de Estudiantes'!FC44),"",20*'Nota de Estudiantes'!FC44/FC$6)</f>
        <v/>
      </c>
      <c r="FD42" s="43" t="str">
        <f>IF(ISBLANK('Nota de Estudiantes'!FD44),"",20*'Nota de Estudiantes'!FD44/FD$6)</f>
        <v/>
      </c>
      <c r="FE42" s="43" t="str">
        <f>IF(ISBLANK('Nota de Estudiantes'!FE44),"",20*'Nota de Estudiantes'!FE44/FE$6)</f>
        <v/>
      </c>
      <c r="FF42" s="43" t="str">
        <f>IF(ISBLANK('Nota de Estudiantes'!FF44),"",20*'Nota de Estudiantes'!FF44/FF$6)</f>
        <v/>
      </c>
      <c r="FG42" s="43" t="str">
        <f>IF(ISBLANK('Nota de Estudiantes'!FG44),"",20*'Nota de Estudiantes'!FG44/FG$6)</f>
        <v/>
      </c>
      <c r="FH42" s="43" t="str">
        <f>IF(ISBLANK('Nota de Estudiantes'!FH44),"",20*'Nota de Estudiantes'!FH44/FH$6)</f>
        <v/>
      </c>
      <c r="FI42" s="43" t="str">
        <f>IF(ISBLANK('Nota de Estudiantes'!FI44),"",20*'Nota de Estudiantes'!FI44/FI$6)</f>
        <v/>
      </c>
      <c r="FJ42" s="43" t="str">
        <f>IF(ISBLANK('Nota de Estudiantes'!FJ44),"",20*'Nota de Estudiantes'!FJ44/FJ$6)</f>
        <v/>
      </c>
      <c r="FK42" s="43" t="str">
        <f>IF(ISBLANK('Nota de Estudiantes'!FK44),"",20*'Nota de Estudiantes'!FK44/FK$6)</f>
        <v/>
      </c>
      <c r="FL42" s="43" t="str">
        <f>IF(ISBLANK('Nota de Estudiantes'!FL44),"",20*'Nota de Estudiantes'!FL44/FL$6)</f>
        <v/>
      </c>
    </row>
    <row r="43" spans="2:168" x14ac:dyDescent="0.25">
      <c r="B43" s="42" t="str">
        <f>IF(ISBLANK('Nota de Estudiantes'!B45),"",'Nota de Estudiantes'!B45)</f>
        <v/>
      </c>
      <c r="C43" s="42" t="str">
        <f>IF(ISBLANK('Nota de Estudiantes'!C45),"",'Nota de Estudiantes'!C45)</f>
        <v/>
      </c>
      <c r="D43" s="38" t="str">
        <f>IF(ISBLANK('Nota de Estudiantes'!D45),"",'Nota de Estudiantes'!D45)</f>
        <v/>
      </c>
      <c r="E43" s="43" t="str">
        <f>IF(ISBLANK('Nota de Estudiantes'!E45),"",20*'Nota de Estudiantes'!E45/E$6)</f>
        <v/>
      </c>
      <c r="F43" s="43" t="str">
        <f>IF(ISBLANK('Nota de Estudiantes'!F45),"",20*'Nota de Estudiantes'!F45/F$6)</f>
        <v/>
      </c>
      <c r="G43" s="43" t="str">
        <f>IF(ISBLANK('Nota de Estudiantes'!G45),"",20*'Nota de Estudiantes'!G45/G$6)</f>
        <v/>
      </c>
      <c r="H43" s="43" t="str">
        <f>IF(ISBLANK('Nota de Estudiantes'!H45),"",20*'Nota de Estudiantes'!H45/H$6)</f>
        <v/>
      </c>
      <c r="I43" s="43" t="str">
        <f>IF(ISBLANK('Nota de Estudiantes'!I45),"",20*'Nota de Estudiantes'!I45/I$6)</f>
        <v/>
      </c>
      <c r="J43" s="43" t="str">
        <f>IF(ISBLANK('Nota de Estudiantes'!J45),"",20*'Nota de Estudiantes'!J45/J$6)</f>
        <v/>
      </c>
      <c r="K43" s="43" t="str">
        <f>IF(ISBLANK('Nota de Estudiantes'!K45),"",20*'Nota de Estudiantes'!K45/K$6)</f>
        <v/>
      </c>
      <c r="L43" s="43" t="str">
        <f>IF(ISBLANK('Nota de Estudiantes'!L45),"",20*'Nota de Estudiantes'!L45/L$6)</f>
        <v/>
      </c>
      <c r="M43" s="43" t="str">
        <f>IF(ISBLANK('Nota de Estudiantes'!M45),"",20*'Nota de Estudiantes'!M45/M$6)</f>
        <v/>
      </c>
      <c r="N43" s="43" t="str">
        <f>IF(ISBLANK('Nota de Estudiantes'!N45),"",20*'Nota de Estudiantes'!N45/N$6)</f>
        <v/>
      </c>
      <c r="O43" s="43" t="str">
        <f>IF(ISBLANK('Nota de Estudiantes'!O45),"",20*'Nota de Estudiantes'!O45/O$6)</f>
        <v/>
      </c>
      <c r="P43" s="43" t="str">
        <f>IF(ISBLANK('Nota de Estudiantes'!P45),"",20*'Nota de Estudiantes'!P45/P$6)</f>
        <v/>
      </c>
      <c r="Q43" s="43" t="str">
        <f>IF(ISBLANK('Nota de Estudiantes'!Q45),"",20*'Nota de Estudiantes'!Q45/Q$6)</f>
        <v/>
      </c>
      <c r="R43" s="43" t="str">
        <f>IF(ISBLANK('Nota de Estudiantes'!R45),"",20*'Nota de Estudiantes'!R45/R$6)</f>
        <v/>
      </c>
      <c r="S43" s="43" t="str">
        <f>IF(ISBLANK('Nota de Estudiantes'!S45),"",20*'Nota de Estudiantes'!S45/S$6)</f>
        <v/>
      </c>
      <c r="T43" s="43" t="str">
        <f>IF(ISBLANK('Nota de Estudiantes'!T45),"",20*'Nota de Estudiantes'!T45/T$6)</f>
        <v/>
      </c>
      <c r="U43" s="43" t="str">
        <f>IF(ISBLANK('Nota de Estudiantes'!U45),"",20*'Nota de Estudiantes'!U45/U$6)</f>
        <v/>
      </c>
      <c r="V43" s="43" t="str">
        <f>IF(ISBLANK('Nota de Estudiantes'!V45),"",20*'Nota de Estudiantes'!V45/V$6)</f>
        <v/>
      </c>
      <c r="W43" s="43" t="str">
        <f>IF(ISBLANK('Nota de Estudiantes'!W45),"",20*'Nota de Estudiantes'!W45/W$6)</f>
        <v/>
      </c>
      <c r="X43" s="43" t="str">
        <f>IF(ISBLANK('Nota de Estudiantes'!X45),"",20*'Nota de Estudiantes'!X45/X$6)</f>
        <v/>
      </c>
      <c r="Y43" s="43" t="str">
        <f>IF(ISBLANK('Nota de Estudiantes'!Y45),"",20*'Nota de Estudiantes'!Y45/Y$6)</f>
        <v/>
      </c>
      <c r="Z43" s="43" t="str">
        <f>IF(ISBLANK('Nota de Estudiantes'!Z45),"",20*'Nota de Estudiantes'!Z45/Z$6)</f>
        <v/>
      </c>
      <c r="AA43" s="43" t="str">
        <f>IF(ISBLANK('Nota de Estudiantes'!AA45),"",20*'Nota de Estudiantes'!AA45/AA$6)</f>
        <v/>
      </c>
      <c r="AB43" s="43" t="str">
        <f>IF(ISBLANK('Nota de Estudiantes'!AB45),"",20*'Nota de Estudiantes'!AB45/AB$6)</f>
        <v/>
      </c>
      <c r="AC43" s="43" t="str">
        <f>IF(ISBLANK('Nota de Estudiantes'!AC45),"",20*'Nota de Estudiantes'!AC45/AC$6)</f>
        <v/>
      </c>
      <c r="AD43" s="43" t="str">
        <f>IF(ISBLANK('Nota de Estudiantes'!AD45),"",20*'Nota de Estudiantes'!AD45/AD$6)</f>
        <v/>
      </c>
      <c r="AE43" s="43" t="str">
        <f>IF(ISBLANK('Nota de Estudiantes'!AE45),"",20*'Nota de Estudiantes'!AE45/AE$6)</f>
        <v/>
      </c>
      <c r="AF43" s="43" t="str">
        <f>IF(ISBLANK('Nota de Estudiantes'!AF45),"",20*'Nota de Estudiantes'!AF45/AF$6)</f>
        <v/>
      </c>
      <c r="AG43" s="43" t="str">
        <f>IF(ISBLANK('Nota de Estudiantes'!AG45),"",20*'Nota de Estudiantes'!AG45/AG$6)</f>
        <v/>
      </c>
      <c r="AH43" s="43" t="str">
        <f>IF(ISBLANK('Nota de Estudiantes'!AH45),"",20*'Nota de Estudiantes'!AH45/AH$6)</f>
        <v/>
      </c>
      <c r="AI43" s="43" t="str">
        <f>IF(ISBLANK('Nota de Estudiantes'!AI45),"",20*'Nota de Estudiantes'!AI45/AI$6)</f>
        <v/>
      </c>
      <c r="AJ43" s="43" t="str">
        <f>IF(ISBLANK('Nota de Estudiantes'!AJ45),"",20*'Nota de Estudiantes'!AJ45/AJ$6)</f>
        <v/>
      </c>
      <c r="AK43" s="43" t="str">
        <f>IF(ISBLANK('Nota de Estudiantes'!AK45),"",20*'Nota de Estudiantes'!AK45/AK$6)</f>
        <v/>
      </c>
      <c r="AL43" s="43" t="str">
        <f>IF(ISBLANK('Nota de Estudiantes'!AL45),"",20*'Nota de Estudiantes'!AL45/AL$6)</f>
        <v/>
      </c>
      <c r="AM43" s="43" t="str">
        <f>IF(ISBLANK('Nota de Estudiantes'!AM45),"",20*'Nota de Estudiantes'!AM45/AM$6)</f>
        <v/>
      </c>
      <c r="AN43" s="43" t="str">
        <f>IF(ISBLANK('Nota de Estudiantes'!AN45),"",20*'Nota de Estudiantes'!AN45/AN$6)</f>
        <v/>
      </c>
      <c r="AO43" s="43" t="str">
        <f>IF(ISBLANK('Nota de Estudiantes'!AO45),"",20*'Nota de Estudiantes'!AO45/AO$6)</f>
        <v/>
      </c>
      <c r="AP43" s="43" t="str">
        <f>IF(ISBLANK('Nota de Estudiantes'!AP45),"",20*'Nota de Estudiantes'!AP45/AP$6)</f>
        <v/>
      </c>
      <c r="AQ43" s="43" t="str">
        <f>IF(ISBLANK('Nota de Estudiantes'!AQ45),"",20*'Nota de Estudiantes'!AQ45/AQ$6)</f>
        <v/>
      </c>
      <c r="AR43" s="43" t="str">
        <f>IF(ISBLANK('Nota de Estudiantes'!AR45),"",20*'Nota de Estudiantes'!AR45/AR$6)</f>
        <v/>
      </c>
      <c r="AS43" s="43" t="str">
        <f>IF(ISBLANK('Nota de Estudiantes'!AS45),"",20*'Nota de Estudiantes'!AS45/AS$6)</f>
        <v/>
      </c>
      <c r="AT43" s="43" t="str">
        <f>IF(ISBLANK('Nota de Estudiantes'!AT45),"",20*'Nota de Estudiantes'!AT45/AT$6)</f>
        <v/>
      </c>
      <c r="AU43" s="43" t="str">
        <f>IF(ISBLANK('Nota de Estudiantes'!AU45),"",20*'Nota de Estudiantes'!AU45/AU$6)</f>
        <v/>
      </c>
      <c r="AV43" s="43" t="str">
        <f>IF(ISBLANK('Nota de Estudiantes'!AV45),"",20*'Nota de Estudiantes'!AV45/AV$6)</f>
        <v/>
      </c>
      <c r="AW43" s="43" t="str">
        <f>IF(ISBLANK('Nota de Estudiantes'!AW45),"",20*'Nota de Estudiantes'!AW45/AW$6)</f>
        <v/>
      </c>
      <c r="AX43" s="43" t="str">
        <f>IF(ISBLANK('Nota de Estudiantes'!AX45),"",20*'Nota de Estudiantes'!AX45/AX$6)</f>
        <v/>
      </c>
      <c r="AY43" s="43" t="str">
        <f>IF(ISBLANK('Nota de Estudiantes'!AY45),"",20*'Nota de Estudiantes'!AY45/AY$6)</f>
        <v/>
      </c>
      <c r="AZ43" s="43" t="str">
        <f>IF(ISBLANK('Nota de Estudiantes'!AZ45),"",20*'Nota de Estudiantes'!AZ45/AZ$6)</f>
        <v/>
      </c>
      <c r="BA43" s="43" t="str">
        <f>IF(ISBLANK('Nota de Estudiantes'!BA45),"",20*'Nota de Estudiantes'!BA45/BA$6)</f>
        <v/>
      </c>
      <c r="BB43" s="43" t="str">
        <f>IF(ISBLANK('Nota de Estudiantes'!BB45),"",20*'Nota de Estudiantes'!BB45/BB$6)</f>
        <v/>
      </c>
      <c r="BC43" s="43" t="str">
        <f>IF(ISBLANK('Nota de Estudiantes'!BC45),"",20*'Nota de Estudiantes'!BC45/BC$6)</f>
        <v/>
      </c>
      <c r="BD43" s="43" t="str">
        <f>IF(ISBLANK('Nota de Estudiantes'!BD45),"",20*'Nota de Estudiantes'!BD45/BD$6)</f>
        <v/>
      </c>
      <c r="BE43" s="43" t="str">
        <f>IF(ISBLANK('Nota de Estudiantes'!BE45),"",20*'Nota de Estudiantes'!BE45/BE$6)</f>
        <v/>
      </c>
      <c r="BF43" s="43" t="str">
        <f>IF(ISBLANK('Nota de Estudiantes'!BF45),"",20*'Nota de Estudiantes'!BF45/BF$6)</f>
        <v/>
      </c>
      <c r="BG43" s="43" t="str">
        <f>IF(ISBLANK('Nota de Estudiantes'!BG45),"",20*'Nota de Estudiantes'!BG45/BG$6)</f>
        <v/>
      </c>
      <c r="BH43" s="43" t="str">
        <f>IF(ISBLANK('Nota de Estudiantes'!BH45),"",20*'Nota de Estudiantes'!BH45/BH$6)</f>
        <v/>
      </c>
      <c r="BI43" s="43" t="str">
        <f>IF(ISBLANK('Nota de Estudiantes'!BI45),"",20*'Nota de Estudiantes'!BI45/BI$6)</f>
        <v/>
      </c>
      <c r="BJ43" s="43" t="str">
        <f>IF(ISBLANK('Nota de Estudiantes'!BJ45),"",20*'Nota de Estudiantes'!BJ45/BJ$6)</f>
        <v/>
      </c>
      <c r="BK43" s="43" t="str">
        <f>IF(ISBLANK('Nota de Estudiantes'!BK45),"",20*'Nota de Estudiantes'!BK45/BK$6)</f>
        <v/>
      </c>
      <c r="BL43" s="43" t="str">
        <f>IF(ISBLANK('Nota de Estudiantes'!BL45),"",20*'Nota de Estudiantes'!BL45/BL$6)</f>
        <v/>
      </c>
      <c r="BM43" s="43" t="str">
        <f>IF(ISBLANK('Nota de Estudiantes'!BM45),"",20*'Nota de Estudiantes'!BM45/BM$6)</f>
        <v/>
      </c>
      <c r="BN43" s="43" t="str">
        <f>IF(ISBLANK('Nota de Estudiantes'!BN45),"",20*'Nota de Estudiantes'!BN45/BN$6)</f>
        <v/>
      </c>
      <c r="BO43" s="43" t="str">
        <f>IF(ISBLANK('Nota de Estudiantes'!BO45),"",20*'Nota de Estudiantes'!BO45/BO$6)</f>
        <v/>
      </c>
      <c r="BP43" s="43" t="str">
        <f>IF(ISBLANK('Nota de Estudiantes'!BP45),"",20*'Nota de Estudiantes'!BP45/BP$6)</f>
        <v/>
      </c>
      <c r="BQ43" s="43" t="str">
        <f>IF(ISBLANK('Nota de Estudiantes'!BQ45),"",20*'Nota de Estudiantes'!BQ45/BQ$6)</f>
        <v/>
      </c>
      <c r="BR43" s="43" t="str">
        <f>IF(ISBLANK('Nota de Estudiantes'!BR45),"",20*'Nota de Estudiantes'!BR45/BR$6)</f>
        <v/>
      </c>
      <c r="BS43" s="43" t="str">
        <f>IF(ISBLANK('Nota de Estudiantes'!BS45),"",20*'Nota de Estudiantes'!BS45/BS$6)</f>
        <v/>
      </c>
      <c r="BT43" s="43" t="str">
        <f>IF(ISBLANK('Nota de Estudiantes'!BT45),"",20*'Nota de Estudiantes'!BT45/BT$6)</f>
        <v/>
      </c>
      <c r="BU43" s="43" t="str">
        <f>IF(ISBLANK('Nota de Estudiantes'!BU45),"",20*'Nota de Estudiantes'!BU45/BU$6)</f>
        <v/>
      </c>
      <c r="BV43" s="43" t="str">
        <f>IF(ISBLANK('Nota de Estudiantes'!BV45),"",20*'Nota de Estudiantes'!BV45/BV$6)</f>
        <v/>
      </c>
      <c r="BW43" s="43" t="str">
        <f>IF(ISBLANK('Nota de Estudiantes'!BW45),"",20*'Nota de Estudiantes'!BW45/BW$6)</f>
        <v/>
      </c>
      <c r="BX43" s="43" t="str">
        <f>IF(ISBLANK('Nota de Estudiantes'!BX45),"",20*'Nota de Estudiantes'!BX45/BX$6)</f>
        <v/>
      </c>
      <c r="BY43" s="43" t="str">
        <f>IF(ISBLANK('Nota de Estudiantes'!BY45),"",20*'Nota de Estudiantes'!BY45/BY$6)</f>
        <v/>
      </c>
      <c r="BZ43" s="43" t="str">
        <f>IF(ISBLANK('Nota de Estudiantes'!BZ45),"",20*'Nota de Estudiantes'!BZ45/BZ$6)</f>
        <v/>
      </c>
      <c r="CA43" s="43" t="str">
        <f>IF(ISBLANK('Nota de Estudiantes'!CA45),"",20*'Nota de Estudiantes'!CA45/CA$6)</f>
        <v/>
      </c>
      <c r="CB43" s="43" t="str">
        <f>IF(ISBLANK('Nota de Estudiantes'!CB45),"",20*'Nota de Estudiantes'!CB45/CB$6)</f>
        <v/>
      </c>
      <c r="CC43" s="43" t="str">
        <f>IF(ISBLANK('Nota de Estudiantes'!CC45),"",20*'Nota de Estudiantes'!CC45/CC$6)</f>
        <v/>
      </c>
      <c r="CD43" s="43" t="str">
        <f>IF(ISBLANK('Nota de Estudiantes'!CD45),"",20*'Nota de Estudiantes'!CD45/CD$6)</f>
        <v/>
      </c>
      <c r="CE43" s="43" t="str">
        <f>IF(ISBLANK('Nota de Estudiantes'!CE45),"",20*'Nota de Estudiantes'!CE45/CE$6)</f>
        <v/>
      </c>
      <c r="CF43" s="43" t="str">
        <f>IF(ISBLANK('Nota de Estudiantes'!CF45),"",20*'Nota de Estudiantes'!CF45/CF$6)</f>
        <v/>
      </c>
      <c r="CG43" s="43" t="str">
        <f>IF(ISBLANK('Nota de Estudiantes'!CG45),"",20*'Nota de Estudiantes'!CG45/CG$6)</f>
        <v/>
      </c>
      <c r="CH43" s="43" t="str">
        <f>IF(ISBLANK('Nota de Estudiantes'!CH45),"",20*'Nota de Estudiantes'!CH45/CH$6)</f>
        <v/>
      </c>
      <c r="CI43" s="43" t="str">
        <f>IF(ISBLANK('Nota de Estudiantes'!CI45),"",20*'Nota de Estudiantes'!CI45/CI$6)</f>
        <v/>
      </c>
      <c r="CJ43" s="43" t="str">
        <f>IF(ISBLANK('Nota de Estudiantes'!CJ45),"",20*'Nota de Estudiantes'!CJ45/CJ$6)</f>
        <v/>
      </c>
      <c r="CK43" s="43" t="str">
        <f>IF(ISBLANK('Nota de Estudiantes'!CK45),"",20*'Nota de Estudiantes'!CK45/CK$6)</f>
        <v/>
      </c>
      <c r="CL43" s="43" t="str">
        <f>IF(ISBLANK('Nota de Estudiantes'!CL45),"",20*'Nota de Estudiantes'!CL45/CL$6)</f>
        <v/>
      </c>
      <c r="CM43" s="43" t="str">
        <f>IF(ISBLANK('Nota de Estudiantes'!CM45),"",20*'Nota de Estudiantes'!CM45/CM$6)</f>
        <v/>
      </c>
      <c r="CN43" s="43" t="str">
        <f>IF(ISBLANK('Nota de Estudiantes'!CN45),"",20*'Nota de Estudiantes'!CN45/CN$6)</f>
        <v/>
      </c>
      <c r="CO43" s="43" t="str">
        <f>IF(ISBLANK('Nota de Estudiantes'!CO45),"",20*'Nota de Estudiantes'!CO45/CO$6)</f>
        <v/>
      </c>
      <c r="CP43" s="43" t="str">
        <f>IF(ISBLANK('Nota de Estudiantes'!CP45),"",20*'Nota de Estudiantes'!CP45/CP$6)</f>
        <v/>
      </c>
      <c r="CQ43" s="43" t="str">
        <f>IF(ISBLANK('Nota de Estudiantes'!CQ45),"",20*'Nota de Estudiantes'!CQ45/CQ$6)</f>
        <v/>
      </c>
      <c r="CR43" s="43" t="str">
        <f>IF(ISBLANK('Nota de Estudiantes'!CR45),"",20*'Nota de Estudiantes'!CR45/CR$6)</f>
        <v/>
      </c>
      <c r="CS43" s="43" t="str">
        <f>IF(ISBLANK('Nota de Estudiantes'!CS45),"",20*'Nota de Estudiantes'!CS45/CS$6)</f>
        <v/>
      </c>
      <c r="CT43" s="43" t="str">
        <f>IF(ISBLANK('Nota de Estudiantes'!CT45),"",20*'Nota de Estudiantes'!CT45/CT$6)</f>
        <v/>
      </c>
      <c r="CU43" s="43" t="str">
        <f>IF(ISBLANK('Nota de Estudiantes'!CU45),"",20*'Nota de Estudiantes'!CU45/CU$6)</f>
        <v/>
      </c>
      <c r="CV43" s="43" t="str">
        <f>IF(ISBLANK('Nota de Estudiantes'!CV45),"",20*'Nota de Estudiantes'!CV45/CV$6)</f>
        <v/>
      </c>
      <c r="CW43" s="43" t="str">
        <f>IF(ISBLANK('Nota de Estudiantes'!CW45),"",20*'Nota de Estudiantes'!CW45/CW$6)</f>
        <v/>
      </c>
      <c r="CX43" s="43" t="str">
        <f>IF(ISBLANK('Nota de Estudiantes'!CX45),"",20*'Nota de Estudiantes'!CX45/CX$6)</f>
        <v/>
      </c>
      <c r="CY43" s="43" t="str">
        <f>IF(ISBLANK('Nota de Estudiantes'!CY45),"",20*'Nota de Estudiantes'!CY45/CY$6)</f>
        <v/>
      </c>
      <c r="CZ43" s="43" t="str">
        <f>IF(ISBLANK('Nota de Estudiantes'!CZ45),"",20*'Nota de Estudiantes'!CZ45/CZ$6)</f>
        <v/>
      </c>
      <c r="DA43" s="43" t="str">
        <f>IF(ISBLANK('Nota de Estudiantes'!DA45),"",20*'Nota de Estudiantes'!DA45/DA$6)</f>
        <v/>
      </c>
      <c r="DB43" s="43" t="str">
        <f>IF(ISBLANK('Nota de Estudiantes'!DB45),"",20*'Nota de Estudiantes'!DB45/DB$6)</f>
        <v/>
      </c>
      <c r="DC43" s="43" t="str">
        <f>IF(ISBLANK('Nota de Estudiantes'!DC45),"",20*'Nota de Estudiantes'!DC45/DC$6)</f>
        <v/>
      </c>
      <c r="DD43" s="43" t="str">
        <f>IF(ISBLANK('Nota de Estudiantes'!DD45),"",20*'Nota de Estudiantes'!DD45/DD$6)</f>
        <v/>
      </c>
      <c r="DE43" s="43" t="str">
        <f>IF(ISBLANK('Nota de Estudiantes'!DE45),"",20*'Nota de Estudiantes'!DE45/DE$6)</f>
        <v/>
      </c>
      <c r="DF43" s="43" t="str">
        <f>IF(ISBLANK('Nota de Estudiantes'!DF45),"",20*'Nota de Estudiantes'!DF45/DF$6)</f>
        <v/>
      </c>
      <c r="DG43" s="43" t="str">
        <f>IF(ISBLANK('Nota de Estudiantes'!DG45),"",20*'Nota de Estudiantes'!DG45/DG$6)</f>
        <v/>
      </c>
      <c r="DH43" s="43" t="str">
        <f>IF(ISBLANK('Nota de Estudiantes'!DH45),"",20*'Nota de Estudiantes'!DH45/DH$6)</f>
        <v/>
      </c>
      <c r="DI43" s="43" t="str">
        <f>IF(ISBLANK('Nota de Estudiantes'!DI45),"",20*'Nota de Estudiantes'!DI45/DI$6)</f>
        <v/>
      </c>
      <c r="DJ43" s="43" t="str">
        <f>IF(ISBLANK('Nota de Estudiantes'!DJ45),"",20*'Nota de Estudiantes'!DJ45/DJ$6)</f>
        <v/>
      </c>
      <c r="DK43" s="43" t="str">
        <f>IF(ISBLANK('Nota de Estudiantes'!DK45),"",20*'Nota de Estudiantes'!DK45/DK$6)</f>
        <v/>
      </c>
      <c r="DL43" s="43" t="str">
        <f>IF(ISBLANK('Nota de Estudiantes'!DL45),"",20*'Nota de Estudiantes'!DL45/DL$6)</f>
        <v/>
      </c>
      <c r="DM43" s="43" t="str">
        <f>IF(ISBLANK('Nota de Estudiantes'!DM45),"",20*'Nota de Estudiantes'!DM45/DM$6)</f>
        <v/>
      </c>
      <c r="DN43" s="43" t="str">
        <f>IF(ISBLANK('Nota de Estudiantes'!DN45),"",20*'Nota de Estudiantes'!DN45/DN$6)</f>
        <v/>
      </c>
      <c r="DO43" s="43" t="str">
        <f>IF(ISBLANK('Nota de Estudiantes'!DO45),"",20*'Nota de Estudiantes'!DO45/DO$6)</f>
        <v/>
      </c>
      <c r="DP43" s="43" t="str">
        <f>IF(ISBLANK('Nota de Estudiantes'!DP45),"",20*'Nota de Estudiantes'!DP45/DP$6)</f>
        <v/>
      </c>
      <c r="DQ43" s="43" t="str">
        <f>IF(ISBLANK('Nota de Estudiantes'!DQ45),"",20*'Nota de Estudiantes'!DQ45/DQ$6)</f>
        <v/>
      </c>
      <c r="DR43" s="43" t="str">
        <f>IF(ISBLANK('Nota de Estudiantes'!DR45),"",20*'Nota de Estudiantes'!DR45/DR$6)</f>
        <v/>
      </c>
      <c r="DS43" s="43" t="str">
        <f>IF(ISBLANK('Nota de Estudiantes'!DS45),"",20*'Nota de Estudiantes'!DS45/DS$6)</f>
        <v/>
      </c>
      <c r="DT43" s="43" t="str">
        <f>IF(ISBLANK('Nota de Estudiantes'!DT45),"",20*'Nota de Estudiantes'!DT45/DT$6)</f>
        <v/>
      </c>
      <c r="DU43" s="43" t="str">
        <f>IF(ISBLANK('Nota de Estudiantes'!DU45),"",20*'Nota de Estudiantes'!DU45/DU$6)</f>
        <v/>
      </c>
      <c r="DV43" s="43" t="str">
        <f>IF(ISBLANK('Nota de Estudiantes'!DV45),"",20*'Nota de Estudiantes'!DV45/DV$6)</f>
        <v/>
      </c>
      <c r="DW43" s="43" t="str">
        <f>IF(ISBLANK('Nota de Estudiantes'!DW45),"",20*'Nota de Estudiantes'!DW45/DW$6)</f>
        <v/>
      </c>
      <c r="DX43" s="43" t="str">
        <f>IF(ISBLANK('Nota de Estudiantes'!DX45),"",20*'Nota de Estudiantes'!DX45/DX$6)</f>
        <v/>
      </c>
      <c r="DY43" s="43" t="str">
        <f>IF(ISBLANK('Nota de Estudiantes'!DY45),"",20*'Nota de Estudiantes'!DY45/DY$6)</f>
        <v/>
      </c>
      <c r="DZ43" s="43" t="str">
        <f>IF(ISBLANK('Nota de Estudiantes'!DZ45),"",20*'Nota de Estudiantes'!DZ45/DZ$6)</f>
        <v/>
      </c>
      <c r="EA43" s="43" t="str">
        <f>IF(ISBLANK('Nota de Estudiantes'!EA45),"",20*'Nota de Estudiantes'!EA45/EA$6)</f>
        <v/>
      </c>
      <c r="EB43" s="43" t="str">
        <f>IF(ISBLANK('Nota de Estudiantes'!EB45),"",20*'Nota de Estudiantes'!EB45/EB$6)</f>
        <v/>
      </c>
      <c r="EC43" s="43" t="str">
        <f>IF(ISBLANK('Nota de Estudiantes'!EC45),"",20*'Nota de Estudiantes'!EC45/EC$6)</f>
        <v/>
      </c>
      <c r="ED43" s="43" t="str">
        <f>IF(ISBLANK('Nota de Estudiantes'!ED45),"",20*'Nota de Estudiantes'!ED45/ED$6)</f>
        <v/>
      </c>
      <c r="EE43" s="43" t="str">
        <f>IF(ISBLANK('Nota de Estudiantes'!EE45),"",20*'Nota de Estudiantes'!EE45/EE$6)</f>
        <v/>
      </c>
      <c r="EF43" s="43" t="str">
        <f>IF(ISBLANK('Nota de Estudiantes'!EF45),"",20*'Nota de Estudiantes'!EF45/EF$6)</f>
        <v/>
      </c>
      <c r="EG43" s="43" t="str">
        <f>IF(ISBLANK('Nota de Estudiantes'!EG45),"",20*'Nota de Estudiantes'!EG45/EG$6)</f>
        <v/>
      </c>
      <c r="EH43" s="43" t="str">
        <f>IF(ISBLANK('Nota de Estudiantes'!EH45),"",20*'Nota de Estudiantes'!EH45/EH$6)</f>
        <v/>
      </c>
      <c r="EI43" s="43" t="str">
        <f>IF(ISBLANK('Nota de Estudiantes'!EI45),"",20*'Nota de Estudiantes'!EI45/EI$6)</f>
        <v/>
      </c>
      <c r="EJ43" s="43" t="str">
        <f>IF(ISBLANK('Nota de Estudiantes'!EJ45),"",20*'Nota de Estudiantes'!EJ45/EJ$6)</f>
        <v/>
      </c>
      <c r="EK43" s="43" t="str">
        <f>IF(ISBLANK('Nota de Estudiantes'!EK45),"",20*'Nota de Estudiantes'!EK45/EK$6)</f>
        <v/>
      </c>
      <c r="EL43" s="43" t="str">
        <f>IF(ISBLANK('Nota de Estudiantes'!EL45),"",20*'Nota de Estudiantes'!EL45/EL$6)</f>
        <v/>
      </c>
      <c r="EM43" s="43" t="str">
        <f>IF(ISBLANK('Nota de Estudiantes'!EM45),"",20*'Nota de Estudiantes'!EM45/EM$6)</f>
        <v/>
      </c>
      <c r="EN43" s="43" t="str">
        <f>IF(ISBLANK('Nota de Estudiantes'!EN45),"",20*'Nota de Estudiantes'!EN45/EN$6)</f>
        <v/>
      </c>
      <c r="EO43" s="43" t="str">
        <f>IF(ISBLANK('Nota de Estudiantes'!EO45),"",20*'Nota de Estudiantes'!EO45/EO$6)</f>
        <v/>
      </c>
      <c r="EP43" s="43" t="str">
        <f>IF(ISBLANK('Nota de Estudiantes'!EP45),"",20*'Nota de Estudiantes'!EP45/EP$6)</f>
        <v/>
      </c>
      <c r="EQ43" s="43" t="str">
        <f>IF(ISBLANK('Nota de Estudiantes'!EQ45),"",20*'Nota de Estudiantes'!EQ45/EQ$6)</f>
        <v/>
      </c>
      <c r="ER43" s="43" t="str">
        <f>IF(ISBLANK('Nota de Estudiantes'!ER45),"",20*'Nota de Estudiantes'!ER45/ER$6)</f>
        <v/>
      </c>
      <c r="ES43" s="43" t="str">
        <f>IF(ISBLANK('Nota de Estudiantes'!ES45),"",20*'Nota de Estudiantes'!ES45/ES$6)</f>
        <v/>
      </c>
      <c r="ET43" s="43" t="str">
        <f>IF(ISBLANK('Nota de Estudiantes'!ET45),"",20*'Nota de Estudiantes'!ET45/ET$6)</f>
        <v/>
      </c>
      <c r="EU43" s="43" t="str">
        <f>IF(ISBLANK('Nota de Estudiantes'!EU45),"",20*'Nota de Estudiantes'!EU45/EU$6)</f>
        <v/>
      </c>
      <c r="EV43" s="43" t="str">
        <f>IF(ISBLANK('Nota de Estudiantes'!EV45),"",20*'Nota de Estudiantes'!EV45/EV$6)</f>
        <v/>
      </c>
      <c r="EW43" s="43" t="str">
        <f>IF(ISBLANK('Nota de Estudiantes'!EW45),"",20*'Nota de Estudiantes'!EW45/EW$6)</f>
        <v/>
      </c>
      <c r="EX43" s="43" t="str">
        <f>IF(ISBLANK('Nota de Estudiantes'!EX45),"",20*'Nota de Estudiantes'!EX45/EX$6)</f>
        <v/>
      </c>
      <c r="EY43" s="43" t="str">
        <f>IF(ISBLANK('Nota de Estudiantes'!EY45),"",20*'Nota de Estudiantes'!EY45/EY$6)</f>
        <v/>
      </c>
      <c r="EZ43" s="43" t="str">
        <f>IF(ISBLANK('Nota de Estudiantes'!EZ45),"",20*'Nota de Estudiantes'!EZ45/EZ$6)</f>
        <v/>
      </c>
      <c r="FA43" s="43" t="str">
        <f>IF(ISBLANK('Nota de Estudiantes'!FA45),"",20*'Nota de Estudiantes'!FA45/FA$6)</f>
        <v/>
      </c>
      <c r="FB43" s="43" t="str">
        <f>IF(ISBLANK('Nota de Estudiantes'!FB45),"",20*'Nota de Estudiantes'!FB45/FB$6)</f>
        <v/>
      </c>
      <c r="FC43" s="43" t="str">
        <f>IF(ISBLANK('Nota de Estudiantes'!FC45),"",20*'Nota de Estudiantes'!FC45/FC$6)</f>
        <v/>
      </c>
      <c r="FD43" s="43" t="str">
        <f>IF(ISBLANK('Nota de Estudiantes'!FD45),"",20*'Nota de Estudiantes'!FD45/FD$6)</f>
        <v/>
      </c>
      <c r="FE43" s="43" t="str">
        <f>IF(ISBLANK('Nota de Estudiantes'!FE45),"",20*'Nota de Estudiantes'!FE45/FE$6)</f>
        <v/>
      </c>
      <c r="FF43" s="43" t="str">
        <f>IF(ISBLANK('Nota de Estudiantes'!FF45),"",20*'Nota de Estudiantes'!FF45/FF$6)</f>
        <v/>
      </c>
      <c r="FG43" s="43" t="str">
        <f>IF(ISBLANK('Nota de Estudiantes'!FG45),"",20*'Nota de Estudiantes'!FG45/FG$6)</f>
        <v/>
      </c>
      <c r="FH43" s="43" t="str">
        <f>IF(ISBLANK('Nota de Estudiantes'!FH45),"",20*'Nota de Estudiantes'!FH45/FH$6)</f>
        <v/>
      </c>
      <c r="FI43" s="43" t="str">
        <f>IF(ISBLANK('Nota de Estudiantes'!FI45),"",20*'Nota de Estudiantes'!FI45/FI$6)</f>
        <v/>
      </c>
      <c r="FJ43" s="43" t="str">
        <f>IF(ISBLANK('Nota de Estudiantes'!FJ45),"",20*'Nota de Estudiantes'!FJ45/FJ$6)</f>
        <v/>
      </c>
      <c r="FK43" s="43" t="str">
        <f>IF(ISBLANK('Nota de Estudiantes'!FK45),"",20*'Nota de Estudiantes'!FK45/FK$6)</f>
        <v/>
      </c>
      <c r="FL43" s="43" t="str">
        <f>IF(ISBLANK('Nota de Estudiantes'!FL45),"",20*'Nota de Estudiantes'!FL45/FL$6)</f>
        <v/>
      </c>
    </row>
    <row r="44" spans="2:168" x14ac:dyDescent="0.25">
      <c r="B44" s="42" t="str">
        <f>IF(ISBLANK('Nota de Estudiantes'!B46),"",'Nota de Estudiantes'!B46)</f>
        <v/>
      </c>
      <c r="C44" s="42" t="str">
        <f>IF(ISBLANK('Nota de Estudiantes'!C46),"",'Nota de Estudiantes'!C46)</f>
        <v/>
      </c>
      <c r="D44" s="38" t="str">
        <f>IF(ISBLANK('Nota de Estudiantes'!D46),"",'Nota de Estudiantes'!D46)</f>
        <v/>
      </c>
      <c r="E44" s="43" t="str">
        <f>IF(ISBLANK('Nota de Estudiantes'!E46),"",20*'Nota de Estudiantes'!E46/E$6)</f>
        <v/>
      </c>
      <c r="F44" s="43" t="str">
        <f>IF(ISBLANK('Nota de Estudiantes'!F46),"",20*'Nota de Estudiantes'!F46/F$6)</f>
        <v/>
      </c>
      <c r="G44" s="43" t="str">
        <f>IF(ISBLANK('Nota de Estudiantes'!G46),"",20*'Nota de Estudiantes'!G46/G$6)</f>
        <v/>
      </c>
      <c r="H44" s="43" t="str">
        <f>IF(ISBLANK('Nota de Estudiantes'!H46),"",20*'Nota de Estudiantes'!H46/H$6)</f>
        <v/>
      </c>
      <c r="I44" s="43" t="str">
        <f>IF(ISBLANK('Nota de Estudiantes'!I46),"",20*'Nota de Estudiantes'!I46/I$6)</f>
        <v/>
      </c>
      <c r="J44" s="43" t="str">
        <f>IF(ISBLANK('Nota de Estudiantes'!J46),"",20*'Nota de Estudiantes'!J46/J$6)</f>
        <v/>
      </c>
      <c r="K44" s="43" t="str">
        <f>IF(ISBLANK('Nota de Estudiantes'!K46),"",20*'Nota de Estudiantes'!K46/K$6)</f>
        <v/>
      </c>
      <c r="L44" s="43" t="str">
        <f>IF(ISBLANK('Nota de Estudiantes'!L46),"",20*'Nota de Estudiantes'!L46/L$6)</f>
        <v/>
      </c>
      <c r="M44" s="43" t="str">
        <f>IF(ISBLANK('Nota de Estudiantes'!M46),"",20*'Nota de Estudiantes'!M46/M$6)</f>
        <v/>
      </c>
      <c r="N44" s="43" t="str">
        <f>IF(ISBLANK('Nota de Estudiantes'!N46),"",20*'Nota de Estudiantes'!N46/N$6)</f>
        <v/>
      </c>
      <c r="O44" s="43" t="str">
        <f>IF(ISBLANK('Nota de Estudiantes'!O46),"",20*'Nota de Estudiantes'!O46/O$6)</f>
        <v/>
      </c>
      <c r="P44" s="43" t="str">
        <f>IF(ISBLANK('Nota de Estudiantes'!P46),"",20*'Nota de Estudiantes'!P46/P$6)</f>
        <v/>
      </c>
      <c r="Q44" s="43" t="str">
        <f>IF(ISBLANK('Nota de Estudiantes'!Q46),"",20*'Nota de Estudiantes'!Q46/Q$6)</f>
        <v/>
      </c>
      <c r="R44" s="43" t="str">
        <f>IF(ISBLANK('Nota de Estudiantes'!R46),"",20*'Nota de Estudiantes'!R46/R$6)</f>
        <v/>
      </c>
      <c r="S44" s="43" t="str">
        <f>IF(ISBLANK('Nota de Estudiantes'!S46),"",20*'Nota de Estudiantes'!S46/S$6)</f>
        <v/>
      </c>
      <c r="T44" s="43" t="str">
        <f>IF(ISBLANK('Nota de Estudiantes'!T46),"",20*'Nota de Estudiantes'!T46/T$6)</f>
        <v/>
      </c>
      <c r="U44" s="43" t="str">
        <f>IF(ISBLANK('Nota de Estudiantes'!U46),"",20*'Nota de Estudiantes'!U46/U$6)</f>
        <v/>
      </c>
      <c r="V44" s="43" t="str">
        <f>IF(ISBLANK('Nota de Estudiantes'!V46),"",20*'Nota de Estudiantes'!V46/V$6)</f>
        <v/>
      </c>
      <c r="W44" s="43" t="str">
        <f>IF(ISBLANK('Nota de Estudiantes'!W46),"",20*'Nota de Estudiantes'!W46/W$6)</f>
        <v/>
      </c>
      <c r="X44" s="43" t="str">
        <f>IF(ISBLANK('Nota de Estudiantes'!X46),"",20*'Nota de Estudiantes'!X46/X$6)</f>
        <v/>
      </c>
      <c r="Y44" s="43" t="str">
        <f>IF(ISBLANK('Nota de Estudiantes'!Y46),"",20*'Nota de Estudiantes'!Y46/Y$6)</f>
        <v/>
      </c>
      <c r="Z44" s="43" t="str">
        <f>IF(ISBLANK('Nota de Estudiantes'!Z46),"",20*'Nota de Estudiantes'!Z46/Z$6)</f>
        <v/>
      </c>
      <c r="AA44" s="43" t="str">
        <f>IF(ISBLANK('Nota de Estudiantes'!AA46),"",20*'Nota de Estudiantes'!AA46/AA$6)</f>
        <v/>
      </c>
      <c r="AB44" s="43" t="str">
        <f>IF(ISBLANK('Nota de Estudiantes'!AB46),"",20*'Nota de Estudiantes'!AB46/AB$6)</f>
        <v/>
      </c>
      <c r="AC44" s="43" t="str">
        <f>IF(ISBLANK('Nota de Estudiantes'!AC46),"",20*'Nota de Estudiantes'!AC46/AC$6)</f>
        <v/>
      </c>
      <c r="AD44" s="43" t="str">
        <f>IF(ISBLANK('Nota de Estudiantes'!AD46),"",20*'Nota de Estudiantes'!AD46/AD$6)</f>
        <v/>
      </c>
      <c r="AE44" s="43" t="str">
        <f>IF(ISBLANK('Nota de Estudiantes'!AE46),"",20*'Nota de Estudiantes'!AE46/AE$6)</f>
        <v/>
      </c>
      <c r="AF44" s="43" t="str">
        <f>IF(ISBLANK('Nota de Estudiantes'!AF46),"",20*'Nota de Estudiantes'!AF46/AF$6)</f>
        <v/>
      </c>
      <c r="AG44" s="43" t="str">
        <f>IF(ISBLANK('Nota de Estudiantes'!AG46),"",20*'Nota de Estudiantes'!AG46/AG$6)</f>
        <v/>
      </c>
      <c r="AH44" s="43" t="str">
        <f>IF(ISBLANK('Nota de Estudiantes'!AH46),"",20*'Nota de Estudiantes'!AH46/AH$6)</f>
        <v/>
      </c>
      <c r="AI44" s="43" t="str">
        <f>IF(ISBLANK('Nota de Estudiantes'!AI46),"",20*'Nota de Estudiantes'!AI46/AI$6)</f>
        <v/>
      </c>
      <c r="AJ44" s="43" t="str">
        <f>IF(ISBLANK('Nota de Estudiantes'!AJ46),"",20*'Nota de Estudiantes'!AJ46/AJ$6)</f>
        <v/>
      </c>
      <c r="AK44" s="43" t="str">
        <f>IF(ISBLANK('Nota de Estudiantes'!AK46),"",20*'Nota de Estudiantes'!AK46/AK$6)</f>
        <v/>
      </c>
      <c r="AL44" s="43" t="str">
        <f>IF(ISBLANK('Nota de Estudiantes'!AL46),"",20*'Nota de Estudiantes'!AL46/AL$6)</f>
        <v/>
      </c>
      <c r="AM44" s="43" t="str">
        <f>IF(ISBLANK('Nota de Estudiantes'!AM46),"",20*'Nota de Estudiantes'!AM46/AM$6)</f>
        <v/>
      </c>
      <c r="AN44" s="43" t="str">
        <f>IF(ISBLANK('Nota de Estudiantes'!AN46),"",20*'Nota de Estudiantes'!AN46/AN$6)</f>
        <v/>
      </c>
      <c r="AO44" s="43" t="str">
        <f>IF(ISBLANK('Nota de Estudiantes'!AO46),"",20*'Nota de Estudiantes'!AO46/AO$6)</f>
        <v/>
      </c>
      <c r="AP44" s="43" t="str">
        <f>IF(ISBLANK('Nota de Estudiantes'!AP46),"",20*'Nota de Estudiantes'!AP46/AP$6)</f>
        <v/>
      </c>
      <c r="AQ44" s="43" t="str">
        <f>IF(ISBLANK('Nota de Estudiantes'!AQ46),"",20*'Nota de Estudiantes'!AQ46/AQ$6)</f>
        <v/>
      </c>
      <c r="AR44" s="43" t="str">
        <f>IF(ISBLANK('Nota de Estudiantes'!AR46),"",20*'Nota de Estudiantes'!AR46/AR$6)</f>
        <v/>
      </c>
      <c r="AS44" s="43" t="str">
        <f>IF(ISBLANK('Nota de Estudiantes'!AS46),"",20*'Nota de Estudiantes'!AS46/AS$6)</f>
        <v/>
      </c>
      <c r="AT44" s="43" t="str">
        <f>IF(ISBLANK('Nota de Estudiantes'!AT46),"",20*'Nota de Estudiantes'!AT46/AT$6)</f>
        <v/>
      </c>
      <c r="AU44" s="43" t="str">
        <f>IF(ISBLANK('Nota de Estudiantes'!AU46),"",20*'Nota de Estudiantes'!AU46/AU$6)</f>
        <v/>
      </c>
      <c r="AV44" s="43" t="str">
        <f>IF(ISBLANK('Nota de Estudiantes'!AV46),"",20*'Nota de Estudiantes'!AV46/AV$6)</f>
        <v/>
      </c>
      <c r="AW44" s="43" t="str">
        <f>IF(ISBLANK('Nota de Estudiantes'!AW46),"",20*'Nota de Estudiantes'!AW46/AW$6)</f>
        <v/>
      </c>
      <c r="AX44" s="43" t="str">
        <f>IF(ISBLANK('Nota de Estudiantes'!AX46),"",20*'Nota de Estudiantes'!AX46/AX$6)</f>
        <v/>
      </c>
      <c r="AY44" s="43" t="str">
        <f>IF(ISBLANK('Nota de Estudiantes'!AY46),"",20*'Nota de Estudiantes'!AY46/AY$6)</f>
        <v/>
      </c>
      <c r="AZ44" s="43" t="str">
        <f>IF(ISBLANK('Nota de Estudiantes'!AZ46),"",20*'Nota de Estudiantes'!AZ46/AZ$6)</f>
        <v/>
      </c>
      <c r="BA44" s="43" t="str">
        <f>IF(ISBLANK('Nota de Estudiantes'!BA46),"",20*'Nota de Estudiantes'!BA46/BA$6)</f>
        <v/>
      </c>
      <c r="BB44" s="43" t="str">
        <f>IF(ISBLANK('Nota de Estudiantes'!BB46),"",20*'Nota de Estudiantes'!BB46/BB$6)</f>
        <v/>
      </c>
      <c r="BC44" s="43" t="str">
        <f>IF(ISBLANK('Nota de Estudiantes'!BC46),"",20*'Nota de Estudiantes'!BC46/BC$6)</f>
        <v/>
      </c>
      <c r="BD44" s="43" t="str">
        <f>IF(ISBLANK('Nota de Estudiantes'!BD46),"",20*'Nota de Estudiantes'!BD46/BD$6)</f>
        <v/>
      </c>
      <c r="BE44" s="43" t="str">
        <f>IF(ISBLANK('Nota de Estudiantes'!BE46),"",20*'Nota de Estudiantes'!BE46/BE$6)</f>
        <v/>
      </c>
      <c r="BF44" s="43" t="str">
        <f>IF(ISBLANK('Nota de Estudiantes'!BF46),"",20*'Nota de Estudiantes'!BF46/BF$6)</f>
        <v/>
      </c>
      <c r="BG44" s="43" t="str">
        <f>IF(ISBLANK('Nota de Estudiantes'!BG46),"",20*'Nota de Estudiantes'!BG46/BG$6)</f>
        <v/>
      </c>
      <c r="BH44" s="43" t="str">
        <f>IF(ISBLANK('Nota de Estudiantes'!BH46),"",20*'Nota de Estudiantes'!BH46/BH$6)</f>
        <v/>
      </c>
      <c r="BI44" s="43" t="str">
        <f>IF(ISBLANK('Nota de Estudiantes'!BI46),"",20*'Nota de Estudiantes'!BI46/BI$6)</f>
        <v/>
      </c>
      <c r="BJ44" s="43" t="str">
        <f>IF(ISBLANK('Nota de Estudiantes'!BJ46),"",20*'Nota de Estudiantes'!BJ46/BJ$6)</f>
        <v/>
      </c>
      <c r="BK44" s="43" t="str">
        <f>IF(ISBLANK('Nota de Estudiantes'!BK46),"",20*'Nota de Estudiantes'!BK46/BK$6)</f>
        <v/>
      </c>
      <c r="BL44" s="43" t="str">
        <f>IF(ISBLANK('Nota de Estudiantes'!BL46),"",20*'Nota de Estudiantes'!BL46/BL$6)</f>
        <v/>
      </c>
      <c r="BM44" s="43" t="str">
        <f>IF(ISBLANK('Nota de Estudiantes'!BM46),"",20*'Nota de Estudiantes'!BM46/BM$6)</f>
        <v/>
      </c>
      <c r="BN44" s="43" t="str">
        <f>IF(ISBLANK('Nota de Estudiantes'!BN46),"",20*'Nota de Estudiantes'!BN46/BN$6)</f>
        <v/>
      </c>
      <c r="BO44" s="43" t="str">
        <f>IF(ISBLANK('Nota de Estudiantes'!BO46),"",20*'Nota de Estudiantes'!BO46/BO$6)</f>
        <v/>
      </c>
      <c r="BP44" s="43" t="str">
        <f>IF(ISBLANK('Nota de Estudiantes'!BP46),"",20*'Nota de Estudiantes'!BP46/BP$6)</f>
        <v/>
      </c>
      <c r="BQ44" s="43" t="str">
        <f>IF(ISBLANK('Nota de Estudiantes'!BQ46),"",20*'Nota de Estudiantes'!BQ46/BQ$6)</f>
        <v/>
      </c>
      <c r="BR44" s="43" t="str">
        <f>IF(ISBLANK('Nota de Estudiantes'!BR46),"",20*'Nota de Estudiantes'!BR46/BR$6)</f>
        <v/>
      </c>
      <c r="BS44" s="43" t="str">
        <f>IF(ISBLANK('Nota de Estudiantes'!BS46),"",20*'Nota de Estudiantes'!BS46/BS$6)</f>
        <v/>
      </c>
      <c r="BT44" s="43" t="str">
        <f>IF(ISBLANK('Nota de Estudiantes'!BT46),"",20*'Nota de Estudiantes'!BT46/BT$6)</f>
        <v/>
      </c>
      <c r="BU44" s="43" t="str">
        <f>IF(ISBLANK('Nota de Estudiantes'!BU46),"",20*'Nota de Estudiantes'!BU46/BU$6)</f>
        <v/>
      </c>
      <c r="BV44" s="43" t="str">
        <f>IF(ISBLANK('Nota de Estudiantes'!BV46),"",20*'Nota de Estudiantes'!BV46/BV$6)</f>
        <v/>
      </c>
      <c r="BW44" s="43" t="str">
        <f>IF(ISBLANK('Nota de Estudiantes'!BW46),"",20*'Nota de Estudiantes'!BW46/BW$6)</f>
        <v/>
      </c>
      <c r="BX44" s="43" t="str">
        <f>IF(ISBLANK('Nota de Estudiantes'!BX46),"",20*'Nota de Estudiantes'!BX46/BX$6)</f>
        <v/>
      </c>
      <c r="BY44" s="43" t="str">
        <f>IF(ISBLANK('Nota de Estudiantes'!BY46),"",20*'Nota de Estudiantes'!BY46/BY$6)</f>
        <v/>
      </c>
      <c r="BZ44" s="43" t="str">
        <f>IF(ISBLANK('Nota de Estudiantes'!BZ46),"",20*'Nota de Estudiantes'!BZ46/BZ$6)</f>
        <v/>
      </c>
      <c r="CA44" s="43" t="str">
        <f>IF(ISBLANK('Nota de Estudiantes'!CA46),"",20*'Nota de Estudiantes'!CA46/CA$6)</f>
        <v/>
      </c>
      <c r="CB44" s="43" t="str">
        <f>IF(ISBLANK('Nota de Estudiantes'!CB46),"",20*'Nota de Estudiantes'!CB46/CB$6)</f>
        <v/>
      </c>
      <c r="CC44" s="43" t="str">
        <f>IF(ISBLANK('Nota de Estudiantes'!CC46),"",20*'Nota de Estudiantes'!CC46/CC$6)</f>
        <v/>
      </c>
      <c r="CD44" s="43" t="str">
        <f>IF(ISBLANK('Nota de Estudiantes'!CD46),"",20*'Nota de Estudiantes'!CD46/CD$6)</f>
        <v/>
      </c>
      <c r="CE44" s="43" t="str">
        <f>IF(ISBLANK('Nota de Estudiantes'!CE46),"",20*'Nota de Estudiantes'!CE46/CE$6)</f>
        <v/>
      </c>
      <c r="CF44" s="43" t="str">
        <f>IF(ISBLANK('Nota de Estudiantes'!CF46),"",20*'Nota de Estudiantes'!CF46/CF$6)</f>
        <v/>
      </c>
      <c r="CG44" s="43" t="str">
        <f>IF(ISBLANK('Nota de Estudiantes'!CG46),"",20*'Nota de Estudiantes'!CG46/CG$6)</f>
        <v/>
      </c>
      <c r="CH44" s="43" t="str">
        <f>IF(ISBLANK('Nota de Estudiantes'!CH46),"",20*'Nota de Estudiantes'!CH46/CH$6)</f>
        <v/>
      </c>
      <c r="CI44" s="43" t="str">
        <f>IF(ISBLANK('Nota de Estudiantes'!CI46),"",20*'Nota de Estudiantes'!CI46/CI$6)</f>
        <v/>
      </c>
      <c r="CJ44" s="43" t="str">
        <f>IF(ISBLANK('Nota de Estudiantes'!CJ46),"",20*'Nota de Estudiantes'!CJ46/CJ$6)</f>
        <v/>
      </c>
      <c r="CK44" s="43" t="str">
        <f>IF(ISBLANK('Nota de Estudiantes'!CK46),"",20*'Nota de Estudiantes'!CK46/CK$6)</f>
        <v/>
      </c>
      <c r="CL44" s="43" t="str">
        <f>IF(ISBLANK('Nota de Estudiantes'!CL46),"",20*'Nota de Estudiantes'!CL46/CL$6)</f>
        <v/>
      </c>
      <c r="CM44" s="43" t="str">
        <f>IF(ISBLANK('Nota de Estudiantes'!CM46),"",20*'Nota de Estudiantes'!CM46/CM$6)</f>
        <v/>
      </c>
      <c r="CN44" s="43" t="str">
        <f>IF(ISBLANK('Nota de Estudiantes'!CN46),"",20*'Nota de Estudiantes'!CN46/CN$6)</f>
        <v/>
      </c>
      <c r="CO44" s="43" t="str">
        <f>IF(ISBLANK('Nota de Estudiantes'!CO46),"",20*'Nota de Estudiantes'!CO46/CO$6)</f>
        <v/>
      </c>
      <c r="CP44" s="43" t="str">
        <f>IF(ISBLANK('Nota de Estudiantes'!CP46),"",20*'Nota de Estudiantes'!CP46/CP$6)</f>
        <v/>
      </c>
      <c r="CQ44" s="43" t="str">
        <f>IF(ISBLANK('Nota de Estudiantes'!CQ46),"",20*'Nota de Estudiantes'!CQ46/CQ$6)</f>
        <v/>
      </c>
      <c r="CR44" s="43" t="str">
        <f>IF(ISBLANK('Nota de Estudiantes'!CR46),"",20*'Nota de Estudiantes'!CR46/CR$6)</f>
        <v/>
      </c>
      <c r="CS44" s="43" t="str">
        <f>IF(ISBLANK('Nota de Estudiantes'!CS46),"",20*'Nota de Estudiantes'!CS46/CS$6)</f>
        <v/>
      </c>
      <c r="CT44" s="43" t="str">
        <f>IF(ISBLANK('Nota de Estudiantes'!CT46),"",20*'Nota de Estudiantes'!CT46/CT$6)</f>
        <v/>
      </c>
      <c r="CU44" s="43" t="str">
        <f>IF(ISBLANK('Nota de Estudiantes'!CU46),"",20*'Nota de Estudiantes'!CU46/CU$6)</f>
        <v/>
      </c>
      <c r="CV44" s="43" t="str">
        <f>IF(ISBLANK('Nota de Estudiantes'!CV46),"",20*'Nota de Estudiantes'!CV46/CV$6)</f>
        <v/>
      </c>
      <c r="CW44" s="43" t="str">
        <f>IF(ISBLANK('Nota de Estudiantes'!CW46),"",20*'Nota de Estudiantes'!CW46/CW$6)</f>
        <v/>
      </c>
      <c r="CX44" s="43" t="str">
        <f>IF(ISBLANK('Nota de Estudiantes'!CX46),"",20*'Nota de Estudiantes'!CX46/CX$6)</f>
        <v/>
      </c>
      <c r="CY44" s="43" t="str">
        <f>IF(ISBLANK('Nota de Estudiantes'!CY46),"",20*'Nota de Estudiantes'!CY46/CY$6)</f>
        <v/>
      </c>
      <c r="CZ44" s="43" t="str">
        <f>IF(ISBLANK('Nota de Estudiantes'!CZ46),"",20*'Nota de Estudiantes'!CZ46/CZ$6)</f>
        <v/>
      </c>
      <c r="DA44" s="43" t="str">
        <f>IF(ISBLANK('Nota de Estudiantes'!DA46),"",20*'Nota de Estudiantes'!DA46/DA$6)</f>
        <v/>
      </c>
      <c r="DB44" s="43" t="str">
        <f>IF(ISBLANK('Nota de Estudiantes'!DB46),"",20*'Nota de Estudiantes'!DB46/DB$6)</f>
        <v/>
      </c>
      <c r="DC44" s="43" t="str">
        <f>IF(ISBLANK('Nota de Estudiantes'!DC46),"",20*'Nota de Estudiantes'!DC46/DC$6)</f>
        <v/>
      </c>
      <c r="DD44" s="43" t="str">
        <f>IF(ISBLANK('Nota de Estudiantes'!DD46),"",20*'Nota de Estudiantes'!DD46/DD$6)</f>
        <v/>
      </c>
      <c r="DE44" s="43" t="str">
        <f>IF(ISBLANK('Nota de Estudiantes'!DE46),"",20*'Nota de Estudiantes'!DE46/DE$6)</f>
        <v/>
      </c>
      <c r="DF44" s="43" t="str">
        <f>IF(ISBLANK('Nota de Estudiantes'!DF46),"",20*'Nota de Estudiantes'!DF46/DF$6)</f>
        <v/>
      </c>
      <c r="DG44" s="43" t="str">
        <f>IF(ISBLANK('Nota de Estudiantes'!DG46),"",20*'Nota de Estudiantes'!DG46/DG$6)</f>
        <v/>
      </c>
      <c r="DH44" s="43" t="str">
        <f>IF(ISBLANK('Nota de Estudiantes'!DH46),"",20*'Nota de Estudiantes'!DH46/DH$6)</f>
        <v/>
      </c>
      <c r="DI44" s="43" t="str">
        <f>IF(ISBLANK('Nota de Estudiantes'!DI46),"",20*'Nota de Estudiantes'!DI46/DI$6)</f>
        <v/>
      </c>
      <c r="DJ44" s="43" t="str">
        <f>IF(ISBLANK('Nota de Estudiantes'!DJ46),"",20*'Nota de Estudiantes'!DJ46/DJ$6)</f>
        <v/>
      </c>
      <c r="DK44" s="43" t="str">
        <f>IF(ISBLANK('Nota de Estudiantes'!DK46),"",20*'Nota de Estudiantes'!DK46/DK$6)</f>
        <v/>
      </c>
      <c r="DL44" s="43" t="str">
        <f>IF(ISBLANK('Nota de Estudiantes'!DL46),"",20*'Nota de Estudiantes'!DL46/DL$6)</f>
        <v/>
      </c>
      <c r="DM44" s="43" t="str">
        <f>IF(ISBLANK('Nota de Estudiantes'!DM46),"",20*'Nota de Estudiantes'!DM46/DM$6)</f>
        <v/>
      </c>
      <c r="DN44" s="43" t="str">
        <f>IF(ISBLANK('Nota de Estudiantes'!DN46),"",20*'Nota de Estudiantes'!DN46/DN$6)</f>
        <v/>
      </c>
      <c r="DO44" s="43" t="str">
        <f>IF(ISBLANK('Nota de Estudiantes'!DO46),"",20*'Nota de Estudiantes'!DO46/DO$6)</f>
        <v/>
      </c>
      <c r="DP44" s="43" t="str">
        <f>IF(ISBLANK('Nota de Estudiantes'!DP46),"",20*'Nota de Estudiantes'!DP46/DP$6)</f>
        <v/>
      </c>
      <c r="DQ44" s="43" t="str">
        <f>IF(ISBLANK('Nota de Estudiantes'!DQ46),"",20*'Nota de Estudiantes'!DQ46/DQ$6)</f>
        <v/>
      </c>
      <c r="DR44" s="43" t="str">
        <f>IF(ISBLANK('Nota de Estudiantes'!DR46),"",20*'Nota de Estudiantes'!DR46/DR$6)</f>
        <v/>
      </c>
      <c r="DS44" s="43" t="str">
        <f>IF(ISBLANK('Nota de Estudiantes'!DS46),"",20*'Nota de Estudiantes'!DS46/DS$6)</f>
        <v/>
      </c>
      <c r="DT44" s="43" t="str">
        <f>IF(ISBLANK('Nota de Estudiantes'!DT46),"",20*'Nota de Estudiantes'!DT46/DT$6)</f>
        <v/>
      </c>
      <c r="DU44" s="43" t="str">
        <f>IF(ISBLANK('Nota de Estudiantes'!DU46),"",20*'Nota de Estudiantes'!DU46/DU$6)</f>
        <v/>
      </c>
      <c r="DV44" s="43" t="str">
        <f>IF(ISBLANK('Nota de Estudiantes'!DV46),"",20*'Nota de Estudiantes'!DV46/DV$6)</f>
        <v/>
      </c>
      <c r="DW44" s="43" t="str">
        <f>IF(ISBLANK('Nota de Estudiantes'!DW46),"",20*'Nota de Estudiantes'!DW46/DW$6)</f>
        <v/>
      </c>
      <c r="DX44" s="43" t="str">
        <f>IF(ISBLANK('Nota de Estudiantes'!DX46),"",20*'Nota de Estudiantes'!DX46/DX$6)</f>
        <v/>
      </c>
      <c r="DY44" s="43" t="str">
        <f>IF(ISBLANK('Nota de Estudiantes'!DY46),"",20*'Nota de Estudiantes'!DY46/DY$6)</f>
        <v/>
      </c>
      <c r="DZ44" s="43" t="str">
        <f>IF(ISBLANK('Nota de Estudiantes'!DZ46),"",20*'Nota de Estudiantes'!DZ46/DZ$6)</f>
        <v/>
      </c>
      <c r="EA44" s="43" t="str">
        <f>IF(ISBLANK('Nota de Estudiantes'!EA46),"",20*'Nota de Estudiantes'!EA46/EA$6)</f>
        <v/>
      </c>
      <c r="EB44" s="43" t="str">
        <f>IF(ISBLANK('Nota de Estudiantes'!EB46),"",20*'Nota de Estudiantes'!EB46/EB$6)</f>
        <v/>
      </c>
      <c r="EC44" s="43" t="str">
        <f>IF(ISBLANK('Nota de Estudiantes'!EC46),"",20*'Nota de Estudiantes'!EC46/EC$6)</f>
        <v/>
      </c>
      <c r="ED44" s="43" t="str">
        <f>IF(ISBLANK('Nota de Estudiantes'!ED46),"",20*'Nota de Estudiantes'!ED46/ED$6)</f>
        <v/>
      </c>
      <c r="EE44" s="43" t="str">
        <f>IF(ISBLANK('Nota de Estudiantes'!EE46),"",20*'Nota de Estudiantes'!EE46/EE$6)</f>
        <v/>
      </c>
      <c r="EF44" s="43" t="str">
        <f>IF(ISBLANK('Nota de Estudiantes'!EF46),"",20*'Nota de Estudiantes'!EF46/EF$6)</f>
        <v/>
      </c>
      <c r="EG44" s="43" t="str">
        <f>IF(ISBLANK('Nota de Estudiantes'!EG46),"",20*'Nota de Estudiantes'!EG46/EG$6)</f>
        <v/>
      </c>
      <c r="EH44" s="43" t="str">
        <f>IF(ISBLANK('Nota de Estudiantes'!EH46),"",20*'Nota de Estudiantes'!EH46/EH$6)</f>
        <v/>
      </c>
      <c r="EI44" s="43" t="str">
        <f>IF(ISBLANK('Nota de Estudiantes'!EI46),"",20*'Nota de Estudiantes'!EI46/EI$6)</f>
        <v/>
      </c>
      <c r="EJ44" s="43" t="str">
        <f>IF(ISBLANK('Nota de Estudiantes'!EJ46),"",20*'Nota de Estudiantes'!EJ46/EJ$6)</f>
        <v/>
      </c>
      <c r="EK44" s="43" t="str">
        <f>IF(ISBLANK('Nota de Estudiantes'!EK46),"",20*'Nota de Estudiantes'!EK46/EK$6)</f>
        <v/>
      </c>
      <c r="EL44" s="43" t="str">
        <f>IF(ISBLANK('Nota de Estudiantes'!EL46),"",20*'Nota de Estudiantes'!EL46/EL$6)</f>
        <v/>
      </c>
      <c r="EM44" s="43" t="str">
        <f>IF(ISBLANK('Nota de Estudiantes'!EM46),"",20*'Nota de Estudiantes'!EM46/EM$6)</f>
        <v/>
      </c>
      <c r="EN44" s="43" t="str">
        <f>IF(ISBLANK('Nota de Estudiantes'!EN46),"",20*'Nota de Estudiantes'!EN46/EN$6)</f>
        <v/>
      </c>
      <c r="EO44" s="43" t="str">
        <f>IF(ISBLANK('Nota de Estudiantes'!EO46),"",20*'Nota de Estudiantes'!EO46/EO$6)</f>
        <v/>
      </c>
      <c r="EP44" s="43" t="str">
        <f>IF(ISBLANK('Nota de Estudiantes'!EP46),"",20*'Nota de Estudiantes'!EP46/EP$6)</f>
        <v/>
      </c>
      <c r="EQ44" s="43" t="str">
        <f>IF(ISBLANK('Nota de Estudiantes'!EQ46),"",20*'Nota de Estudiantes'!EQ46/EQ$6)</f>
        <v/>
      </c>
      <c r="ER44" s="43" t="str">
        <f>IF(ISBLANK('Nota de Estudiantes'!ER46),"",20*'Nota de Estudiantes'!ER46/ER$6)</f>
        <v/>
      </c>
      <c r="ES44" s="43" t="str">
        <f>IF(ISBLANK('Nota de Estudiantes'!ES46),"",20*'Nota de Estudiantes'!ES46/ES$6)</f>
        <v/>
      </c>
      <c r="ET44" s="43" t="str">
        <f>IF(ISBLANK('Nota de Estudiantes'!ET46),"",20*'Nota de Estudiantes'!ET46/ET$6)</f>
        <v/>
      </c>
      <c r="EU44" s="43" t="str">
        <f>IF(ISBLANK('Nota de Estudiantes'!EU46),"",20*'Nota de Estudiantes'!EU46/EU$6)</f>
        <v/>
      </c>
      <c r="EV44" s="43" t="str">
        <f>IF(ISBLANK('Nota de Estudiantes'!EV46),"",20*'Nota de Estudiantes'!EV46/EV$6)</f>
        <v/>
      </c>
      <c r="EW44" s="43" t="str">
        <f>IF(ISBLANK('Nota de Estudiantes'!EW46),"",20*'Nota de Estudiantes'!EW46/EW$6)</f>
        <v/>
      </c>
      <c r="EX44" s="43" t="str">
        <f>IF(ISBLANK('Nota de Estudiantes'!EX46),"",20*'Nota de Estudiantes'!EX46/EX$6)</f>
        <v/>
      </c>
      <c r="EY44" s="43" t="str">
        <f>IF(ISBLANK('Nota de Estudiantes'!EY46),"",20*'Nota de Estudiantes'!EY46/EY$6)</f>
        <v/>
      </c>
      <c r="EZ44" s="43" t="str">
        <f>IF(ISBLANK('Nota de Estudiantes'!EZ46),"",20*'Nota de Estudiantes'!EZ46/EZ$6)</f>
        <v/>
      </c>
      <c r="FA44" s="43" t="str">
        <f>IF(ISBLANK('Nota de Estudiantes'!FA46),"",20*'Nota de Estudiantes'!FA46/FA$6)</f>
        <v/>
      </c>
      <c r="FB44" s="43" t="str">
        <f>IF(ISBLANK('Nota de Estudiantes'!FB46),"",20*'Nota de Estudiantes'!FB46/FB$6)</f>
        <v/>
      </c>
      <c r="FC44" s="43" t="str">
        <f>IF(ISBLANK('Nota de Estudiantes'!FC46),"",20*'Nota de Estudiantes'!FC46/FC$6)</f>
        <v/>
      </c>
      <c r="FD44" s="43" t="str">
        <f>IF(ISBLANK('Nota de Estudiantes'!FD46),"",20*'Nota de Estudiantes'!FD46/FD$6)</f>
        <v/>
      </c>
      <c r="FE44" s="43" t="str">
        <f>IF(ISBLANK('Nota de Estudiantes'!FE46),"",20*'Nota de Estudiantes'!FE46/FE$6)</f>
        <v/>
      </c>
      <c r="FF44" s="43" t="str">
        <f>IF(ISBLANK('Nota de Estudiantes'!FF46),"",20*'Nota de Estudiantes'!FF46/FF$6)</f>
        <v/>
      </c>
      <c r="FG44" s="43" t="str">
        <f>IF(ISBLANK('Nota de Estudiantes'!FG46),"",20*'Nota de Estudiantes'!FG46/FG$6)</f>
        <v/>
      </c>
      <c r="FH44" s="43" t="str">
        <f>IF(ISBLANK('Nota de Estudiantes'!FH46),"",20*'Nota de Estudiantes'!FH46/FH$6)</f>
        <v/>
      </c>
      <c r="FI44" s="43" t="str">
        <f>IF(ISBLANK('Nota de Estudiantes'!FI46),"",20*'Nota de Estudiantes'!FI46/FI$6)</f>
        <v/>
      </c>
      <c r="FJ44" s="43" t="str">
        <f>IF(ISBLANK('Nota de Estudiantes'!FJ46),"",20*'Nota de Estudiantes'!FJ46/FJ$6)</f>
        <v/>
      </c>
      <c r="FK44" s="43" t="str">
        <f>IF(ISBLANK('Nota de Estudiantes'!FK46),"",20*'Nota de Estudiantes'!FK46/FK$6)</f>
        <v/>
      </c>
      <c r="FL44" s="43" t="str">
        <f>IF(ISBLANK('Nota de Estudiantes'!FL46),"",20*'Nota de Estudiantes'!FL46/FL$6)</f>
        <v/>
      </c>
    </row>
    <row r="45" spans="2:168" x14ac:dyDescent="0.25">
      <c r="B45" s="42" t="str">
        <f>IF(ISBLANK('Nota de Estudiantes'!B47),"",'Nota de Estudiantes'!B47)</f>
        <v/>
      </c>
      <c r="C45" s="42" t="str">
        <f>IF(ISBLANK('Nota de Estudiantes'!C47),"",'Nota de Estudiantes'!C47)</f>
        <v/>
      </c>
      <c r="D45" s="38" t="str">
        <f>IF(ISBLANK('Nota de Estudiantes'!D47),"",'Nota de Estudiantes'!D47)</f>
        <v/>
      </c>
      <c r="E45" s="43" t="str">
        <f>IF(ISBLANK('Nota de Estudiantes'!E47),"",20*'Nota de Estudiantes'!E47/E$6)</f>
        <v/>
      </c>
      <c r="F45" s="43" t="str">
        <f>IF(ISBLANK('Nota de Estudiantes'!F47),"",20*'Nota de Estudiantes'!F47/F$6)</f>
        <v/>
      </c>
      <c r="G45" s="43" t="str">
        <f>IF(ISBLANK('Nota de Estudiantes'!G47),"",20*'Nota de Estudiantes'!G47/G$6)</f>
        <v/>
      </c>
      <c r="H45" s="43" t="str">
        <f>IF(ISBLANK('Nota de Estudiantes'!H47),"",20*'Nota de Estudiantes'!H47/H$6)</f>
        <v/>
      </c>
      <c r="I45" s="43" t="str">
        <f>IF(ISBLANK('Nota de Estudiantes'!I47),"",20*'Nota de Estudiantes'!I47/I$6)</f>
        <v/>
      </c>
      <c r="J45" s="43" t="str">
        <f>IF(ISBLANK('Nota de Estudiantes'!J47),"",20*'Nota de Estudiantes'!J47/J$6)</f>
        <v/>
      </c>
      <c r="K45" s="43" t="str">
        <f>IF(ISBLANK('Nota de Estudiantes'!K47),"",20*'Nota de Estudiantes'!K47/K$6)</f>
        <v/>
      </c>
      <c r="L45" s="43" t="str">
        <f>IF(ISBLANK('Nota de Estudiantes'!L47),"",20*'Nota de Estudiantes'!L47/L$6)</f>
        <v/>
      </c>
      <c r="M45" s="43" t="str">
        <f>IF(ISBLANK('Nota de Estudiantes'!M47),"",20*'Nota de Estudiantes'!M47/M$6)</f>
        <v/>
      </c>
      <c r="N45" s="43" t="str">
        <f>IF(ISBLANK('Nota de Estudiantes'!N47),"",20*'Nota de Estudiantes'!N47/N$6)</f>
        <v/>
      </c>
      <c r="O45" s="43" t="str">
        <f>IF(ISBLANK('Nota de Estudiantes'!O47),"",20*'Nota de Estudiantes'!O47/O$6)</f>
        <v/>
      </c>
      <c r="P45" s="43" t="str">
        <f>IF(ISBLANK('Nota de Estudiantes'!P47),"",20*'Nota de Estudiantes'!P47/P$6)</f>
        <v/>
      </c>
      <c r="Q45" s="43" t="str">
        <f>IF(ISBLANK('Nota de Estudiantes'!Q47),"",20*'Nota de Estudiantes'!Q47/Q$6)</f>
        <v/>
      </c>
      <c r="R45" s="43" t="str">
        <f>IF(ISBLANK('Nota de Estudiantes'!R47),"",20*'Nota de Estudiantes'!R47/R$6)</f>
        <v/>
      </c>
      <c r="S45" s="43" t="str">
        <f>IF(ISBLANK('Nota de Estudiantes'!S47),"",20*'Nota de Estudiantes'!S47/S$6)</f>
        <v/>
      </c>
      <c r="T45" s="43" t="str">
        <f>IF(ISBLANK('Nota de Estudiantes'!T47),"",20*'Nota de Estudiantes'!T47/T$6)</f>
        <v/>
      </c>
      <c r="U45" s="43" t="str">
        <f>IF(ISBLANK('Nota de Estudiantes'!U47),"",20*'Nota de Estudiantes'!U47/U$6)</f>
        <v/>
      </c>
      <c r="V45" s="43" t="str">
        <f>IF(ISBLANK('Nota de Estudiantes'!V47),"",20*'Nota de Estudiantes'!V47/V$6)</f>
        <v/>
      </c>
      <c r="W45" s="43" t="str">
        <f>IF(ISBLANK('Nota de Estudiantes'!W47),"",20*'Nota de Estudiantes'!W47/W$6)</f>
        <v/>
      </c>
      <c r="X45" s="43" t="str">
        <f>IF(ISBLANK('Nota de Estudiantes'!X47),"",20*'Nota de Estudiantes'!X47/X$6)</f>
        <v/>
      </c>
      <c r="Y45" s="43" t="str">
        <f>IF(ISBLANK('Nota de Estudiantes'!Y47),"",20*'Nota de Estudiantes'!Y47/Y$6)</f>
        <v/>
      </c>
      <c r="Z45" s="43" t="str">
        <f>IF(ISBLANK('Nota de Estudiantes'!Z47),"",20*'Nota de Estudiantes'!Z47/Z$6)</f>
        <v/>
      </c>
      <c r="AA45" s="43" t="str">
        <f>IF(ISBLANK('Nota de Estudiantes'!AA47),"",20*'Nota de Estudiantes'!AA47/AA$6)</f>
        <v/>
      </c>
      <c r="AB45" s="43" t="str">
        <f>IF(ISBLANK('Nota de Estudiantes'!AB47),"",20*'Nota de Estudiantes'!AB47/AB$6)</f>
        <v/>
      </c>
      <c r="AC45" s="43" t="str">
        <f>IF(ISBLANK('Nota de Estudiantes'!AC47),"",20*'Nota de Estudiantes'!AC47/AC$6)</f>
        <v/>
      </c>
      <c r="AD45" s="43" t="str">
        <f>IF(ISBLANK('Nota de Estudiantes'!AD47),"",20*'Nota de Estudiantes'!AD47/AD$6)</f>
        <v/>
      </c>
      <c r="AE45" s="43" t="str">
        <f>IF(ISBLANK('Nota de Estudiantes'!AE47),"",20*'Nota de Estudiantes'!AE47/AE$6)</f>
        <v/>
      </c>
      <c r="AF45" s="43" t="str">
        <f>IF(ISBLANK('Nota de Estudiantes'!AF47),"",20*'Nota de Estudiantes'!AF47/AF$6)</f>
        <v/>
      </c>
      <c r="AG45" s="43" t="str">
        <f>IF(ISBLANK('Nota de Estudiantes'!AG47),"",20*'Nota de Estudiantes'!AG47/AG$6)</f>
        <v/>
      </c>
      <c r="AH45" s="43" t="str">
        <f>IF(ISBLANK('Nota de Estudiantes'!AH47),"",20*'Nota de Estudiantes'!AH47/AH$6)</f>
        <v/>
      </c>
      <c r="AI45" s="43" t="str">
        <f>IF(ISBLANK('Nota de Estudiantes'!AI47),"",20*'Nota de Estudiantes'!AI47/AI$6)</f>
        <v/>
      </c>
      <c r="AJ45" s="43" t="str">
        <f>IF(ISBLANK('Nota de Estudiantes'!AJ47),"",20*'Nota de Estudiantes'!AJ47/AJ$6)</f>
        <v/>
      </c>
      <c r="AK45" s="43" t="str">
        <f>IF(ISBLANK('Nota de Estudiantes'!AK47),"",20*'Nota de Estudiantes'!AK47/AK$6)</f>
        <v/>
      </c>
      <c r="AL45" s="43" t="str">
        <f>IF(ISBLANK('Nota de Estudiantes'!AL47),"",20*'Nota de Estudiantes'!AL47/AL$6)</f>
        <v/>
      </c>
      <c r="AM45" s="43" t="str">
        <f>IF(ISBLANK('Nota de Estudiantes'!AM47),"",20*'Nota de Estudiantes'!AM47/AM$6)</f>
        <v/>
      </c>
      <c r="AN45" s="43" t="str">
        <f>IF(ISBLANK('Nota de Estudiantes'!AN47),"",20*'Nota de Estudiantes'!AN47/AN$6)</f>
        <v/>
      </c>
      <c r="AO45" s="43" t="str">
        <f>IF(ISBLANK('Nota de Estudiantes'!AO47),"",20*'Nota de Estudiantes'!AO47/AO$6)</f>
        <v/>
      </c>
      <c r="AP45" s="43" t="str">
        <f>IF(ISBLANK('Nota de Estudiantes'!AP47),"",20*'Nota de Estudiantes'!AP47/AP$6)</f>
        <v/>
      </c>
      <c r="AQ45" s="43" t="str">
        <f>IF(ISBLANK('Nota de Estudiantes'!AQ47),"",20*'Nota de Estudiantes'!AQ47/AQ$6)</f>
        <v/>
      </c>
      <c r="AR45" s="43" t="str">
        <f>IF(ISBLANK('Nota de Estudiantes'!AR47),"",20*'Nota de Estudiantes'!AR47/AR$6)</f>
        <v/>
      </c>
      <c r="AS45" s="43" t="str">
        <f>IF(ISBLANK('Nota de Estudiantes'!AS47),"",20*'Nota de Estudiantes'!AS47/AS$6)</f>
        <v/>
      </c>
      <c r="AT45" s="43" t="str">
        <f>IF(ISBLANK('Nota de Estudiantes'!AT47),"",20*'Nota de Estudiantes'!AT47/AT$6)</f>
        <v/>
      </c>
      <c r="AU45" s="43" t="str">
        <f>IF(ISBLANK('Nota de Estudiantes'!AU47),"",20*'Nota de Estudiantes'!AU47/AU$6)</f>
        <v/>
      </c>
      <c r="AV45" s="43" t="str">
        <f>IF(ISBLANK('Nota de Estudiantes'!AV47),"",20*'Nota de Estudiantes'!AV47/AV$6)</f>
        <v/>
      </c>
      <c r="AW45" s="43" t="str">
        <f>IF(ISBLANK('Nota de Estudiantes'!AW47),"",20*'Nota de Estudiantes'!AW47/AW$6)</f>
        <v/>
      </c>
      <c r="AX45" s="43" t="str">
        <f>IF(ISBLANK('Nota de Estudiantes'!AX47),"",20*'Nota de Estudiantes'!AX47/AX$6)</f>
        <v/>
      </c>
      <c r="AY45" s="43" t="str">
        <f>IF(ISBLANK('Nota de Estudiantes'!AY47),"",20*'Nota de Estudiantes'!AY47/AY$6)</f>
        <v/>
      </c>
      <c r="AZ45" s="43" t="str">
        <f>IF(ISBLANK('Nota de Estudiantes'!AZ47),"",20*'Nota de Estudiantes'!AZ47/AZ$6)</f>
        <v/>
      </c>
      <c r="BA45" s="43" t="str">
        <f>IF(ISBLANK('Nota de Estudiantes'!BA47),"",20*'Nota de Estudiantes'!BA47/BA$6)</f>
        <v/>
      </c>
      <c r="BB45" s="43" t="str">
        <f>IF(ISBLANK('Nota de Estudiantes'!BB47),"",20*'Nota de Estudiantes'!BB47/BB$6)</f>
        <v/>
      </c>
      <c r="BC45" s="43" t="str">
        <f>IF(ISBLANK('Nota de Estudiantes'!BC47),"",20*'Nota de Estudiantes'!BC47/BC$6)</f>
        <v/>
      </c>
      <c r="BD45" s="43" t="str">
        <f>IF(ISBLANK('Nota de Estudiantes'!BD47),"",20*'Nota de Estudiantes'!BD47/BD$6)</f>
        <v/>
      </c>
      <c r="BE45" s="43" t="str">
        <f>IF(ISBLANK('Nota de Estudiantes'!BE47),"",20*'Nota de Estudiantes'!BE47/BE$6)</f>
        <v/>
      </c>
      <c r="BF45" s="43" t="str">
        <f>IF(ISBLANK('Nota de Estudiantes'!BF47),"",20*'Nota de Estudiantes'!BF47/BF$6)</f>
        <v/>
      </c>
      <c r="BG45" s="43" t="str">
        <f>IF(ISBLANK('Nota de Estudiantes'!BG47),"",20*'Nota de Estudiantes'!BG47/BG$6)</f>
        <v/>
      </c>
      <c r="BH45" s="43" t="str">
        <f>IF(ISBLANK('Nota de Estudiantes'!BH47),"",20*'Nota de Estudiantes'!BH47/BH$6)</f>
        <v/>
      </c>
      <c r="BI45" s="43" t="str">
        <f>IF(ISBLANK('Nota de Estudiantes'!BI47),"",20*'Nota de Estudiantes'!BI47/BI$6)</f>
        <v/>
      </c>
      <c r="BJ45" s="43" t="str">
        <f>IF(ISBLANK('Nota de Estudiantes'!BJ47),"",20*'Nota de Estudiantes'!BJ47/BJ$6)</f>
        <v/>
      </c>
      <c r="BK45" s="43" t="str">
        <f>IF(ISBLANK('Nota de Estudiantes'!BK47),"",20*'Nota de Estudiantes'!BK47/BK$6)</f>
        <v/>
      </c>
      <c r="BL45" s="43" t="str">
        <f>IF(ISBLANK('Nota de Estudiantes'!BL47),"",20*'Nota de Estudiantes'!BL47/BL$6)</f>
        <v/>
      </c>
      <c r="BM45" s="43" t="str">
        <f>IF(ISBLANK('Nota de Estudiantes'!BM47),"",20*'Nota de Estudiantes'!BM47/BM$6)</f>
        <v/>
      </c>
      <c r="BN45" s="43" t="str">
        <f>IF(ISBLANK('Nota de Estudiantes'!BN47),"",20*'Nota de Estudiantes'!BN47/BN$6)</f>
        <v/>
      </c>
      <c r="BO45" s="43" t="str">
        <f>IF(ISBLANK('Nota de Estudiantes'!BO47),"",20*'Nota de Estudiantes'!BO47/BO$6)</f>
        <v/>
      </c>
      <c r="BP45" s="43" t="str">
        <f>IF(ISBLANK('Nota de Estudiantes'!BP47),"",20*'Nota de Estudiantes'!BP47/BP$6)</f>
        <v/>
      </c>
      <c r="BQ45" s="43" t="str">
        <f>IF(ISBLANK('Nota de Estudiantes'!BQ47),"",20*'Nota de Estudiantes'!BQ47/BQ$6)</f>
        <v/>
      </c>
      <c r="BR45" s="43" t="str">
        <f>IF(ISBLANK('Nota de Estudiantes'!BR47),"",20*'Nota de Estudiantes'!BR47/BR$6)</f>
        <v/>
      </c>
      <c r="BS45" s="43" t="str">
        <f>IF(ISBLANK('Nota de Estudiantes'!BS47),"",20*'Nota de Estudiantes'!BS47/BS$6)</f>
        <v/>
      </c>
      <c r="BT45" s="43" t="str">
        <f>IF(ISBLANK('Nota de Estudiantes'!BT47),"",20*'Nota de Estudiantes'!BT47/BT$6)</f>
        <v/>
      </c>
      <c r="BU45" s="43" t="str">
        <f>IF(ISBLANK('Nota de Estudiantes'!BU47),"",20*'Nota de Estudiantes'!BU47/BU$6)</f>
        <v/>
      </c>
      <c r="BV45" s="43" t="str">
        <f>IF(ISBLANK('Nota de Estudiantes'!BV47),"",20*'Nota de Estudiantes'!BV47/BV$6)</f>
        <v/>
      </c>
      <c r="BW45" s="43" t="str">
        <f>IF(ISBLANK('Nota de Estudiantes'!BW47),"",20*'Nota de Estudiantes'!BW47/BW$6)</f>
        <v/>
      </c>
      <c r="BX45" s="43" t="str">
        <f>IF(ISBLANK('Nota de Estudiantes'!BX47),"",20*'Nota de Estudiantes'!BX47/BX$6)</f>
        <v/>
      </c>
      <c r="BY45" s="43" t="str">
        <f>IF(ISBLANK('Nota de Estudiantes'!BY47),"",20*'Nota de Estudiantes'!BY47/BY$6)</f>
        <v/>
      </c>
      <c r="BZ45" s="43" t="str">
        <f>IF(ISBLANK('Nota de Estudiantes'!BZ47),"",20*'Nota de Estudiantes'!BZ47/BZ$6)</f>
        <v/>
      </c>
      <c r="CA45" s="43" t="str">
        <f>IF(ISBLANK('Nota de Estudiantes'!CA47),"",20*'Nota de Estudiantes'!CA47/CA$6)</f>
        <v/>
      </c>
      <c r="CB45" s="43" t="str">
        <f>IF(ISBLANK('Nota de Estudiantes'!CB47),"",20*'Nota de Estudiantes'!CB47/CB$6)</f>
        <v/>
      </c>
      <c r="CC45" s="43" t="str">
        <f>IF(ISBLANK('Nota de Estudiantes'!CC47),"",20*'Nota de Estudiantes'!CC47/CC$6)</f>
        <v/>
      </c>
      <c r="CD45" s="43" t="str">
        <f>IF(ISBLANK('Nota de Estudiantes'!CD47),"",20*'Nota de Estudiantes'!CD47/CD$6)</f>
        <v/>
      </c>
      <c r="CE45" s="43" t="str">
        <f>IF(ISBLANK('Nota de Estudiantes'!CE47),"",20*'Nota de Estudiantes'!CE47/CE$6)</f>
        <v/>
      </c>
      <c r="CF45" s="43" t="str">
        <f>IF(ISBLANK('Nota de Estudiantes'!CF47),"",20*'Nota de Estudiantes'!CF47/CF$6)</f>
        <v/>
      </c>
      <c r="CG45" s="43" t="str">
        <f>IF(ISBLANK('Nota de Estudiantes'!CG47),"",20*'Nota de Estudiantes'!CG47/CG$6)</f>
        <v/>
      </c>
      <c r="CH45" s="43" t="str">
        <f>IF(ISBLANK('Nota de Estudiantes'!CH47),"",20*'Nota de Estudiantes'!CH47/CH$6)</f>
        <v/>
      </c>
      <c r="CI45" s="43" t="str">
        <f>IF(ISBLANK('Nota de Estudiantes'!CI47),"",20*'Nota de Estudiantes'!CI47/CI$6)</f>
        <v/>
      </c>
      <c r="CJ45" s="43" t="str">
        <f>IF(ISBLANK('Nota de Estudiantes'!CJ47),"",20*'Nota de Estudiantes'!CJ47/CJ$6)</f>
        <v/>
      </c>
      <c r="CK45" s="43" t="str">
        <f>IF(ISBLANK('Nota de Estudiantes'!CK47),"",20*'Nota de Estudiantes'!CK47/CK$6)</f>
        <v/>
      </c>
      <c r="CL45" s="43" t="str">
        <f>IF(ISBLANK('Nota de Estudiantes'!CL47),"",20*'Nota de Estudiantes'!CL47/CL$6)</f>
        <v/>
      </c>
      <c r="CM45" s="43" t="str">
        <f>IF(ISBLANK('Nota de Estudiantes'!CM47),"",20*'Nota de Estudiantes'!CM47/CM$6)</f>
        <v/>
      </c>
      <c r="CN45" s="43" t="str">
        <f>IF(ISBLANK('Nota de Estudiantes'!CN47),"",20*'Nota de Estudiantes'!CN47/CN$6)</f>
        <v/>
      </c>
      <c r="CO45" s="43" t="str">
        <f>IF(ISBLANK('Nota de Estudiantes'!CO47),"",20*'Nota de Estudiantes'!CO47/CO$6)</f>
        <v/>
      </c>
      <c r="CP45" s="43" t="str">
        <f>IF(ISBLANK('Nota de Estudiantes'!CP47),"",20*'Nota de Estudiantes'!CP47/CP$6)</f>
        <v/>
      </c>
      <c r="CQ45" s="43" t="str">
        <f>IF(ISBLANK('Nota de Estudiantes'!CQ47),"",20*'Nota de Estudiantes'!CQ47/CQ$6)</f>
        <v/>
      </c>
      <c r="CR45" s="43" t="str">
        <f>IF(ISBLANK('Nota de Estudiantes'!CR47),"",20*'Nota de Estudiantes'!CR47/CR$6)</f>
        <v/>
      </c>
      <c r="CS45" s="43" t="str">
        <f>IF(ISBLANK('Nota de Estudiantes'!CS47),"",20*'Nota de Estudiantes'!CS47/CS$6)</f>
        <v/>
      </c>
      <c r="CT45" s="43" t="str">
        <f>IF(ISBLANK('Nota de Estudiantes'!CT47),"",20*'Nota de Estudiantes'!CT47/CT$6)</f>
        <v/>
      </c>
      <c r="CU45" s="43" t="str">
        <f>IF(ISBLANK('Nota de Estudiantes'!CU47),"",20*'Nota de Estudiantes'!CU47/CU$6)</f>
        <v/>
      </c>
      <c r="CV45" s="43" t="str">
        <f>IF(ISBLANK('Nota de Estudiantes'!CV47),"",20*'Nota de Estudiantes'!CV47/CV$6)</f>
        <v/>
      </c>
      <c r="CW45" s="43" t="str">
        <f>IF(ISBLANK('Nota de Estudiantes'!CW47),"",20*'Nota de Estudiantes'!CW47/CW$6)</f>
        <v/>
      </c>
      <c r="CX45" s="43" t="str">
        <f>IF(ISBLANK('Nota de Estudiantes'!CX47),"",20*'Nota de Estudiantes'!CX47/CX$6)</f>
        <v/>
      </c>
      <c r="CY45" s="43" t="str">
        <f>IF(ISBLANK('Nota de Estudiantes'!CY47),"",20*'Nota de Estudiantes'!CY47/CY$6)</f>
        <v/>
      </c>
      <c r="CZ45" s="43" t="str">
        <f>IF(ISBLANK('Nota de Estudiantes'!CZ47),"",20*'Nota de Estudiantes'!CZ47/CZ$6)</f>
        <v/>
      </c>
      <c r="DA45" s="43" t="str">
        <f>IF(ISBLANK('Nota de Estudiantes'!DA47),"",20*'Nota de Estudiantes'!DA47/DA$6)</f>
        <v/>
      </c>
      <c r="DB45" s="43" t="str">
        <f>IF(ISBLANK('Nota de Estudiantes'!DB47),"",20*'Nota de Estudiantes'!DB47/DB$6)</f>
        <v/>
      </c>
      <c r="DC45" s="43" t="str">
        <f>IF(ISBLANK('Nota de Estudiantes'!DC47),"",20*'Nota de Estudiantes'!DC47/DC$6)</f>
        <v/>
      </c>
      <c r="DD45" s="43" t="str">
        <f>IF(ISBLANK('Nota de Estudiantes'!DD47),"",20*'Nota de Estudiantes'!DD47/DD$6)</f>
        <v/>
      </c>
      <c r="DE45" s="43" t="str">
        <f>IF(ISBLANK('Nota de Estudiantes'!DE47),"",20*'Nota de Estudiantes'!DE47/DE$6)</f>
        <v/>
      </c>
      <c r="DF45" s="43" t="str">
        <f>IF(ISBLANK('Nota de Estudiantes'!DF47),"",20*'Nota de Estudiantes'!DF47/DF$6)</f>
        <v/>
      </c>
      <c r="DG45" s="43" t="str">
        <f>IF(ISBLANK('Nota de Estudiantes'!DG47),"",20*'Nota de Estudiantes'!DG47/DG$6)</f>
        <v/>
      </c>
      <c r="DH45" s="43" t="str">
        <f>IF(ISBLANK('Nota de Estudiantes'!DH47),"",20*'Nota de Estudiantes'!DH47/DH$6)</f>
        <v/>
      </c>
      <c r="DI45" s="43" t="str">
        <f>IF(ISBLANK('Nota de Estudiantes'!DI47),"",20*'Nota de Estudiantes'!DI47/DI$6)</f>
        <v/>
      </c>
      <c r="DJ45" s="43" t="str">
        <f>IF(ISBLANK('Nota de Estudiantes'!DJ47),"",20*'Nota de Estudiantes'!DJ47/DJ$6)</f>
        <v/>
      </c>
      <c r="DK45" s="43" t="str">
        <f>IF(ISBLANK('Nota de Estudiantes'!DK47),"",20*'Nota de Estudiantes'!DK47/DK$6)</f>
        <v/>
      </c>
      <c r="DL45" s="43" t="str">
        <f>IF(ISBLANK('Nota de Estudiantes'!DL47),"",20*'Nota de Estudiantes'!DL47/DL$6)</f>
        <v/>
      </c>
      <c r="DM45" s="43" t="str">
        <f>IF(ISBLANK('Nota de Estudiantes'!DM47),"",20*'Nota de Estudiantes'!DM47/DM$6)</f>
        <v/>
      </c>
      <c r="DN45" s="43" t="str">
        <f>IF(ISBLANK('Nota de Estudiantes'!DN47),"",20*'Nota de Estudiantes'!DN47/DN$6)</f>
        <v/>
      </c>
      <c r="DO45" s="43" t="str">
        <f>IF(ISBLANK('Nota de Estudiantes'!DO47),"",20*'Nota de Estudiantes'!DO47/DO$6)</f>
        <v/>
      </c>
      <c r="DP45" s="43" t="str">
        <f>IF(ISBLANK('Nota de Estudiantes'!DP47),"",20*'Nota de Estudiantes'!DP47/DP$6)</f>
        <v/>
      </c>
      <c r="DQ45" s="43" t="str">
        <f>IF(ISBLANK('Nota de Estudiantes'!DQ47),"",20*'Nota de Estudiantes'!DQ47/DQ$6)</f>
        <v/>
      </c>
      <c r="DR45" s="43" t="str">
        <f>IF(ISBLANK('Nota de Estudiantes'!DR47),"",20*'Nota de Estudiantes'!DR47/DR$6)</f>
        <v/>
      </c>
      <c r="DS45" s="43" t="str">
        <f>IF(ISBLANK('Nota de Estudiantes'!DS47),"",20*'Nota de Estudiantes'!DS47/DS$6)</f>
        <v/>
      </c>
      <c r="DT45" s="43" t="str">
        <f>IF(ISBLANK('Nota de Estudiantes'!DT47),"",20*'Nota de Estudiantes'!DT47/DT$6)</f>
        <v/>
      </c>
      <c r="DU45" s="43" t="str">
        <f>IF(ISBLANK('Nota de Estudiantes'!DU47),"",20*'Nota de Estudiantes'!DU47/DU$6)</f>
        <v/>
      </c>
      <c r="DV45" s="43" t="str">
        <f>IF(ISBLANK('Nota de Estudiantes'!DV47),"",20*'Nota de Estudiantes'!DV47/DV$6)</f>
        <v/>
      </c>
      <c r="DW45" s="43" t="str">
        <f>IF(ISBLANK('Nota de Estudiantes'!DW47),"",20*'Nota de Estudiantes'!DW47/DW$6)</f>
        <v/>
      </c>
      <c r="DX45" s="43" t="str">
        <f>IF(ISBLANK('Nota de Estudiantes'!DX47),"",20*'Nota de Estudiantes'!DX47/DX$6)</f>
        <v/>
      </c>
      <c r="DY45" s="43" t="str">
        <f>IF(ISBLANK('Nota de Estudiantes'!DY47),"",20*'Nota de Estudiantes'!DY47/DY$6)</f>
        <v/>
      </c>
      <c r="DZ45" s="43" t="str">
        <f>IF(ISBLANK('Nota de Estudiantes'!DZ47),"",20*'Nota de Estudiantes'!DZ47/DZ$6)</f>
        <v/>
      </c>
      <c r="EA45" s="43" t="str">
        <f>IF(ISBLANK('Nota de Estudiantes'!EA47),"",20*'Nota de Estudiantes'!EA47/EA$6)</f>
        <v/>
      </c>
      <c r="EB45" s="43" t="str">
        <f>IF(ISBLANK('Nota de Estudiantes'!EB47),"",20*'Nota de Estudiantes'!EB47/EB$6)</f>
        <v/>
      </c>
      <c r="EC45" s="43" t="str">
        <f>IF(ISBLANK('Nota de Estudiantes'!EC47),"",20*'Nota de Estudiantes'!EC47/EC$6)</f>
        <v/>
      </c>
      <c r="ED45" s="43" t="str">
        <f>IF(ISBLANK('Nota de Estudiantes'!ED47),"",20*'Nota de Estudiantes'!ED47/ED$6)</f>
        <v/>
      </c>
      <c r="EE45" s="43" t="str">
        <f>IF(ISBLANK('Nota de Estudiantes'!EE47),"",20*'Nota de Estudiantes'!EE47/EE$6)</f>
        <v/>
      </c>
      <c r="EF45" s="43" t="str">
        <f>IF(ISBLANK('Nota de Estudiantes'!EF47),"",20*'Nota de Estudiantes'!EF47/EF$6)</f>
        <v/>
      </c>
      <c r="EG45" s="43" t="str">
        <f>IF(ISBLANK('Nota de Estudiantes'!EG47),"",20*'Nota de Estudiantes'!EG47/EG$6)</f>
        <v/>
      </c>
      <c r="EH45" s="43" t="str">
        <f>IF(ISBLANK('Nota de Estudiantes'!EH47),"",20*'Nota de Estudiantes'!EH47/EH$6)</f>
        <v/>
      </c>
      <c r="EI45" s="43" t="str">
        <f>IF(ISBLANK('Nota de Estudiantes'!EI47),"",20*'Nota de Estudiantes'!EI47/EI$6)</f>
        <v/>
      </c>
      <c r="EJ45" s="43" t="str">
        <f>IF(ISBLANK('Nota de Estudiantes'!EJ47),"",20*'Nota de Estudiantes'!EJ47/EJ$6)</f>
        <v/>
      </c>
      <c r="EK45" s="43" t="str">
        <f>IF(ISBLANK('Nota de Estudiantes'!EK47),"",20*'Nota de Estudiantes'!EK47/EK$6)</f>
        <v/>
      </c>
      <c r="EL45" s="43" t="str">
        <f>IF(ISBLANK('Nota de Estudiantes'!EL47),"",20*'Nota de Estudiantes'!EL47/EL$6)</f>
        <v/>
      </c>
      <c r="EM45" s="43" t="str">
        <f>IF(ISBLANK('Nota de Estudiantes'!EM47),"",20*'Nota de Estudiantes'!EM47/EM$6)</f>
        <v/>
      </c>
      <c r="EN45" s="43" t="str">
        <f>IF(ISBLANK('Nota de Estudiantes'!EN47),"",20*'Nota de Estudiantes'!EN47/EN$6)</f>
        <v/>
      </c>
      <c r="EO45" s="43" t="str">
        <f>IF(ISBLANK('Nota de Estudiantes'!EO47),"",20*'Nota de Estudiantes'!EO47/EO$6)</f>
        <v/>
      </c>
      <c r="EP45" s="43" t="str">
        <f>IF(ISBLANK('Nota de Estudiantes'!EP47),"",20*'Nota de Estudiantes'!EP47/EP$6)</f>
        <v/>
      </c>
      <c r="EQ45" s="43" t="str">
        <f>IF(ISBLANK('Nota de Estudiantes'!EQ47),"",20*'Nota de Estudiantes'!EQ47/EQ$6)</f>
        <v/>
      </c>
      <c r="ER45" s="43" t="str">
        <f>IF(ISBLANK('Nota de Estudiantes'!ER47),"",20*'Nota de Estudiantes'!ER47/ER$6)</f>
        <v/>
      </c>
      <c r="ES45" s="43" t="str">
        <f>IF(ISBLANK('Nota de Estudiantes'!ES47),"",20*'Nota de Estudiantes'!ES47/ES$6)</f>
        <v/>
      </c>
      <c r="ET45" s="43" t="str">
        <f>IF(ISBLANK('Nota de Estudiantes'!ET47),"",20*'Nota de Estudiantes'!ET47/ET$6)</f>
        <v/>
      </c>
      <c r="EU45" s="43" t="str">
        <f>IF(ISBLANK('Nota de Estudiantes'!EU47),"",20*'Nota de Estudiantes'!EU47/EU$6)</f>
        <v/>
      </c>
      <c r="EV45" s="43" t="str">
        <f>IF(ISBLANK('Nota de Estudiantes'!EV47),"",20*'Nota de Estudiantes'!EV47/EV$6)</f>
        <v/>
      </c>
      <c r="EW45" s="43" t="str">
        <f>IF(ISBLANK('Nota de Estudiantes'!EW47),"",20*'Nota de Estudiantes'!EW47/EW$6)</f>
        <v/>
      </c>
      <c r="EX45" s="43" t="str">
        <f>IF(ISBLANK('Nota de Estudiantes'!EX47),"",20*'Nota de Estudiantes'!EX47/EX$6)</f>
        <v/>
      </c>
      <c r="EY45" s="43" t="str">
        <f>IF(ISBLANK('Nota de Estudiantes'!EY47),"",20*'Nota de Estudiantes'!EY47/EY$6)</f>
        <v/>
      </c>
      <c r="EZ45" s="43" t="str">
        <f>IF(ISBLANK('Nota de Estudiantes'!EZ47),"",20*'Nota de Estudiantes'!EZ47/EZ$6)</f>
        <v/>
      </c>
      <c r="FA45" s="43" t="str">
        <f>IF(ISBLANK('Nota de Estudiantes'!FA47),"",20*'Nota de Estudiantes'!FA47/FA$6)</f>
        <v/>
      </c>
      <c r="FB45" s="43" t="str">
        <f>IF(ISBLANK('Nota de Estudiantes'!FB47),"",20*'Nota de Estudiantes'!FB47/FB$6)</f>
        <v/>
      </c>
      <c r="FC45" s="43" t="str">
        <f>IF(ISBLANK('Nota de Estudiantes'!FC47),"",20*'Nota de Estudiantes'!FC47/FC$6)</f>
        <v/>
      </c>
      <c r="FD45" s="43" t="str">
        <f>IF(ISBLANK('Nota de Estudiantes'!FD47),"",20*'Nota de Estudiantes'!FD47/FD$6)</f>
        <v/>
      </c>
      <c r="FE45" s="43" t="str">
        <f>IF(ISBLANK('Nota de Estudiantes'!FE47),"",20*'Nota de Estudiantes'!FE47/FE$6)</f>
        <v/>
      </c>
      <c r="FF45" s="43" t="str">
        <f>IF(ISBLANK('Nota de Estudiantes'!FF47),"",20*'Nota de Estudiantes'!FF47/FF$6)</f>
        <v/>
      </c>
      <c r="FG45" s="43" t="str">
        <f>IF(ISBLANK('Nota de Estudiantes'!FG47),"",20*'Nota de Estudiantes'!FG47/FG$6)</f>
        <v/>
      </c>
      <c r="FH45" s="43" t="str">
        <f>IF(ISBLANK('Nota de Estudiantes'!FH47),"",20*'Nota de Estudiantes'!FH47/FH$6)</f>
        <v/>
      </c>
      <c r="FI45" s="43" t="str">
        <f>IF(ISBLANK('Nota de Estudiantes'!FI47),"",20*'Nota de Estudiantes'!FI47/FI$6)</f>
        <v/>
      </c>
      <c r="FJ45" s="43" t="str">
        <f>IF(ISBLANK('Nota de Estudiantes'!FJ47),"",20*'Nota de Estudiantes'!FJ47/FJ$6)</f>
        <v/>
      </c>
      <c r="FK45" s="43" t="str">
        <f>IF(ISBLANK('Nota de Estudiantes'!FK47),"",20*'Nota de Estudiantes'!FK47/FK$6)</f>
        <v/>
      </c>
      <c r="FL45" s="43" t="str">
        <f>IF(ISBLANK('Nota de Estudiantes'!FL47),"",20*'Nota de Estudiantes'!FL47/FL$6)</f>
        <v/>
      </c>
    </row>
    <row r="46" spans="2:168" x14ac:dyDescent="0.25">
      <c r="B46" s="42" t="str">
        <f>IF(ISBLANK('Nota de Estudiantes'!B48),"",'Nota de Estudiantes'!B48)</f>
        <v/>
      </c>
      <c r="C46" s="42" t="str">
        <f>IF(ISBLANK('Nota de Estudiantes'!C48),"",'Nota de Estudiantes'!C48)</f>
        <v/>
      </c>
      <c r="D46" s="38" t="str">
        <f>IF(ISBLANK('Nota de Estudiantes'!D48),"",'Nota de Estudiantes'!D48)</f>
        <v/>
      </c>
      <c r="E46" s="43" t="str">
        <f>IF(ISBLANK('Nota de Estudiantes'!E48),"",20*'Nota de Estudiantes'!E48/E$6)</f>
        <v/>
      </c>
      <c r="F46" s="43" t="str">
        <f>IF(ISBLANK('Nota de Estudiantes'!F48),"",20*'Nota de Estudiantes'!F48/F$6)</f>
        <v/>
      </c>
      <c r="G46" s="43" t="str">
        <f>IF(ISBLANK('Nota de Estudiantes'!G48),"",20*'Nota de Estudiantes'!G48/G$6)</f>
        <v/>
      </c>
      <c r="H46" s="43" t="str">
        <f>IF(ISBLANK('Nota de Estudiantes'!H48),"",20*'Nota de Estudiantes'!H48/H$6)</f>
        <v/>
      </c>
      <c r="I46" s="43" t="str">
        <f>IF(ISBLANK('Nota de Estudiantes'!I48),"",20*'Nota de Estudiantes'!I48/I$6)</f>
        <v/>
      </c>
      <c r="J46" s="43" t="str">
        <f>IF(ISBLANK('Nota de Estudiantes'!J48),"",20*'Nota de Estudiantes'!J48/J$6)</f>
        <v/>
      </c>
      <c r="K46" s="43" t="str">
        <f>IF(ISBLANK('Nota de Estudiantes'!K48),"",20*'Nota de Estudiantes'!K48/K$6)</f>
        <v/>
      </c>
      <c r="L46" s="43" t="str">
        <f>IF(ISBLANK('Nota de Estudiantes'!L48),"",20*'Nota de Estudiantes'!L48/L$6)</f>
        <v/>
      </c>
      <c r="M46" s="43" t="str">
        <f>IF(ISBLANK('Nota de Estudiantes'!M48),"",20*'Nota de Estudiantes'!M48/M$6)</f>
        <v/>
      </c>
      <c r="N46" s="43" t="str">
        <f>IF(ISBLANK('Nota de Estudiantes'!N48),"",20*'Nota de Estudiantes'!N48/N$6)</f>
        <v/>
      </c>
      <c r="O46" s="43" t="str">
        <f>IF(ISBLANK('Nota de Estudiantes'!O48),"",20*'Nota de Estudiantes'!O48/O$6)</f>
        <v/>
      </c>
      <c r="P46" s="43" t="str">
        <f>IF(ISBLANK('Nota de Estudiantes'!P48),"",20*'Nota de Estudiantes'!P48/P$6)</f>
        <v/>
      </c>
      <c r="Q46" s="43" t="str">
        <f>IF(ISBLANK('Nota de Estudiantes'!Q48),"",20*'Nota de Estudiantes'!Q48/Q$6)</f>
        <v/>
      </c>
      <c r="R46" s="43" t="str">
        <f>IF(ISBLANK('Nota de Estudiantes'!R48),"",20*'Nota de Estudiantes'!R48/R$6)</f>
        <v/>
      </c>
      <c r="S46" s="43" t="str">
        <f>IF(ISBLANK('Nota de Estudiantes'!S48),"",20*'Nota de Estudiantes'!S48/S$6)</f>
        <v/>
      </c>
      <c r="T46" s="43" t="str">
        <f>IF(ISBLANK('Nota de Estudiantes'!T48),"",20*'Nota de Estudiantes'!T48/T$6)</f>
        <v/>
      </c>
      <c r="U46" s="43" t="str">
        <f>IF(ISBLANK('Nota de Estudiantes'!U48),"",20*'Nota de Estudiantes'!U48/U$6)</f>
        <v/>
      </c>
      <c r="V46" s="43" t="str">
        <f>IF(ISBLANK('Nota de Estudiantes'!V48),"",20*'Nota de Estudiantes'!V48/V$6)</f>
        <v/>
      </c>
      <c r="W46" s="43" t="str">
        <f>IF(ISBLANK('Nota de Estudiantes'!W48),"",20*'Nota de Estudiantes'!W48/W$6)</f>
        <v/>
      </c>
      <c r="X46" s="43" t="str">
        <f>IF(ISBLANK('Nota de Estudiantes'!X48),"",20*'Nota de Estudiantes'!X48/X$6)</f>
        <v/>
      </c>
      <c r="Y46" s="43" t="str">
        <f>IF(ISBLANK('Nota de Estudiantes'!Y48),"",20*'Nota de Estudiantes'!Y48/Y$6)</f>
        <v/>
      </c>
      <c r="Z46" s="43" t="str">
        <f>IF(ISBLANK('Nota de Estudiantes'!Z48),"",20*'Nota de Estudiantes'!Z48/Z$6)</f>
        <v/>
      </c>
      <c r="AA46" s="43" t="str">
        <f>IF(ISBLANK('Nota de Estudiantes'!AA48),"",20*'Nota de Estudiantes'!AA48/AA$6)</f>
        <v/>
      </c>
      <c r="AB46" s="43" t="str">
        <f>IF(ISBLANK('Nota de Estudiantes'!AB48),"",20*'Nota de Estudiantes'!AB48/AB$6)</f>
        <v/>
      </c>
      <c r="AC46" s="43" t="str">
        <f>IF(ISBLANK('Nota de Estudiantes'!AC48),"",20*'Nota de Estudiantes'!AC48/AC$6)</f>
        <v/>
      </c>
      <c r="AD46" s="43" t="str">
        <f>IF(ISBLANK('Nota de Estudiantes'!AD48),"",20*'Nota de Estudiantes'!AD48/AD$6)</f>
        <v/>
      </c>
      <c r="AE46" s="43" t="str">
        <f>IF(ISBLANK('Nota de Estudiantes'!AE48),"",20*'Nota de Estudiantes'!AE48/AE$6)</f>
        <v/>
      </c>
      <c r="AF46" s="43" t="str">
        <f>IF(ISBLANK('Nota de Estudiantes'!AF48),"",20*'Nota de Estudiantes'!AF48/AF$6)</f>
        <v/>
      </c>
      <c r="AG46" s="43" t="str">
        <f>IF(ISBLANK('Nota de Estudiantes'!AG48),"",20*'Nota de Estudiantes'!AG48/AG$6)</f>
        <v/>
      </c>
      <c r="AH46" s="43" t="str">
        <f>IF(ISBLANK('Nota de Estudiantes'!AH48),"",20*'Nota de Estudiantes'!AH48/AH$6)</f>
        <v/>
      </c>
      <c r="AI46" s="43" t="str">
        <f>IF(ISBLANK('Nota de Estudiantes'!AI48),"",20*'Nota de Estudiantes'!AI48/AI$6)</f>
        <v/>
      </c>
      <c r="AJ46" s="43" t="str">
        <f>IF(ISBLANK('Nota de Estudiantes'!AJ48),"",20*'Nota de Estudiantes'!AJ48/AJ$6)</f>
        <v/>
      </c>
      <c r="AK46" s="43" t="str">
        <f>IF(ISBLANK('Nota de Estudiantes'!AK48),"",20*'Nota de Estudiantes'!AK48/AK$6)</f>
        <v/>
      </c>
      <c r="AL46" s="43" t="str">
        <f>IF(ISBLANK('Nota de Estudiantes'!AL48),"",20*'Nota de Estudiantes'!AL48/AL$6)</f>
        <v/>
      </c>
      <c r="AM46" s="43" t="str">
        <f>IF(ISBLANK('Nota de Estudiantes'!AM48),"",20*'Nota de Estudiantes'!AM48/AM$6)</f>
        <v/>
      </c>
      <c r="AN46" s="43" t="str">
        <f>IF(ISBLANK('Nota de Estudiantes'!AN48),"",20*'Nota de Estudiantes'!AN48/AN$6)</f>
        <v/>
      </c>
      <c r="AO46" s="43" t="str">
        <f>IF(ISBLANK('Nota de Estudiantes'!AO48),"",20*'Nota de Estudiantes'!AO48/AO$6)</f>
        <v/>
      </c>
      <c r="AP46" s="43" t="str">
        <f>IF(ISBLANK('Nota de Estudiantes'!AP48),"",20*'Nota de Estudiantes'!AP48/AP$6)</f>
        <v/>
      </c>
      <c r="AQ46" s="43" t="str">
        <f>IF(ISBLANK('Nota de Estudiantes'!AQ48),"",20*'Nota de Estudiantes'!AQ48/AQ$6)</f>
        <v/>
      </c>
      <c r="AR46" s="43" t="str">
        <f>IF(ISBLANK('Nota de Estudiantes'!AR48),"",20*'Nota de Estudiantes'!AR48/AR$6)</f>
        <v/>
      </c>
      <c r="AS46" s="43" t="str">
        <f>IF(ISBLANK('Nota de Estudiantes'!AS48),"",20*'Nota de Estudiantes'!AS48/AS$6)</f>
        <v/>
      </c>
      <c r="AT46" s="43" t="str">
        <f>IF(ISBLANK('Nota de Estudiantes'!AT48),"",20*'Nota de Estudiantes'!AT48/AT$6)</f>
        <v/>
      </c>
      <c r="AU46" s="43" t="str">
        <f>IF(ISBLANK('Nota de Estudiantes'!AU48),"",20*'Nota de Estudiantes'!AU48/AU$6)</f>
        <v/>
      </c>
      <c r="AV46" s="43" t="str">
        <f>IF(ISBLANK('Nota de Estudiantes'!AV48),"",20*'Nota de Estudiantes'!AV48/AV$6)</f>
        <v/>
      </c>
      <c r="AW46" s="43" t="str">
        <f>IF(ISBLANK('Nota de Estudiantes'!AW48),"",20*'Nota de Estudiantes'!AW48/AW$6)</f>
        <v/>
      </c>
      <c r="AX46" s="43" t="str">
        <f>IF(ISBLANK('Nota de Estudiantes'!AX48),"",20*'Nota de Estudiantes'!AX48/AX$6)</f>
        <v/>
      </c>
      <c r="AY46" s="43" t="str">
        <f>IF(ISBLANK('Nota de Estudiantes'!AY48),"",20*'Nota de Estudiantes'!AY48/AY$6)</f>
        <v/>
      </c>
      <c r="AZ46" s="43" t="str">
        <f>IF(ISBLANK('Nota de Estudiantes'!AZ48),"",20*'Nota de Estudiantes'!AZ48/AZ$6)</f>
        <v/>
      </c>
      <c r="BA46" s="43" t="str">
        <f>IF(ISBLANK('Nota de Estudiantes'!BA48),"",20*'Nota de Estudiantes'!BA48/BA$6)</f>
        <v/>
      </c>
      <c r="BB46" s="43" t="str">
        <f>IF(ISBLANK('Nota de Estudiantes'!BB48),"",20*'Nota de Estudiantes'!BB48/BB$6)</f>
        <v/>
      </c>
      <c r="BC46" s="43" t="str">
        <f>IF(ISBLANK('Nota de Estudiantes'!BC48),"",20*'Nota de Estudiantes'!BC48/BC$6)</f>
        <v/>
      </c>
      <c r="BD46" s="43" t="str">
        <f>IF(ISBLANK('Nota de Estudiantes'!BD48),"",20*'Nota de Estudiantes'!BD48/BD$6)</f>
        <v/>
      </c>
      <c r="BE46" s="43" t="str">
        <f>IF(ISBLANK('Nota de Estudiantes'!BE48),"",20*'Nota de Estudiantes'!BE48/BE$6)</f>
        <v/>
      </c>
      <c r="BF46" s="43" t="str">
        <f>IF(ISBLANK('Nota de Estudiantes'!BF48),"",20*'Nota de Estudiantes'!BF48/BF$6)</f>
        <v/>
      </c>
      <c r="BG46" s="43" t="str">
        <f>IF(ISBLANK('Nota de Estudiantes'!BG48),"",20*'Nota de Estudiantes'!BG48/BG$6)</f>
        <v/>
      </c>
      <c r="BH46" s="43" t="str">
        <f>IF(ISBLANK('Nota de Estudiantes'!BH48),"",20*'Nota de Estudiantes'!BH48/BH$6)</f>
        <v/>
      </c>
      <c r="BI46" s="43" t="str">
        <f>IF(ISBLANK('Nota de Estudiantes'!BI48),"",20*'Nota de Estudiantes'!BI48/BI$6)</f>
        <v/>
      </c>
      <c r="BJ46" s="43" t="str">
        <f>IF(ISBLANK('Nota de Estudiantes'!BJ48),"",20*'Nota de Estudiantes'!BJ48/BJ$6)</f>
        <v/>
      </c>
      <c r="BK46" s="43" t="str">
        <f>IF(ISBLANK('Nota de Estudiantes'!BK48),"",20*'Nota de Estudiantes'!BK48/BK$6)</f>
        <v/>
      </c>
      <c r="BL46" s="43" t="str">
        <f>IF(ISBLANK('Nota de Estudiantes'!BL48),"",20*'Nota de Estudiantes'!BL48/BL$6)</f>
        <v/>
      </c>
      <c r="BM46" s="43" t="str">
        <f>IF(ISBLANK('Nota de Estudiantes'!BM48),"",20*'Nota de Estudiantes'!BM48/BM$6)</f>
        <v/>
      </c>
      <c r="BN46" s="43" t="str">
        <f>IF(ISBLANK('Nota de Estudiantes'!BN48),"",20*'Nota de Estudiantes'!BN48/BN$6)</f>
        <v/>
      </c>
      <c r="BO46" s="43" t="str">
        <f>IF(ISBLANK('Nota de Estudiantes'!BO48),"",20*'Nota de Estudiantes'!BO48/BO$6)</f>
        <v/>
      </c>
      <c r="BP46" s="43" t="str">
        <f>IF(ISBLANK('Nota de Estudiantes'!BP48),"",20*'Nota de Estudiantes'!BP48/BP$6)</f>
        <v/>
      </c>
      <c r="BQ46" s="43" t="str">
        <f>IF(ISBLANK('Nota de Estudiantes'!BQ48),"",20*'Nota de Estudiantes'!BQ48/BQ$6)</f>
        <v/>
      </c>
      <c r="BR46" s="43" t="str">
        <f>IF(ISBLANK('Nota de Estudiantes'!BR48),"",20*'Nota de Estudiantes'!BR48/BR$6)</f>
        <v/>
      </c>
      <c r="BS46" s="43" t="str">
        <f>IF(ISBLANK('Nota de Estudiantes'!BS48),"",20*'Nota de Estudiantes'!BS48/BS$6)</f>
        <v/>
      </c>
      <c r="BT46" s="43" t="str">
        <f>IF(ISBLANK('Nota de Estudiantes'!BT48),"",20*'Nota de Estudiantes'!BT48/BT$6)</f>
        <v/>
      </c>
      <c r="BU46" s="43" t="str">
        <f>IF(ISBLANK('Nota de Estudiantes'!BU48),"",20*'Nota de Estudiantes'!BU48/BU$6)</f>
        <v/>
      </c>
      <c r="BV46" s="43" t="str">
        <f>IF(ISBLANK('Nota de Estudiantes'!BV48),"",20*'Nota de Estudiantes'!BV48/BV$6)</f>
        <v/>
      </c>
      <c r="BW46" s="43" t="str">
        <f>IF(ISBLANK('Nota de Estudiantes'!BW48),"",20*'Nota de Estudiantes'!BW48/BW$6)</f>
        <v/>
      </c>
      <c r="BX46" s="43" t="str">
        <f>IF(ISBLANK('Nota de Estudiantes'!BX48),"",20*'Nota de Estudiantes'!BX48/BX$6)</f>
        <v/>
      </c>
      <c r="BY46" s="43" t="str">
        <f>IF(ISBLANK('Nota de Estudiantes'!BY48),"",20*'Nota de Estudiantes'!BY48/BY$6)</f>
        <v/>
      </c>
      <c r="BZ46" s="43" t="str">
        <f>IF(ISBLANK('Nota de Estudiantes'!BZ48),"",20*'Nota de Estudiantes'!BZ48/BZ$6)</f>
        <v/>
      </c>
      <c r="CA46" s="43" t="str">
        <f>IF(ISBLANK('Nota de Estudiantes'!CA48),"",20*'Nota de Estudiantes'!CA48/CA$6)</f>
        <v/>
      </c>
      <c r="CB46" s="43" t="str">
        <f>IF(ISBLANK('Nota de Estudiantes'!CB48),"",20*'Nota de Estudiantes'!CB48/CB$6)</f>
        <v/>
      </c>
      <c r="CC46" s="43" t="str">
        <f>IF(ISBLANK('Nota de Estudiantes'!CC48),"",20*'Nota de Estudiantes'!CC48/CC$6)</f>
        <v/>
      </c>
      <c r="CD46" s="43" t="str">
        <f>IF(ISBLANK('Nota de Estudiantes'!CD48),"",20*'Nota de Estudiantes'!CD48/CD$6)</f>
        <v/>
      </c>
      <c r="CE46" s="43" t="str">
        <f>IF(ISBLANK('Nota de Estudiantes'!CE48),"",20*'Nota de Estudiantes'!CE48/CE$6)</f>
        <v/>
      </c>
      <c r="CF46" s="43" t="str">
        <f>IF(ISBLANK('Nota de Estudiantes'!CF48),"",20*'Nota de Estudiantes'!CF48/CF$6)</f>
        <v/>
      </c>
      <c r="CG46" s="43" t="str">
        <f>IF(ISBLANK('Nota de Estudiantes'!CG48),"",20*'Nota de Estudiantes'!CG48/CG$6)</f>
        <v/>
      </c>
      <c r="CH46" s="43" t="str">
        <f>IF(ISBLANK('Nota de Estudiantes'!CH48),"",20*'Nota de Estudiantes'!CH48/CH$6)</f>
        <v/>
      </c>
      <c r="CI46" s="43" t="str">
        <f>IF(ISBLANK('Nota de Estudiantes'!CI48),"",20*'Nota de Estudiantes'!CI48/CI$6)</f>
        <v/>
      </c>
      <c r="CJ46" s="43" t="str">
        <f>IF(ISBLANK('Nota de Estudiantes'!CJ48),"",20*'Nota de Estudiantes'!CJ48/CJ$6)</f>
        <v/>
      </c>
      <c r="CK46" s="43" t="str">
        <f>IF(ISBLANK('Nota de Estudiantes'!CK48),"",20*'Nota de Estudiantes'!CK48/CK$6)</f>
        <v/>
      </c>
      <c r="CL46" s="43" t="str">
        <f>IF(ISBLANK('Nota de Estudiantes'!CL48),"",20*'Nota de Estudiantes'!CL48/CL$6)</f>
        <v/>
      </c>
      <c r="CM46" s="43" t="str">
        <f>IF(ISBLANK('Nota de Estudiantes'!CM48),"",20*'Nota de Estudiantes'!CM48/CM$6)</f>
        <v/>
      </c>
      <c r="CN46" s="43" t="str">
        <f>IF(ISBLANK('Nota de Estudiantes'!CN48),"",20*'Nota de Estudiantes'!CN48/CN$6)</f>
        <v/>
      </c>
      <c r="CO46" s="43" t="str">
        <f>IF(ISBLANK('Nota de Estudiantes'!CO48),"",20*'Nota de Estudiantes'!CO48/CO$6)</f>
        <v/>
      </c>
      <c r="CP46" s="43" t="str">
        <f>IF(ISBLANK('Nota de Estudiantes'!CP48),"",20*'Nota de Estudiantes'!CP48/CP$6)</f>
        <v/>
      </c>
      <c r="CQ46" s="43" t="str">
        <f>IF(ISBLANK('Nota de Estudiantes'!CQ48),"",20*'Nota de Estudiantes'!CQ48/CQ$6)</f>
        <v/>
      </c>
      <c r="CR46" s="43" t="str">
        <f>IF(ISBLANK('Nota de Estudiantes'!CR48),"",20*'Nota de Estudiantes'!CR48/CR$6)</f>
        <v/>
      </c>
      <c r="CS46" s="43" t="str">
        <f>IF(ISBLANK('Nota de Estudiantes'!CS48),"",20*'Nota de Estudiantes'!CS48/CS$6)</f>
        <v/>
      </c>
      <c r="CT46" s="43" t="str">
        <f>IF(ISBLANK('Nota de Estudiantes'!CT48),"",20*'Nota de Estudiantes'!CT48/CT$6)</f>
        <v/>
      </c>
      <c r="CU46" s="43" t="str">
        <f>IF(ISBLANK('Nota de Estudiantes'!CU48),"",20*'Nota de Estudiantes'!CU48/CU$6)</f>
        <v/>
      </c>
      <c r="CV46" s="43" t="str">
        <f>IF(ISBLANK('Nota de Estudiantes'!CV48),"",20*'Nota de Estudiantes'!CV48/CV$6)</f>
        <v/>
      </c>
      <c r="CW46" s="43" t="str">
        <f>IF(ISBLANK('Nota de Estudiantes'!CW48),"",20*'Nota de Estudiantes'!CW48/CW$6)</f>
        <v/>
      </c>
      <c r="CX46" s="43" t="str">
        <f>IF(ISBLANK('Nota de Estudiantes'!CX48),"",20*'Nota de Estudiantes'!CX48/CX$6)</f>
        <v/>
      </c>
      <c r="CY46" s="43" t="str">
        <f>IF(ISBLANK('Nota de Estudiantes'!CY48),"",20*'Nota de Estudiantes'!CY48/CY$6)</f>
        <v/>
      </c>
      <c r="CZ46" s="43" t="str">
        <f>IF(ISBLANK('Nota de Estudiantes'!CZ48),"",20*'Nota de Estudiantes'!CZ48/CZ$6)</f>
        <v/>
      </c>
      <c r="DA46" s="43" t="str">
        <f>IF(ISBLANK('Nota de Estudiantes'!DA48),"",20*'Nota de Estudiantes'!DA48/DA$6)</f>
        <v/>
      </c>
      <c r="DB46" s="43" t="str">
        <f>IF(ISBLANK('Nota de Estudiantes'!DB48),"",20*'Nota de Estudiantes'!DB48/DB$6)</f>
        <v/>
      </c>
      <c r="DC46" s="43" t="str">
        <f>IF(ISBLANK('Nota de Estudiantes'!DC48),"",20*'Nota de Estudiantes'!DC48/DC$6)</f>
        <v/>
      </c>
      <c r="DD46" s="43" t="str">
        <f>IF(ISBLANK('Nota de Estudiantes'!DD48),"",20*'Nota de Estudiantes'!DD48/DD$6)</f>
        <v/>
      </c>
      <c r="DE46" s="43" t="str">
        <f>IF(ISBLANK('Nota de Estudiantes'!DE48),"",20*'Nota de Estudiantes'!DE48/DE$6)</f>
        <v/>
      </c>
      <c r="DF46" s="43" t="str">
        <f>IF(ISBLANK('Nota de Estudiantes'!DF48),"",20*'Nota de Estudiantes'!DF48/DF$6)</f>
        <v/>
      </c>
      <c r="DG46" s="43" t="str">
        <f>IF(ISBLANK('Nota de Estudiantes'!DG48),"",20*'Nota de Estudiantes'!DG48/DG$6)</f>
        <v/>
      </c>
      <c r="DH46" s="43" t="str">
        <f>IF(ISBLANK('Nota de Estudiantes'!DH48),"",20*'Nota de Estudiantes'!DH48/DH$6)</f>
        <v/>
      </c>
      <c r="DI46" s="43" t="str">
        <f>IF(ISBLANK('Nota de Estudiantes'!DI48),"",20*'Nota de Estudiantes'!DI48/DI$6)</f>
        <v/>
      </c>
      <c r="DJ46" s="43" t="str">
        <f>IF(ISBLANK('Nota de Estudiantes'!DJ48),"",20*'Nota de Estudiantes'!DJ48/DJ$6)</f>
        <v/>
      </c>
      <c r="DK46" s="43" t="str">
        <f>IF(ISBLANK('Nota de Estudiantes'!DK48),"",20*'Nota de Estudiantes'!DK48/DK$6)</f>
        <v/>
      </c>
      <c r="DL46" s="43" t="str">
        <f>IF(ISBLANK('Nota de Estudiantes'!DL48),"",20*'Nota de Estudiantes'!DL48/DL$6)</f>
        <v/>
      </c>
      <c r="DM46" s="43" t="str">
        <f>IF(ISBLANK('Nota de Estudiantes'!DM48),"",20*'Nota de Estudiantes'!DM48/DM$6)</f>
        <v/>
      </c>
      <c r="DN46" s="43" t="str">
        <f>IF(ISBLANK('Nota de Estudiantes'!DN48),"",20*'Nota de Estudiantes'!DN48/DN$6)</f>
        <v/>
      </c>
      <c r="DO46" s="43" t="str">
        <f>IF(ISBLANK('Nota de Estudiantes'!DO48),"",20*'Nota de Estudiantes'!DO48/DO$6)</f>
        <v/>
      </c>
      <c r="DP46" s="43" t="str">
        <f>IF(ISBLANK('Nota de Estudiantes'!DP48),"",20*'Nota de Estudiantes'!DP48/DP$6)</f>
        <v/>
      </c>
      <c r="DQ46" s="43" t="str">
        <f>IF(ISBLANK('Nota de Estudiantes'!DQ48),"",20*'Nota de Estudiantes'!DQ48/DQ$6)</f>
        <v/>
      </c>
      <c r="DR46" s="43" t="str">
        <f>IF(ISBLANK('Nota de Estudiantes'!DR48),"",20*'Nota de Estudiantes'!DR48/DR$6)</f>
        <v/>
      </c>
      <c r="DS46" s="43" t="str">
        <f>IF(ISBLANK('Nota de Estudiantes'!DS48),"",20*'Nota de Estudiantes'!DS48/DS$6)</f>
        <v/>
      </c>
      <c r="DT46" s="43" t="str">
        <f>IF(ISBLANK('Nota de Estudiantes'!DT48),"",20*'Nota de Estudiantes'!DT48/DT$6)</f>
        <v/>
      </c>
      <c r="DU46" s="43" t="str">
        <f>IF(ISBLANK('Nota de Estudiantes'!DU48),"",20*'Nota de Estudiantes'!DU48/DU$6)</f>
        <v/>
      </c>
      <c r="DV46" s="43" t="str">
        <f>IF(ISBLANK('Nota de Estudiantes'!DV48),"",20*'Nota de Estudiantes'!DV48/DV$6)</f>
        <v/>
      </c>
      <c r="DW46" s="43" t="str">
        <f>IF(ISBLANK('Nota de Estudiantes'!DW48),"",20*'Nota de Estudiantes'!DW48/DW$6)</f>
        <v/>
      </c>
      <c r="DX46" s="43" t="str">
        <f>IF(ISBLANK('Nota de Estudiantes'!DX48),"",20*'Nota de Estudiantes'!DX48/DX$6)</f>
        <v/>
      </c>
      <c r="DY46" s="43" t="str">
        <f>IF(ISBLANK('Nota de Estudiantes'!DY48),"",20*'Nota de Estudiantes'!DY48/DY$6)</f>
        <v/>
      </c>
      <c r="DZ46" s="43" t="str">
        <f>IF(ISBLANK('Nota de Estudiantes'!DZ48),"",20*'Nota de Estudiantes'!DZ48/DZ$6)</f>
        <v/>
      </c>
      <c r="EA46" s="43" t="str">
        <f>IF(ISBLANK('Nota de Estudiantes'!EA48),"",20*'Nota de Estudiantes'!EA48/EA$6)</f>
        <v/>
      </c>
      <c r="EB46" s="43" t="str">
        <f>IF(ISBLANK('Nota de Estudiantes'!EB48),"",20*'Nota de Estudiantes'!EB48/EB$6)</f>
        <v/>
      </c>
      <c r="EC46" s="43" t="str">
        <f>IF(ISBLANK('Nota de Estudiantes'!EC48),"",20*'Nota de Estudiantes'!EC48/EC$6)</f>
        <v/>
      </c>
      <c r="ED46" s="43" t="str">
        <f>IF(ISBLANK('Nota de Estudiantes'!ED48),"",20*'Nota de Estudiantes'!ED48/ED$6)</f>
        <v/>
      </c>
      <c r="EE46" s="43" t="str">
        <f>IF(ISBLANK('Nota de Estudiantes'!EE48),"",20*'Nota de Estudiantes'!EE48/EE$6)</f>
        <v/>
      </c>
      <c r="EF46" s="43" t="str">
        <f>IF(ISBLANK('Nota de Estudiantes'!EF48),"",20*'Nota de Estudiantes'!EF48/EF$6)</f>
        <v/>
      </c>
      <c r="EG46" s="43" t="str">
        <f>IF(ISBLANK('Nota de Estudiantes'!EG48),"",20*'Nota de Estudiantes'!EG48/EG$6)</f>
        <v/>
      </c>
      <c r="EH46" s="43" t="str">
        <f>IF(ISBLANK('Nota de Estudiantes'!EH48),"",20*'Nota de Estudiantes'!EH48/EH$6)</f>
        <v/>
      </c>
      <c r="EI46" s="43" t="str">
        <f>IF(ISBLANK('Nota de Estudiantes'!EI48),"",20*'Nota de Estudiantes'!EI48/EI$6)</f>
        <v/>
      </c>
      <c r="EJ46" s="43" t="str">
        <f>IF(ISBLANK('Nota de Estudiantes'!EJ48),"",20*'Nota de Estudiantes'!EJ48/EJ$6)</f>
        <v/>
      </c>
      <c r="EK46" s="43" t="str">
        <f>IF(ISBLANK('Nota de Estudiantes'!EK48),"",20*'Nota de Estudiantes'!EK48/EK$6)</f>
        <v/>
      </c>
      <c r="EL46" s="43" t="str">
        <f>IF(ISBLANK('Nota de Estudiantes'!EL48),"",20*'Nota de Estudiantes'!EL48/EL$6)</f>
        <v/>
      </c>
      <c r="EM46" s="43" t="str">
        <f>IF(ISBLANK('Nota de Estudiantes'!EM48),"",20*'Nota de Estudiantes'!EM48/EM$6)</f>
        <v/>
      </c>
      <c r="EN46" s="43" t="str">
        <f>IF(ISBLANK('Nota de Estudiantes'!EN48),"",20*'Nota de Estudiantes'!EN48/EN$6)</f>
        <v/>
      </c>
      <c r="EO46" s="43" t="str">
        <f>IF(ISBLANK('Nota de Estudiantes'!EO48),"",20*'Nota de Estudiantes'!EO48/EO$6)</f>
        <v/>
      </c>
      <c r="EP46" s="43" t="str">
        <f>IF(ISBLANK('Nota de Estudiantes'!EP48),"",20*'Nota de Estudiantes'!EP48/EP$6)</f>
        <v/>
      </c>
      <c r="EQ46" s="43" t="str">
        <f>IF(ISBLANK('Nota de Estudiantes'!EQ48),"",20*'Nota de Estudiantes'!EQ48/EQ$6)</f>
        <v/>
      </c>
      <c r="ER46" s="43" t="str">
        <f>IF(ISBLANK('Nota de Estudiantes'!ER48),"",20*'Nota de Estudiantes'!ER48/ER$6)</f>
        <v/>
      </c>
      <c r="ES46" s="43" t="str">
        <f>IF(ISBLANK('Nota de Estudiantes'!ES48),"",20*'Nota de Estudiantes'!ES48/ES$6)</f>
        <v/>
      </c>
      <c r="ET46" s="43" t="str">
        <f>IF(ISBLANK('Nota de Estudiantes'!ET48),"",20*'Nota de Estudiantes'!ET48/ET$6)</f>
        <v/>
      </c>
      <c r="EU46" s="43" t="str">
        <f>IF(ISBLANK('Nota de Estudiantes'!EU48),"",20*'Nota de Estudiantes'!EU48/EU$6)</f>
        <v/>
      </c>
      <c r="EV46" s="43" t="str">
        <f>IF(ISBLANK('Nota de Estudiantes'!EV48),"",20*'Nota de Estudiantes'!EV48/EV$6)</f>
        <v/>
      </c>
      <c r="EW46" s="43" t="str">
        <f>IF(ISBLANK('Nota de Estudiantes'!EW48),"",20*'Nota de Estudiantes'!EW48/EW$6)</f>
        <v/>
      </c>
      <c r="EX46" s="43" t="str">
        <f>IF(ISBLANK('Nota de Estudiantes'!EX48),"",20*'Nota de Estudiantes'!EX48/EX$6)</f>
        <v/>
      </c>
      <c r="EY46" s="43" t="str">
        <f>IF(ISBLANK('Nota de Estudiantes'!EY48),"",20*'Nota de Estudiantes'!EY48/EY$6)</f>
        <v/>
      </c>
      <c r="EZ46" s="43" t="str">
        <f>IF(ISBLANK('Nota de Estudiantes'!EZ48),"",20*'Nota de Estudiantes'!EZ48/EZ$6)</f>
        <v/>
      </c>
      <c r="FA46" s="43" t="str">
        <f>IF(ISBLANK('Nota de Estudiantes'!FA48),"",20*'Nota de Estudiantes'!FA48/FA$6)</f>
        <v/>
      </c>
      <c r="FB46" s="43" t="str">
        <f>IF(ISBLANK('Nota de Estudiantes'!FB48),"",20*'Nota de Estudiantes'!FB48/FB$6)</f>
        <v/>
      </c>
      <c r="FC46" s="43" t="str">
        <f>IF(ISBLANK('Nota de Estudiantes'!FC48),"",20*'Nota de Estudiantes'!FC48/FC$6)</f>
        <v/>
      </c>
      <c r="FD46" s="43" t="str">
        <f>IF(ISBLANK('Nota de Estudiantes'!FD48),"",20*'Nota de Estudiantes'!FD48/FD$6)</f>
        <v/>
      </c>
      <c r="FE46" s="43" t="str">
        <f>IF(ISBLANK('Nota de Estudiantes'!FE48),"",20*'Nota de Estudiantes'!FE48/FE$6)</f>
        <v/>
      </c>
      <c r="FF46" s="43" t="str">
        <f>IF(ISBLANK('Nota de Estudiantes'!FF48),"",20*'Nota de Estudiantes'!FF48/FF$6)</f>
        <v/>
      </c>
      <c r="FG46" s="43" t="str">
        <f>IF(ISBLANK('Nota de Estudiantes'!FG48),"",20*'Nota de Estudiantes'!FG48/FG$6)</f>
        <v/>
      </c>
      <c r="FH46" s="43" t="str">
        <f>IF(ISBLANK('Nota de Estudiantes'!FH48),"",20*'Nota de Estudiantes'!FH48/FH$6)</f>
        <v/>
      </c>
      <c r="FI46" s="43" t="str">
        <f>IF(ISBLANK('Nota de Estudiantes'!FI48),"",20*'Nota de Estudiantes'!FI48/FI$6)</f>
        <v/>
      </c>
      <c r="FJ46" s="43" t="str">
        <f>IF(ISBLANK('Nota de Estudiantes'!FJ48),"",20*'Nota de Estudiantes'!FJ48/FJ$6)</f>
        <v/>
      </c>
      <c r="FK46" s="43" t="str">
        <f>IF(ISBLANK('Nota de Estudiantes'!FK48),"",20*'Nota de Estudiantes'!FK48/FK$6)</f>
        <v/>
      </c>
      <c r="FL46" s="43" t="str">
        <f>IF(ISBLANK('Nota de Estudiantes'!FL48),"",20*'Nota de Estudiantes'!FL48/FL$6)</f>
        <v/>
      </c>
    </row>
    <row r="47" spans="2:168" x14ac:dyDescent="0.25">
      <c r="B47" s="42" t="str">
        <f>IF(ISBLANK('Nota de Estudiantes'!B49),"",'Nota de Estudiantes'!B49)</f>
        <v/>
      </c>
      <c r="C47" s="42" t="str">
        <f>IF(ISBLANK('Nota de Estudiantes'!C49),"",'Nota de Estudiantes'!C49)</f>
        <v/>
      </c>
      <c r="D47" s="38" t="str">
        <f>IF(ISBLANK('Nota de Estudiantes'!D49),"",'Nota de Estudiantes'!D49)</f>
        <v/>
      </c>
      <c r="E47" s="43" t="str">
        <f>IF(ISBLANK('Nota de Estudiantes'!E49),"",20*'Nota de Estudiantes'!E49/E$6)</f>
        <v/>
      </c>
      <c r="F47" s="43" t="str">
        <f>IF(ISBLANK('Nota de Estudiantes'!F49),"",20*'Nota de Estudiantes'!F49/F$6)</f>
        <v/>
      </c>
      <c r="G47" s="43" t="str">
        <f>IF(ISBLANK('Nota de Estudiantes'!G49),"",20*'Nota de Estudiantes'!G49/G$6)</f>
        <v/>
      </c>
      <c r="H47" s="43" t="str">
        <f>IF(ISBLANK('Nota de Estudiantes'!H49),"",20*'Nota de Estudiantes'!H49/H$6)</f>
        <v/>
      </c>
      <c r="I47" s="43" t="str">
        <f>IF(ISBLANK('Nota de Estudiantes'!I49),"",20*'Nota de Estudiantes'!I49/I$6)</f>
        <v/>
      </c>
      <c r="J47" s="43" t="str">
        <f>IF(ISBLANK('Nota de Estudiantes'!J49),"",20*'Nota de Estudiantes'!J49/J$6)</f>
        <v/>
      </c>
      <c r="K47" s="43" t="str">
        <f>IF(ISBLANK('Nota de Estudiantes'!K49),"",20*'Nota de Estudiantes'!K49/K$6)</f>
        <v/>
      </c>
      <c r="L47" s="43" t="str">
        <f>IF(ISBLANK('Nota de Estudiantes'!L49),"",20*'Nota de Estudiantes'!L49/L$6)</f>
        <v/>
      </c>
      <c r="M47" s="43" t="str">
        <f>IF(ISBLANK('Nota de Estudiantes'!M49),"",20*'Nota de Estudiantes'!M49/M$6)</f>
        <v/>
      </c>
      <c r="N47" s="43" t="str">
        <f>IF(ISBLANK('Nota de Estudiantes'!N49),"",20*'Nota de Estudiantes'!N49/N$6)</f>
        <v/>
      </c>
      <c r="O47" s="43" t="str">
        <f>IF(ISBLANK('Nota de Estudiantes'!O49),"",20*'Nota de Estudiantes'!O49/O$6)</f>
        <v/>
      </c>
      <c r="P47" s="43" t="str">
        <f>IF(ISBLANK('Nota de Estudiantes'!P49),"",20*'Nota de Estudiantes'!P49/P$6)</f>
        <v/>
      </c>
      <c r="Q47" s="43" t="str">
        <f>IF(ISBLANK('Nota de Estudiantes'!Q49),"",20*'Nota de Estudiantes'!Q49/Q$6)</f>
        <v/>
      </c>
      <c r="R47" s="43" t="str">
        <f>IF(ISBLANK('Nota de Estudiantes'!R49),"",20*'Nota de Estudiantes'!R49/R$6)</f>
        <v/>
      </c>
      <c r="S47" s="43" t="str">
        <f>IF(ISBLANK('Nota de Estudiantes'!S49),"",20*'Nota de Estudiantes'!S49/S$6)</f>
        <v/>
      </c>
      <c r="T47" s="43" t="str">
        <f>IF(ISBLANK('Nota de Estudiantes'!T49),"",20*'Nota de Estudiantes'!T49/T$6)</f>
        <v/>
      </c>
      <c r="U47" s="43" t="str">
        <f>IF(ISBLANK('Nota de Estudiantes'!U49),"",20*'Nota de Estudiantes'!U49/U$6)</f>
        <v/>
      </c>
      <c r="V47" s="43" t="str">
        <f>IF(ISBLANK('Nota de Estudiantes'!V49),"",20*'Nota de Estudiantes'!V49/V$6)</f>
        <v/>
      </c>
      <c r="W47" s="43" t="str">
        <f>IF(ISBLANK('Nota de Estudiantes'!W49),"",20*'Nota de Estudiantes'!W49/W$6)</f>
        <v/>
      </c>
      <c r="X47" s="43" t="str">
        <f>IF(ISBLANK('Nota de Estudiantes'!X49),"",20*'Nota de Estudiantes'!X49/X$6)</f>
        <v/>
      </c>
      <c r="Y47" s="43" t="str">
        <f>IF(ISBLANK('Nota de Estudiantes'!Y49),"",20*'Nota de Estudiantes'!Y49/Y$6)</f>
        <v/>
      </c>
      <c r="Z47" s="43" t="str">
        <f>IF(ISBLANK('Nota de Estudiantes'!Z49),"",20*'Nota de Estudiantes'!Z49/Z$6)</f>
        <v/>
      </c>
      <c r="AA47" s="43" t="str">
        <f>IF(ISBLANK('Nota de Estudiantes'!AA49),"",20*'Nota de Estudiantes'!AA49/AA$6)</f>
        <v/>
      </c>
      <c r="AB47" s="43" t="str">
        <f>IF(ISBLANK('Nota de Estudiantes'!AB49),"",20*'Nota de Estudiantes'!AB49/AB$6)</f>
        <v/>
      </c>
      <c r="AC47" s="43" t="str">
        <f>IF(ISBLANK('Nota de Estudiantes'!AC49),"",20*'Nota de Estudiantes'!AC49/AC$6)</f>
        <v/>
      </c>
      <c r="AD47" s="43" t="str">
        <f>IF(ISBLANK('Nota de Estudiantes'!AD49),"",20*'Nota de Estudiantes'!AD49/AD$6)</f>
        <v/>
      </c>
      <c r="AE47" s="43" t="str">
        <f>IF(ISBLANK('Nota de Estudiantes'!AE49),"",20*'Nota de Estudiantes'!AE49/AE$6)</f>
        <v/>
      </c>
      <c r="AF47" s="43" t="str">
        <f>IF(ISBLANK('Nota de Estudiantes'!AF49),"",20*'Nota de Estudiantes'!AF49/AF$6)</f>
        <v/>
      </c>
      <c r="AG47" s="43" t="str">
        <f>IF(ISBLANK('Nota de Estudiantes'!AG49),"",20*'Nota de Estudiantes'!AG49/AG$6)</f>
        <v/>
      </c>
      <c r="AH47" s="43" t="str">
        <f>IF(ISBLANK('Nota de Estudiantes'!AH49),"",20*'Nota de Estudiantes'!AH49/AH$6)</f>
        <v/>
      </c>
      <c r="AI47" s="43" t="str">
        <f>IF(ISBLANK('Nota de Estudiantes'!AI49),"",20*'Nota de Estudiantes'!AI49/AI$6)</f>
        <v/>
      </c>
      <c r="AJ47" s="43" t="str">
        <f>IF(ISBLANK('Nota de Estudiantes'!AJ49),"",20*'Nota de Estudiantes'!AJ49/AJ$6)</f>
        <v/>
      </c>
      <c r="AK47" s="43" t="str">
        <f>IF(ISBLANK('Nota de Estudiantes'!AK49),"",20*'Nota de Estudiantes'!AK49/AK$6)</f>
        <v/>
      </c>
      <c r="AL47" s="43" t="str">
        <f>IF(ISBLANK('Nota de Estudiantes'!AL49),"",20*'Nota de Estudiantes'!AL49/AL$6)</f>
        <v/>
      </c>
      <c r="AM47" s="43" t="str">
        <f>IF(ISBLANK('Nota de Estudiantes'!AM49),"",20*'Nota de Estudiantes'!AM49/AM$6)</f>
        <v/>
      </c>
      <c r="AN47" s="43" t="str">
        <f>IF(ISBLANK('Nota de Estudiantes'!AN49),"",20*'Nota de Estudiantes'!AN49/AN$6)</f>
        <v/>
      </c>
      <c r="AO47" s="43" t="str">
        <f>IF(ISBLANK('Nota de Estudiantes'!AO49),"",20*'Nota de Estudiantes'!AO49/AO$6)</f>
        <v/>
      </c>
      <c r="AP47" s="43" t="str">
        <f>IF(ISBLANK('Nota de Estudiantes'!AP49),"",20*'Nota de Estudiantes'!AP49/AP$6)</f>
        <v/>
      </c>
      <c r="AQ47" s="43" t="str">
        <f>IF(ISBLANK('Nota de Estudiantes'!AQ49),"",20*'Nota de Estudiantes'!AQ49/AQ$6)</f>
        <v/>
      </c>
      <c r="AR47" s="43" t="str">
        <f>IF(ISBLANK('Nota de Estudiantes'!AR49),"",20*'Nota de Estudiantes'!AR49/AR$6)</f>
        <v/>
      </c>
      <c r="AS47" s="43" t="str">
        <f>IF(ISBLANK('Nota de Estudiantes'!AS49),"",20*'Nota de Estudiantes'!AS49/AS$6)</f>
        <v/>
      </c>
      <c r="AT47" s="43" t="str">
        <f>IF(ISBLANK('Nota de Estudiantes'!AT49),"",20*'Nota de Estudiantes'!AT49/AT$6)</f>
        <v/>
      </c>
      <c r="AU47" s="43" t="str">
        <f>IF(ISBLANK('Nota de Estudiantes'!AU49),"",20*'Nota de Estudiantes'!AU49/AU$6)</f>
        <v/>
      </c>
      <c r="AV47" s="43" t="str">
        <f>IF(ISBLANK('Nota de Estudiantes'!AV49),"",20*'Nota de Estudiantes'!AV49/AV$6)</f>
        <v/>
      </c>
      <c r="AW47" s="43" t="str">
        <f>IF(ISBLANK('Nota de Estudiantes'!AW49),"",20*'Nota de Estudiantes'!AW49/AW$6)</f>
        <v/>
      </c>
      <c r="AX47" s="43" t="str">
        <f>IF(ISBLANK('Nota de Estudiantes'!AX49),"",20*'Nota de Estudiantes'!AX49/AX$6)</f>
        <v/>
      </c>
      <c r="AY47" s="43" t="str">
        <f>IF(ISBLANK('Nota de Estudiantes'!AY49),"",20*'Nota de Estudiantes'!AY49/AY$6)</f>
        <v/>
      </c>
      <c r="AZ47" s="43" t="str">
        <f>IF(ISBLANK('Nota de Estudiantes'!AZ49),"",20*'Nota de Estudiantes'!AZ49/AZ$6)</f>
        <v/>
      </c>
      <c r="BA47" s="43" t="str">
        <f>IF(ISBLANK('Nota de Estudiantes'!BA49),"",20*'Nota de Estudiantes'!BA49/BA$6)</f>
        <v/>
      </c>
      <c r="BB47" s="43" t="str">
        <f>IF(ISBLANK('Nota de Estudiantes'!BB49),"",20*'Nota de Estudiantes'!BB49/BB$6)</f>
        <v/>
      </c>
      <c r="BC47" s="43" t="str">
        <f>IF(ISBLANK('Nota de Estudiantes'!BC49),"",20*'Nota de Estudiantes'!BC49/BC$6)</f>
        <v/>
      </c>
      <c r="BD47" s="43" t="str">
        <f>IF(ISBLANK('Nota de Estudiantes'!BD49),"",20*'Nota de Estudiantes'!BD49/BD$6)</f>
        <v/>
      </c>
      <c r="BE47" s="43" t="str">
        <f>IF(ISBLANK('Nota de Estudiantes'!BE49),"",20*'Nota de Estudiantes'!BE49/BE$6)</f>
        <v/>
      </c>
      <c r="BF47" s="43" t="str">
        <f>IF(ISBLANK('Nota de Estudiantes'!BF49),"",20*'Nota de Estudiantes'!BF49/BF$6)</f>
        <v/>
      </c>
      <c r="BG47" s="43" t="str">
        <f>IF(ISBLANK('Nota de Estudiantes'!BG49),"",20*'Nota de Estudiantes'!BG49/BG$6)</f>
        <v/>
      </c>
      <c r="BH47" s="43" t="str">
        <f>IF(ISBLANK('Nota de Estudiantes'!BH49),"",20*'Nota de Estudiantes'!BH49/BH$6)</f>
        <v/>
      </c>
      <c r="BI47" s="43" t="str">
        <f>IF(ISBLANK('Nota de Estudiantes'!BI49),"",20*'Nota de Estudiantes'!BI49/BI$6)</f>
        <v/>
      </c>
      <c r="BJ47" s="43" t="str">
        <f>IF(ISBLANK('Nota de Estudiantes'!BJ49),"",20*'Nota de Estudiantes'!BJ49/BJ$6)</f>
        <v/>
      </c>
      <c r="BK47" s="43" t="str">
        <f>IF(ISBLANK('Nota de Estudiantes'!BK49),"",20*'Nota de Estudiantes'!BK49/BK$6)</f>
        <v/>
      </c>
      <c r="BL47" s="43" t="str">
        <f>IF(ISBLANK('Nota de Estudiantes'!BL49),"",20*'Nota de Estudiantes'!BL49/BL$6)</f>
        <v/>
      </c>
      <c r="BM47" s="43" t="str">
        <f>IF(ISBLANK('Nota de Estudiantes'!BM49),"",20*'Nota de Estudiantes'!BM49/BM$6)</f>
        <v/>
      </c>
      <c r="BN47" s="43" t="str">
        <f>IF(ISBLANK('Nota de Estudiantes'!BN49),"",20*'Nota de Estudiantes'!BN49/BN$6)</f>
        <v/>
      </c>
      <c r="BO47" s="43" t="str">
        <f>IF(ISBLANK('Nota de Estudiantes'!BO49),"",20*'Nota de Estudiantes'!BO49/BO$6)</f>
        <v/>
      </c>
      <c r="BP47" s="43" t="str">
        <f>IF(ISBLANK('Nota de Estudiantes'!BP49),"",20*'Nota de Estudiantes'!BP49/BP$6)</f>
        <v/>
      </c>
      <c r="BQ47" s="43" t="str">
        <f>IF(ISBLANK('Nota de Estudiantes'!BQ49),"",20*'Nota de Estudiantes'!BQ49/BQ$6)</f>
        <v/>
      </c>
      <c r="BR47" s="43" t="str">
        <f>IF(ISBLANK('Nota de Estudiantes'!BR49),"",20*'Nota de Estudiantes'!BR49/BR$6)</f>
        <v/>
      </c>
      <c r="BS47" s="43" t="str">
        <f>IF(ISBLANK('Nota de Estudiantes'!BS49),"",20*'Nota de Estudiantes'!BS49/BS$6)</f>
        <v/>
      </c>
      <c r="BT47" s="43" t="str">
        <f>IF(ISBLANK('Nota de Estudiantes'!BT49),"",20*'Nota de Estudiantes'!BT49/BT$6)</f>
        <v/>
      </c>
      <c r="BU47" s="43" t="str">
        <f>IF(ISBLANK('Nota de Estudiantes'!BU49),"",20*'Nota de Estudiantes'!BU49/BU$6)</f>
        <v/>
      </c>
      <c r="BV47" s="43" t="str">
        <f>IF(ISBLANK('Nota de Estudiantes'!BV49),"",20*'Nota de Estudiantes'!BV49/BV$6)</f>
        <v/>
      </c>
      <c r="BW47" s="43" t="str">
        <f>IF(ISBLANK('Nota de Estudiantes'!BW49),"",20*'Nota de Estudiantes'!BW49/BW$6)</f>
        <v/>
      </c>
      <c r="BX47" s="43" t="str">
        <f>IF(ISBLANK('Nota de Estudiantes'!BX49),"",20*'Nota de Estudiantes'!BX49/BX$6)</f>
        <v/>
      </c>
      <c r="BY47" s="43" t="str">
        <f>IF(ISBLANK('Nota de Estudiantes'!BY49),"",20*'Nota de Estudiantes'!BY49/BY$6)</f>
        <v/>
      </c>
      <c r="BZ47" s="43" t="str">
        <f>IF(ISBLANK('Nota de Estudiantes'!BZ49),"",20*'Nota de Estudiantes'!BZ49/BZ$6)</f>
        <v/>
      </c>
      <c r="CA47" s="43" t="str">
        <f>IF(ISBLANK('Nota de Estudiantes'!CA49),"",20*'Nota de Estudiantes'!CA49/CA$6)</f>
        <v/>
      </c>
      <c r="CB47" s="43" t="str">
        <f>IF(ISBLANK('Nota de Estudiantes'!CB49),"",20*'Nota de Estudiantes'!CB49/CB$6)</f>
        <v/>
      </c>
      <c r="CC47" s="43" t="str">
        <f>IF(ISBLANK('Nota de Estudiantes'!CC49),"",20*'Nota de Estudiantes'!CC49/CC$6)</f>
        <v/>
      </c>
      <c r="CD47" s="43" t="str">
        <f>IF(ISBLANK('Nota de Estudiantes'!CD49),"",20*'Nota de Estudiantes'!CD49/CD$6)</f>
        <v/>
      </c>
      <c r="CE47" s="43" t="str">
        <f>IF(ISBLANK('Nota de Estudiantes'!CE49),"",20*'Nota de Estudiantes'!CE49/CE$6)</f>
        <v/>
      </c>
      <c r="CF47" s="43" t="str">
        <f>IF(ISBLANK('Nota de Estudiantes'!CF49),"",20*'Nota de Estudiantes'!CF49/CF$6)</f>
        <v/>
      </c>
      <c r="CG47" s="43" t="str">
        <f>IF(ISBLANK('Nota de Estudiantes'!CG49),"",20*'Nota de Estudiantes'!CG49/CG$6)</f>
        <v/>
      </c>
      <c r="CH47" s="43" t="str">
        <f>IF(ISBLANK('Nota de Estudiantes'!CH49),"",20*'Nota de Estudiantes'!CH49/CH$6)</f>
        <v/>
      </c>
      <c r="CI47" s="43" t="str">
        <f>IF(ISBLANK('Nota de Estudiantes'!CI49),"",20*'Nota de Estudiantes'!CI49/CI$6)</f>
        <v/>
      </c>
      <c r="CJ47" s="43" t="str">
        <f>IF(ISBLANK('Nota de Estudiantes'!CJ49),"",20*'Nota de Estudiantes'!CJ49/CJ$6)</f>
        <v/>
      </c>
      <c r="CK47" s="43" t="str">
        <f>IF(ISBLANK('Nota de Estudiantes'!CK49),"",20*'Nota de Estudiantes'!CK49/CK$6)</f>
        <v/>
      </c>
      <c r="CL47" s="43" t="str">
        <f>IF(ISBLANK('Nota de Estudiantes'!CL49),"",20*'Nota de Estudiantes'!CL49/CL$6)</f>
        <v/>
      </c>
      <c r="CM47" s="43" t="str">
        <f>IF(ISBLANK('Nota de Estudiantes'!CM49),"",20*'Nota de Estudiantes'!CM49/CM$6)</f>
        <v/>
      </c>
      <c r="CN47" s="43" t="str">
        <f>IF(ISBLANK('Nota de Estudiantes'!CN49),"",20*'Nota de Estudiantes'!CN49/CN$6)</f>
        <v/>
      </c>
      <c r="CO47" s="43" t="str">
        <f>IF(ISBLANK('Nota de Estudiantes'!CO49),"",20*'Nota de Estudiantes'!CO49/CO$6)</f>
        <v/>
      </c>
      <c r="CP47" s="43" t="str">
        <f>IF(ISBLANK('Nota de Estudiantes'!CP49),"",20*'Nota de Estudiantes'!CP49/CP$6)</f>
        <v/>
      </c>
      <c r="CQ47" s="43" t="str">
        <f>IF(ISBLANK('Nota de Estudiantes'!CQ49),"",20*'Nota de Estudiantes'!CQ49/CQ$6)</f>
        <v/>
      </c>
      <c r="CR47" s="43" t="str">
        <f>IF(ISBLANK('Nota de Estudiantes'!CR49),"",20*'Nota de Estudiantes'!CR49/CR$6)</f>
        <v/>
      </c>
      <c r="CS47" s="43" t="str">
        <f>IF(ISBLANK('Nota de Estudiantes'!CS49),"",20*'Nota de Estudiantes'!CS49/CS$6)</f>
        <v/>
      </c>
      <c r="CT47" s="43" t="str">
        <f>IF(ISBLANK('Nota de Estudiantes'!CT49),"",20*'Nota de Estudiantes'!CT49/CT$6)</f>
        <v/>
      </c>
      <c r="CU47" s="43" t="str">
        <f>IF(ISBLANK('Nota de Estudiantes'!CU49),"",20*'Nota de Estudiantes'!CU49/CU$6)</f>
        <v/>
      </c>
      <c r="CV47" s="43" t="str">
        <f>IF(ISBLANK('Nota de Estudiantes'!CV49),"",20*'Nota de Estudiantes'!CV49/CV$6)</f>
        <v/>
      </c>
      <c r="CW47" s="43" t="str">
        <f>IF(ISBLANK('Nota de Estudiantes'!CW49),"",20*'Nota de Estudiantes'!CW49/CW$6)</f>
        <v/>
      </c>
      <c r="CX47" s="43" t="str">
        <f>IF(ISBLANK('Nota de Estudiantes'!CX49),"",20*'Nota de Estudiantes'!CX49/CX$6)</f>
        <v/>
      </c>
      <c r="CY47" s="43" t="str">
        <f>IF(ISBLANK('Nota de Estudiantes'!CY49),"",20*'Nota de Estudiantes'!CY49/CY$6)</f>
        <v/>
      </c>
      <c r="CZ47" s="43" t="str">
        <f>IF(ISBLANK('Nota de Estudiantes'!CZ49),"",20*'Nota de Estudiantes'!CZ49/CZ$6)</f>
        <v/>
      </c>
      <c r="DA47" s="43" t="str">
        <f>IF(ISBLANK('Nota de Estudiantes'!DA49),"",20*'Nota de Estudiantes'!DA49/DA$6)</f>
        <v/>
      </c>
      <c r="DB47" s="43" t="str">
        <f>IF(ISBLANK('Nota de Estudiantes'!DB49),"",20*'Nota de Estudiantes'!DB49/DB$6)</f>
        <v/>
      </c>
      <c r="DC47" s="43" t="str">
        <f>IF(ISBLANK('Nota de Estudiantes'!DC49),"",20*'Nota de Estudiantes'!DC49/DC$6)</f>
        <v/>
      </c>
      <c r="DD47" s="43" t="str">
        <f>IF(ISBLANK('Nota de Estudiantes'!DD49),"",20*'Nota de Estudiantes'!DD49/DD$6)</f>
        <v/>
      </c>
      <c r="DE47" s="43" t="str">
        <f>IF(ISBLANK('Nota de Estudiantes'!DE49),"",20*'Nota de Estudiantes'!DE49/DE$6)</f>
        <v/>
      </c>
      <c r="DF47" s="43" t="str">
        <f>IF(ISBLANK('Nota de Estudiantes'!DF49),"",20*'Nota de Estudiantes'!DF49/DF$6)</f>
        <v/>
      </c>
      <c r="DG47" s="43" t="str">
        <f>IF(ISBLANK('Nota de Estudiantes'!DG49),"",20*'Nota de Estudiantes'!DG49/DG$6)</f>
        <v/>
      </c>
      <c r="DH47" s="43" t="str">
        <f>IF(ISBLANK('Nota de Estudiantes'!DH49),"",20*'Nota de Estudiantes'!DH49/DH$6)</f>
        <v/>
      </c>
      <c r="DI47" s="43" t="str">
        <f>IF(ISBLANK('Nota de Estudiantes'!DI49),"",20*'Nota de Estudiantes'!DI49/DI$6)</f>
        <v/>
      </c>
      <c r="DJ47" s="43" t="str">
        <f>IF(ISBLANK('Nota de Estudiantes'!DJ49),"",20*'Nota de Estudiantes'!DJ49/DJ$6)</f>
        <v/>
      </c>
      <c r="DK47" s="43" t="str">
        <f>IF(ISBLANK('Nota de Estudiantes'!DK49),"",20*'Nota de Estudiantes'!DK49/DK$6)</f>
        <v/>
      </c>
      <c r="DL47" s="43" t="str">
        <f>IF(ISBLANK('Nota de Estudiantes'!DL49),"",20*'Nota de Estudiantes'!DL49/DL$6)</f>
        <v/>
      </c>
      <c r="DM47" s="43" t="str">
        <f>IF(ISBLANK('Nota de Estudiantes'!DM49),"",20*'Nota de Estudiantes'!DM49/DM$6)</f>
        <v/>
      </c>
      <c r="DN47" s="43" t="str">
        <f>IF(ISBLANK('Nota de Estudiantes'!DN49),"",20*'Nota de Estudiantes'!DN49/DN$6)</f>
        <v/>
      </c>
      <c r="DO47" s="43" t="str">
        <f>IF(ISBLANK('Nota de Estudiantes'!DO49),"",20*'Nota de Estudiantes'!DO49/DO$6)</f>
        <v/>
      </c>
      <c r="DP47" s="43" t="str">
        <f>IF(ISBLANK('Nota de Estudiantes'!DP49),"",20*'Nota de Estudiantes'!DP49/DP$6)</f>
        <v/>
      </c>
      <c r="DQ47" s="43" t="str">
        <f>IF(ISBLANK('Nota de Estudiantes'!DQ49),"",20*'Nota de Estudiantes'!DQ49/DQ$6)</f>
        <v/>
      </c>
      <c r="DR47" s="43" t="str">
        <f>IF(ISBLANK('Nota de Estudiantes'!DR49),"",20*'Nota de Estudiantes'!DR49/DR$6)</f>
        <v/>
      </c>
      <c r="DS47" s="43" t="str">
        <f>IF(ISBLANK('Nota de Estudiantes'!DS49),"",20*'Nota de Estudiantes'!DS49/DS$6)</f>
        <v/>
      </c>
      <c r="DT47" s="43" t="str">
        <f>IF(ISBLANK('Nota de Estudiantes'!DT49),"",20*'Nota de Estudiantes'!DT49/DT$6)</f>
        <v/>
      </c>
      <c r="DU47" s="43" t="str">
        <f>IF(ISBLANK('Nota de Estudiantes'!DU49),"",20*'Nota de Estudiantes'!DU49/DU$6)</f>
        <v/>
      </c>
      <c r="DV47" s="43" t="str">
        <f>IF(ISBLANK('Nota de Estudiantes'!DV49),"",20*'Nota de Estudiantes'!DV49/DV$6)</f>
        <v/>
      </c>
      <c r="DW47" s="43" t="str">
        <f>IF(ISBLANK('Nota de Estudiantes'!DW49),"",20*'Nota de Estudiantes'!DW49/DW$6)</f>
        <v/>
      </c>
      <c r="DX47" s="43" t="str">
        <f>IF(ISBLANK('Nota de Estudiantes'!DX49),"",20*'Nota de Estudiantes'!DX49/DX$6)</f>
        <v/>
      </c>
      <c r="DY47" s="43" t="str">
        <f>IF(ISBLANK('Nota de Estudiantes'!DY49),"",20*'Nota de Estudiantes'!DY49/DY$6)</f>
        <v/>
      </c>
      <c r="DZ47" s="43" t="str">
        <f>IF(ISBLANK('Nota de Estudiantes'!DZ49),"",20*'Nota de Estudiantes'!DZ49/DZ$6)</f>
        <v/>
      </c>
      <c r="EA47" s="43" t="str">
        <f>IF(ISBLANK('Nota de Estudiantes'!EA49),"",20*'Nota de Estudiantes'!EA49/EA$6)</f>
        <v/>
      </c>
      <c r="EB47" s="43" t="str">
        <f>IF(ISBLANK('Nota de Estudiantes'!EB49),"",20*'Nota de Estudiantes'!EB49/EB$6)</f>
        <v/>
      </c>
      <c r="EC47" s="43" t="str">
        <f>IF(ISBLANK('Nota de Estudiantes'!EC49),"",20*'Nota de Estudiantes'!EC49/EC$6)</f>
        <v/>
      </c>
      <c r="ED47" s="43" t="str">
        <f>IF(ISBLANK('Nota de Estudiantes'!ED49),"",20*'Nota de Estudiantes'!ED49/ED$6)</f>
        <v/>
      </c>
      <c r="EE47" s="43" t="str">
        <f>IF(ISBLANK('Nota de Estudiantes'!EE49),"",20*'Nota de Estudiantes'!EE49/EE$6)</f>
        <v/>
      </c>
      <c r="EF47" s="43" t="str">
        <f>IF(ISBLANK('Nota de Estudiantes'!EF49),"",20*'Nota de Estudiantes'!EF49/EF$6)</f>
        <v/>
      </c>
      <c r="EG47" s="43" t="str">
        <f>IF(ISBLANK('Nota de Estudiantes'!EG49),"",20*'Nota de Estudiantes'!EG49/EG$6)</f>
        <v/>
      </c>
      <c r="EH47" s="43" t="str">
        <f>IF(ISBLANK('Nota de Estudiantes'!EH49),"",20*'Nota de Estudiantes'!EH49/EH$6)</f>
        <v/>
      </c>
      <c r="EI47" s="43" t="str">
        <f>IF(ISBLANK('Nota de Estudiantes'!EI49),"",20*'Nota de Estudiantes'!EI49/EI$6)</f>
        <v/>
      </c>
      <c r="EJ47" s="43" t="str">
        <f>IF(ISBLANK('Nota de Estudiantes'!EJ49),"",20*'Nota de Estudiantes'!EJ49/EJ$6)</f>
        <v/>
      </c>
      <c r="EK47" s="43" t="str">
        <f>IF(ISBLANK('Nota de Estudiantes'!EK49),"",20*'Nota de Estudiantes'!EK49/EK$6)</f>
        <v/>
      </c>
      <c r="EL47" s="43" t="str">
        <f>IF(ISBLANK('Nota de Estudiantes'!EL49),"",20*'Nota de Estudiantes'!EL49/EL$6)</f>
        <v/>
      </c>
      <c r="EM47" s="43" t="str">
        <f>IF(ISBLANK('Nota de Estudiantes'!EM49),"",20*'Nota de Estudiantes'!EM49/EM$6)</f>
        <v/>
      </c>
      <c r="EN47" s="43" t="str">
        <f>IF(ISBLANK('Nota de Estudiantes'!EN49),"",20*'Nota de Estudiantes'!EN49/EN$6)</f>
        <v/>
      </c>
      <c r="EO47" s="43" t="str">
        <f>IF(ISBLANK('Nota de Estudiantes'!EO49),"",20*'Nota de Estudiantes'!EO49/EO$6)</f>
        <v/>
      </c>
      <c r="EP47" s="43" t="str">
        <f>IF(ISBLANK('Nota de Estudiantes'!EP49),"",20*'Nota de Estudiantes'!EP49/EP$6)</f>
        <v/>
      </c>
      <c r="EQ47" s="43" t="str">
        <f>IF(ISBLANK('Nota de Estudiantes'!EQ49),"",20*'Nota de Estudiantes'!EQ49/EQ$6)</f>
        <v/>
      </c>
      <c r="ER47" s="43" t="str">
        <f>IF(ISBLANK('Nota de Estudiantes'!ER49),"",20*'Nota de Estudiantes'!ER49/ER$6)</f>
        <v/>
      </c>
      <c r="ES47" s="43" t="str">
        <f>IF(ISBLANK('Nota de Estudiantes'!ES49),"",20*'Nota de Estudiantes'!ES49/ES$6)</f>
        <v/>
      </c>
      <c r="ET47" s="43" t="str">
        <f>IF(ISBLANK('Nota de Estudiantes'!ET49),"",20*'Nota de Estudiantes'!ET49/ET$6)</f>
        <v/>
      </c>
      <c r="EU47" s="43" t="str">
        <f>IF(ISBLANK('Nota de Estudiantes'!EU49),"",20*'Nota de Estudiantes'!EU49/EU$6)</f>
        <v/>
      </c>
      <c r="EV47" s="43" t="str">
        <f>IF(ISBLANK('Nota de Estudiantes'!EV49),"",20*'Nota de Estudiantes'!EV49/EV$6)</f>
        <v/>
      </c>
      <c r="EW47" s="43" t="str">
        <f>IF(ISBLANK('Nota de Estudiantes'!EW49),"",20*'Nota de Estudiantes'!EW49/EW$6)</f>
        <v/>
      </c>
      <c r="EX47" s="43" t="str">
        <f>IF(ISBLANK('Nota de Estudiantes'!EX49),"",20*'Nota de Estudiantes'!EX49/EX$6)</f>
        <v/>
      </c>
      <c r="EY47" s="43" t="str">
        <f>IF(ISBLANK('Nota de Estudiantes'!EY49),"",20*'Nota de Estudiantes'!EY49/EY$6)</f>
        <v/>
      </c>
      <c r="EZ47" s="43" t="str">
        <f>IF(ISBLANK('Nota de Estudiantes'!EZ49),"",20*'Nota de Estudiantes'!EZ49/EZ$6)</f>
        <v/>
      </c>
      <c r="FA47" s="43" t="str">
        <f>IF(ISBLANK('Nota de Estudiantes'!FA49),"",20*'Nota de Estudiantes'!FA49/FA$6)</f>
        <v/>
      </c>
      <c r="FB47" s="43" t="str">
        <f>IF(ISBLANK('Nota de Estudiantes'!FB49),"",20*'Nota de Estudiantes'!FB49/FB$6)</f>
        <v/>
      </c>
      <c r="FC47" s="43" t="str">
        <f>IF(ISBLANK('Nota de Estudiantes'!FC49),"",20*'Nota de Estudiantes'!FC49/FC$6)</f>
        <v/>
      </c>
      <c r="FD47" s="43" t="str">
        <f>IF(ISBLANK('Nota de Estudiantes'!FD49),"",20*'Nota de Estudiantes'!FD49/FD$6)</f>
        <v/>
      </c>
      <c r="FE47" s="43" t="str">
        <f>IF(ISBLANK('Nota de Estudiantes'!FE49),"",20*'Nota de Estudiantes'!FE49/FE$6)</f>
        <v/>
      </c>
      <c r="FF47" s="43" t="str">
        <f>IF(ISBLANK('Nota de Estudiantes'!FF49),"",20*'Nota de Estudiantes'!FF49/FF$6)</f>
        <v/>
      </c>
      <c r="FG47" s="43" t="str">
        <f>IF(ISBLANK('Nota de Estudiantes'!FG49),"",20*'Nota de Estudiantes'!FG49/FG$6)</f>
        <v/>
      </c>
      <c r="FH47" s="43" t="str">
        <f>IF(ISBLANK('Nota de Estudiantes'!FH49),"",20*'Nota de Estudiantes'!FH49/FH$6)</f>
        <v/>
      </c>
      <c r="FI47" s="43" t="str">
        <f>IF(ISBLANK('Nota de Estudiantes'!FI49),"",20*'Nota de Estudiantes'!FI49/FI$6)</f>
        <v/>
      </c>
      <c r="FJ47" s="43" t="str">
        <f>IF(ISBLANK('Nota de Estudiantes'!FJ49),"",20*'Nota de Estudiantes'!FJ49/FJ$6)</f>
        <v/>
      </c>
      <c r="FK47" s="43" t="str">
        <f>IF(ISBLANK('Nota de Estudiantes'!FK49),"",20*'Nota de Estudiantes'!FK49/FK$6)</f>
        <v/>
      </c>
      <c r="FL47" s="43" t="str">
        <f>IF(ISBLANK('Nota de Estudiantes'!FL49),"",20*'Nota de Estudiantes'!FL49/FL$6)</f>
        <v/>
      </c>
    </row>
    <row r="48" spans="2:168" x14ac:dyDescent="0.25">
      <c r="B48" s="42" t="str">
        <f>IF(ISBLANK('Nota de Estudiantes'!B50),"",'Nota de Estudiantes'!B50)</f>
        <v/>
      </c>
      <c r="C48" s="42" t="str">
        <f>IF(ISBLANK('Nota de Estudiantes'!C50),"",'Nota de Estudiantes'!C50)</f>
        <v/>
      </c>
      <c r="D48" s="38" t="str">
        <f>IF(ISBLANK('Nota de Estudiantes'!D50),"",'Nota de Estudiantes'!D50)</f>
        <v/>
      </c>
      <c r="E48" s="43" t="str">
        <f>IF(ISBLANK('Nota de Estudiantes'!E50),"",20*'Nota de Estudiantes'!E50/E$6)</f>
        <v/>
      </c>
      <c r="F48" s="43" t="str">
        <f>IF(ISBLANK('Nota de Estudiantes'!F50),"",20*'Nota de Estudiantes'!F50/F$6)</f>
        <v/>
      </c>
      <c r="G48" s="43" t="str">
        <f>IF(ISBLANK('Nota de Estudiantes'!G50),"",20*'Nota de Estudiantes'!G50/G$6)</f>
        <v/>
      </c>
      <c r="H48" s="43" t="str">
        <f>IF(ISBLANK('Nota de Estudiantes'!H50),"",20*'Nota de Estudiantes'!H50/H$6)</f>
        <v/>
      </c>
      <c r="I48" s="43" t="str">
        <f>IF(ISBLANK('Nota de Estudiantes'!I50),"",20*'Nota de Estudiantes'!I50/I$6)</f>
        <v/>
      </c>
      <c r="J48" s="43" t="str">
        <f>IF(ISBLANK('Nota de Estudiantes'!J50),"",20*'Nota de Estudiantes'!J50/J$6)</f>
        <v/>
      </c>
      <c r="K48" s="43" t="str">
        <f>IF(ISBLANK('Nota de Estudiantes'!K50),"",20*'Nota de Estudiantes'!K50/K$6)</f>
        <v/>
      </c>
      <c r="L48" s="43" t="str">
        <f>IF(ISBLANK('Nota de Estudiantes'!L50),"",20*'Nota de Estudiantes'!L50/L$6)</f>
        <v/>
      </c>
      <c r="M48" s="43" t="str">
        <f>IF(ISBLANK('Nota de Estudiantes'!M50),"",20*'Nota de Estudiantes'!M50/M$6)</f>
        <v/>
      </c>
      <c r="N48" s="43" t="str">
        <f>IF(ISBLANK('Nota de Estudiantes'!N50),"",20*'Nota de Estudiantes'!N50/N$6)</f>
        <v/>
      </c>
      <c r="O48" s="43" t="str">
        <f>IF(ISBLANK('Nota de Estudiantes'!O50),"",20*'Nota de Estudiantes'!O50/O$6)</f>
        <v/>
      </c>
      <c r="P48" s="43" t="str">
        <f>IF(ISBLANK('Nota de Estudiantes'!P50),"",20*'Nota de Estudiantes'!P50/P$6)</f>
        <v/>
      </c>
      <c r="Q48" s="43" t="str">
        <f>IF(ISBLANK('Nota de Estudiantes'!Q50),"",20*'Nota de Estudiantes'!Q50/Q$6)</f>
        <v/>
      </c>
      <c r="R48" s="43" t="str">
        <f>IF(ISBLANK('Nota de Estudiantes'!R50),"",20*'Nota de Estudiantes'!R50/R$6)</f>
        <v/>
      </c>
      <c r="S48" s="43" t="str">
        <f>IF(ISBLANK('Nota de Estudiantes'!S50),"",20*'Nota de Estudiantes'!S50/S$6)</f>
        <v/>
      </c>
      <c r="T48" s="43" t="str">
        <f>IF(ISBLANK('Nota de Estudiantes'!T50),"",20*'Nota de Estudiantes'!T50/T$6)</f>
        <v/>
      </c>
      <c r="U48" s="43" t="str">
        <f>IF(ISBLANK('Nota de Estudiantes'!U50),"",20*'Nota de Estudiantes'!U50/U$6)</f>
        <v/>
      </c>
      <c r="V48" s="43" t="str">
        <f>IF(ISBLANK('Nota de Estudiantes'!V50),"",20*'Nota de Estudiantes'!V50/V$6)</f>
        <v/>
      </c>
      <c r="W48" s="43" t="str">
        <f>IF(ISBLANK('Nota de Estudiantes'!W50),"",20*'Nota de Estudiantes'!W50/W$6)</f>
        <v/>
      </c>
      <c r="X48" s="43" t="str">
        <f>IF(ISBLANK('Nota de Estudiantes'!X50),"",20*'Nota de Estudiantes'!X50/X$6)</f>
        <v/>
      </c>
      <c r="Y48" s="43" t="str">
        <f>IF(ISBLANK('Nota de Estudiantes'!Y50),"",20*'Nota de Estudiantes'!Y50/Y$6)</f>
        <v/>
      </c>
      <c r="Z48" s="43" t="str">
        <f>IF(ISBLANK('Nota de Estudiantes'!Z50),"",20*'Nota de Estudiantes'!Z50/Z$6)</f>
        <v/>
      </c>
      <c r="AA48" s="43" t="str">
        <f>IF(ISBLANK('Nota de Estudiantes'!AA50),"",20*'Nota de Estudiantes'!AA50/AA$6)</f>
        <v/>
      </c>
      <c r="AB48" s="43" t="str">
        <f>IF(ISBLANK('Nota de Estudiantes'!AB50),"",20*'Nota de Estudiantes'!AB50/AB$6)</f>
        <v/>
      </c>
      <c r="AC48" s="43" t="str">
        <f>IF(ISBLANK('Nota de Estudiantes'!AC50),"",20*'Nota de Estudiantes'!AC50/AC$6)</f>
        <v/>
      </c>
      <c r="AD48" s="43" t="str">
        <f>IF(ISBLANK('Nota de Estudiantes'!AD50),"",20*'Nota de Estudiantes'!AD50/AD$6)</f>
        <v/>
      </c>
      <c r="AE48" s="43" t="str">
        <f>IF(ISBLANK('Nota de Estudiantes'!AE50),"",20*'Nota de Estudiantes'!AE50/AE$6)</f>
        <v/>
      </c>
      <c r="AF48" s="43" t="str">
        <f>IF(ISBLANK('Nota de Estudiantes'!AF50),"",20*'Nota de Estudiantes'!AF50/AF$6)</f>
        <v/>
      </c>
      <c r="AG48" s="43" t="str">
        <f>IF(ISBLANK('Nota de Estudiantes'!AG50),"",20*'Nota de Estudiantes'!AG50/AG$6)</f>
        <v/>
      </c>
      <c r="AH48" s="43" t="str">
        <f>IF(ISBLANK('Nota de Estudiantes'!AH50),"",20*'Nota de Estudiantes'!AH50/AH$6)</f>
        <v/>
      </c>
      <c r="AI48" s="43" t="str">
        <f>IF(ISBLANK('Nota de Estudiantes'!AI50),"",20*'Nota de Estudiantes'!AI50/AI$6)</f>
        <v/>
      </c>
      <c r="AJ48" s="43" t="str">
        <f>IF(ISBLANK('Nota de Estudiantes'!AJ50),"",20*'Nota de Estudiantes'!AJ50/AJ$6)</f>
        <v/>
      </c>
      <c r="AK48" s="43" t="str">
        <f>IF(ISBLANK('Nota de Estudiantes'!AK50),"",20*'Nota de Estudiantes'!AK50/AK$6)</f>
        <v/>
      </c>
      <c r="AL48" s="43" t="str">
        <f>IF(ISBLANK('Nota de Estudiantes'!AL50),"",20*'Nota de Estudiantes'!AL50/AL$6)</f>
        <v/>
      </c>
      <c r="AM48" s="43" t="str">
        <f>IF(ISBLANK('Nota de Estudiantes'!AM50),"",20*'Nota de Estudiantes'!AM50/AM$6)</f>
        <v/>
      </c>
      <c r="AN48" s="43" t="str">
        <f>IF(ISBLANK('Nota de Estudiantes'!AN50),"",20*'Nota de Estudiantes'!AN50/AN$6)</f>
        <v/>
      </c>
      <c r="AO48" s="43" t="str">
        <f>IF(ISBLANK('Nota de Estudiantes'!AO50),"",20*'Nota de Estudiantes'!AO50/AO$6)</f>
        <v/>
      </c>
      <c r="AP48" s="43" t="str">
        <f>IF(ISBLANK('Nota de Estudiantes'!AP50),"",20*'Nota de Estudiantes'!AP50/AP$6)</f>
        <v/>
      </c>
      <c r="AQ48" s="43" t="str">
        <f>IF(ISBLANK('Nota de Estudiantes'!AQ50),"",20*'Nota de Estudiantes'!AQ50/AQ$6)</f>
        <v/>
      </c>
      <c r="AR48" s="43" t="str">
        <f>IF(ISBLANK('Nota de Estudiantes'!AR50),"",20*'Nota de Estudiantes'!AR50/AR$6)</f>
        <v/>
      </c>
      <c r="AS48" s="43" t="str">
        <f>IF(ISBLANK('Nota de Estudiantes'!AS50),"",20*'Nota de Estudiantes'!AS50/AS$6)</f>
        <v/>
      </c>
      <c r="AT48" s="43" t="str">
        <f>IF(ISBLANK('Nota de Estudiantes'!AT50),"",20*'Nota de Estudiantes'!AT50/AT$6)</f>
        <v/>
      </c>
      <c r="AU48" s="43" t="str">
        <f>IF(ISBLANK('Nota de Estudiantes'!AU50),"",20*'Nota de Estudiantes'!AU50/AU$6)</f>
        <v/>
      </c>
      <c r="AV48" s="43" t="str">
        <f>IF(ISBLANK('Nota de Estudiantes'!AV50),"",20*'Nota de Estudiantes'!AV50/AV$6)</f>
        <v/>
      </c>
      <c r="AW48" s="43" t="str">
        <f>IF(ISBLANK('Nota de Estudiantes'!AW50),"",20*'Nota de Estudiantes'!AW50/AW$6)</f>
        <v/>
      </c>
      <c r="AX48" s="43" t="str">
        <f>IF(ISBLANK('Nota de Estudiantes'!AX50),"",20*'Nota de Estudiantes'!AX50/AX$6)</f>
        <v/>
      </c>
      <c r="AY48" s="43" t="str">
        <f>IF(ISBLANK('Nota de Estudiantes'!AY50),"",20*'Nota de Estudiantes'!AY50/AY$6)</f>
        <v/>
      </c>
      <c r="AZ48" s="43" t="str">
        <f>IF(ISBLANK('Nota de Estudiantes'!AZ50),"",20*'Nota de Estudiantes'!AZ50/AZ$6)</f>
        <v/>
      </c>
      <c r="BA48" s="43" t="str">
        <f>IF(ISBLANK('Nota de Estudiantes'!BA50),"",20*'Nota de Estudiantes'!BA50/BA$6)</f>
        <v/>
      </c>
      <c r="BB48" s="43" t="str">
        <f>IF(ISBLANK('Nota de Estudiantes'!BB50),"",20*'Nota de Estudiantes'!BB50/BB$6)</f>
        <v/>
      </c>
      <c r="BC48" s="43" t="str">
        <f>IF(ISBLANK('Nota de Estudiantes'!BC50),"",20*'Nota de Estudiantes'!BC50/BC$6)</f>
        <v/>
      </c>
      <c r="BD48" s="43" t="str">
        <f>IF(ISBLANK('Nota de Estudiantes'!BD50),"",20*'Nota de Estudiantes'!BD50/BD$6)</f>
        <v/>
      </c>
      <c r="BE48" s="43" t="str">
        <f>IF(ISBLANK('Nota de Estudiantes'!BE50),"",20*'Nota de Estudiantes'!BE50/BE$6)</f>
        <v/>
      </c>
      <c r="BF48" s="43" t="str">
        <f>IF(ISBLANK('Nota de Estudiantes'!BF50),"",20*'Nota de Estudiantes'!BF50/BF$6)</f>
        <v/>
      </c>
      <c r="BG48" s="43" t="str">
        <f>IF(ISBLANK('Nota de Estudiantes'!BG50),"",20*'Nota de Estudiantes'!BG50/BG$6)</f>
        <v/>
      </c>
      <c r="BH48" s="43" t="str">
        <f>IF(ISBLANK('Nota de Estudiantes'!BH50),"",20*'Nota de Estudiantes'!BH50/BH$6)</f>
        <v/>
      </c>
      <c r="BI48" s="43" t="str">
        <f>IF(ISBLANK('Nota de Estudiantes'!BI50),"",20*'Nota de Estudiantes'!BI50/BI$6)</f>
        <v/>
      </c>
      <c r="BJ48" s="43" t="str">
        <f>IF(ISBLANK('Nota de Estudiantes'!BJ50),"",20*'Nota de Estudiantes'!BJ50/BJ$6)</f>
        <v/>
      </c>
      <c r="BK48" s="43" t="str">
        <f>IF(ISBLANK('Nota de Estudiantes'!BK50),"",20*'Nota de Estudiantes'!BK50/BK$6)</f>
        <v/>
      </c>
      <c r="BL48" s="43" t="str">
        <f>IF(ISBLANK('Nota de Estudiantes'!BL50),"",20*'Nota de Estudiantes'!BL50/BL$6)</f>
        <v/>
      </c>
      <c r="BM48" s="43" t="str">
        <f>IF(ISBLANK('Nota de Estudiantes'!BM50),"",20*'Nota de Estudiantes'!BM50/BM$6)</f>
        <v/>
      </c>
      <c r="BN48" s="43" t="str">
        <f>IF(ISBLANK('Nota de Estudiantes'!BN50),"",20*'Nota de Estudiantes'!BN50/BN$6)</f>
        <v/>
      </c>
      <c r="BO48" s="43" t="str">
        <f>IF(ISBLANK('Nota de Estudiantes'!BO50),"",20*'Nota de Estudiantes'!BO50/BO$6)</f>
        <v/>
      </c>
      <c r="BP48" s="43" t="str">
        <f>IF(ISBLANK('Nota de Estudiantes'!BP50),"",20*'Nota de Estudiantes'!BP50/BP$6)</f>
        <v/>
      </c>
      <c r="BQ48" s="43" t="str">
        <f>IF(ISBLANK('Nota de Estudiantes'!BQ50),"",20*'Nota de Estudiantes'!BQ50/BQ$6)</f>
        <v/>
      </c>
      <c r="BR48" s="43" t="str">
        <f>IF(ISBLANK('Nota de Estudiantes'!BR50),"",20*'Nota de Estudiantes'!BR50/BR$6)</f>
        <v/>
      </c>
      <c r="BS48" s="43" t="str">
        <f>IF(ISBLANK('Nota de Estudiantes'!BS50),"",20*'Nota de Estudiantes'!BS50/BS$6)</f>
        <v/>
      </c>
      <c r="BT48" s="43" t="str">
        <f>IF(ISBLANK('Nota de Estudiantes'!BT50),"",20*'Nota de Estudiantes'!BT50/BT$6)</f>
        <v/>
      </c>
      <c r="BU48" s="43" t="str">
        <f>IF(ISBLANK('Nota de Estudiantes'!BU50),"",20*'Nota de Estudiantes'!BU50/BU$6)</f>
        <v/>
      </c>
      <c r="BV48" s="43" t="str">
        <f>IF(ISBLANK('Nota de Estudiantes'!BV50),"",20*'Nota de Estudiantes'!BV50/BV$6)</f>
        <v/>
      </c>
      <c r="BW48" s="43" t="str">
        <f>IF(ISBLANK('Nota de Estudiantes'!BW50),"",20*'Nota de Estudiantes'!BW50/BW$6)</f>
        <v/>
      </c>
      <c r="BX48" s="43" t="str">
        <f>IF(ISBLANK('Nota de Estudiantes'!BX50),"",20*'Nota de Estudiantes'!BX50/BX$6)</f>
        <v/>
      </c>
      <c r="BY48" s="43" t="str">
        <f>IF(ISBLANK('Nota de Estudiantes'!BY50),"",20*'Nota de Estudiantes'!BY50/BY$6)</f>
        <v/>
      </c>
      <c r="BZ48" s="43" t="str">
        <f>IF(ISBLANK('Nota de Estudiantes'!BZ50),"",20*'Nota de Estudiantes'!BZ50/BZ$6)</f>
        <v/>
      </c>
      <c r="CA48" s="43" t="str">
        <f>IF(ISBLANK('Nota de Estudiantes'!CA50),"",20*'Nota de Estudiantes'!CA50/CA$6)</f>
        <v/>
      </c>
      <c r="CB48" s="43" t="str">
        <f>IF(ISBLANK('Nota de Estudiantes'!CB50),"",20*'Nota de Estudiantes'!CB50/CB$6)</f>
        <v/>
      </c>
      <c r="CC48" s="43" t="str">
        <f>IF(ISBLANK('Nota de Estudiantes'!CC50),"",20*'Nota de Estudiantes'!CC50/CC$6)</f>
        <v/>
      </c>
      <c r="CD48" s="43" t="str">
        <f>IF(ISBLANK('Nota de Estudiantes'!CD50),"",20*'Nota de Estudiantes'!CD50/CD$6)</f>
        <v/>
      </c>
      <c r="CE48" s="43" t="str">
        <f>IF(ISBLANK('Nota de Estudiantes'!CE50),"",20*'Nota de Estudiantes'!CE50/CE$6)</f>
        <v/>
      </c>
      <c r="CF48" s="43" t="str">
        <f>IF(ISBLANK('Nota de Estudiantes'!CF50),"",20*'Nota de Estudiantes'!CF50/CF$6)</f>
        <v/>
      </c>
      <c r="CG48" s="43" t="str">
        <f>IF(ISBLANK('Nota de Estudiantes'!CG50),"",20*'Nota de Estudiantes'!CG50/CG$6)</f>
        <v/>
      </c>
      <c r="CH48" s="43" t="str">
        <f>IF(ISBLANK('Nota de Estudiantes'!CH50),"",20*'Nota de Estudiantes'!CH50/CH$6)</f>
        <v/>
      </c>
      <c r="CI48" s="43" t="str">
        <f>IF(ISBLANK('Nota de Estudiantes'!CI50),"",20*'Nota de Estudiantes'!CI50/CI$6)</f>
        <v/>
      </c>
      <c r="CJ48" s="43" t="str">
        <f>IF(ISBLANK('Nota de Estudiantes'!CJ50),"",20*'Nota de Estudiantes'!CJ50/CJ$6)</f>
        <v/>
      </c>
      <c r="CK48" s="43" t="str">
        <f>IF(ISBLANK('Nota de Estudiantes'!CK50),"",20*'Nota de Estudiantes'!CK50/CK$6)</f>
        <v/>
      </c>
      <c r="CL48" s="43" t="str">
        <f>IF(ISBLANK('Nota de Estudiantes'!CL50),"",20*'Nota de Estudiantes'!CL50/CL$6)</f>
        <v/>
      </c>
      <c r="CM48" s="43" t="str">
        <f>IF(ISBLANK('Nota de Estudiantes'!CM50),"",20*'Nota de Estudiantes'!CM50/CM$6)</f>
        <v/>
      </c>
      <c r="CN48" s="43" t="str">
        <f>IF(ISBLANK('Nota de Estudiantes'!CN50),"",20*'Nota de Estudiantes'!CN50/CN$6)</f>
        <v/>
      </c>
      <c r="CO48" s="43" t="str">
        <f>IF(ISBLANK('Nota de Estudiantes'!CO50),"",20*'Nota de Estudiantes'!CO50/CO$6)</f>
        <v/>
      </c>
      <c r="CP48" s="43" t="str">
        <f>IF(ISBLANK('Nota de Estudiantes'!CP50),"",20*'Nota de Estudiantes'!CP50/CP$6)</f>
        <v/>
      </c>
      <c r="CQ48" s="43" t="str">
        <f>IF(ISBLANK('Nota de Estudiantes'!CQ50),"",20*'Nota de Estudiantes'!CQ50/CQ$6)</f>
        <v/>
      </c>
      <c r="CR48" s="43" t="str">
        <f>IF(ISBLANK('Nota de Estudiantes'!CR50),"",20*'Nota de Estudiantes'!CR50/CR$6)</f>
        <v/>
      </c>
      <c r="CS48" s="43" t="str">
        <f>IF(ISBLANK('Nota de Estudiantes'!CS50),"",20*'Nota de Estudiantes'!CS50/CS$6)</f>
        <v/>
      </c>
      <c r="CT48" s="43" t="str">
        <f>IF(ISBLANK('Nota de Estudiantes'!CT50),"",20*'Nota de Estudiantes'!CT50/CT$6)</f>
        <v/>
      </c>
      <c r="CU48" s="43" t="str">
        <f>IF(ISBLANK('Nota de Estudiantes'!CU50),"",20*'Nota de Estudiantes'!CU50/CU$6)</f>
        <v/>
      </c>
      <c r="CV48" s="43" t="str">
        <f>IF(ISBLANK('Nota de Estudiantes'!CV50),"",20*'Nota de Estudiantes'!CV50/CV$6)</f>
        <v/>
      </c>
      <c r="CW48" s="43" t="str">
        <f>IF(ISBLANK('Nota de Estudiantes'!CW50),"",20*'Nota de Estudiantes'!CW50/CW$6)</f>
        <v/>
      </c>
      <c r="CX48" s="43" t="str">
        <f>IF(ISBLANK('Nota de Estudiantes'!CX50),"",20*'Nota de Estudiantes'!CX50/CX$6)</f>
        <v/>
      </c>
      <c r="CY48" s="43" t="str">
        <f>IF(ISBLANK('Nota de Estudiantes'!CY50),"",20*'Nota de Estudiantes'!CY50/CY$6)</f>
        <v/>
      </c>
      <c r="CZ48" s="43" t="str">
        <f>IF(ISBLANK('Nota de Estudiantes'!CZ50),"",20*'Nota de Estudiantes'!CZ50/CZ$6)</f>
        <v/>
      </c>
      <c r="DA48" s="43" t="str">
        <f>IF(ISBLANK('Nota de Estudiantes'!DA50),"",20*'Nota de Estudiantes'!DA50/DA$6)</f>
        <v/>
      </c>
      <c r="DB48" s="43" t="str">
        <f>IF(ISBLANK('Nota de Estudiantes'!DB50),"",20*'Nota de Estudiantes'!DB50/DB$6)</f>
        <v/>
      </c>
      <c r="DC48" s="43" t="str">
        <f>IF(ISBLANK('Nota de Estudiantes'!DC50),"",20*'Nota de Estudiantes'!DC50/DC$6)</f>
        <v/>
      </c>
      <c r="DD48" s="43" t="str">
        <f>IF(ISBLANK('Nota de Estudiantes'!DD50),"",20*'Nota de Estudiantes'!DD50/DD$6)</f>
        <v/>
      </c>
      <c r="DE48" s="43" t="str">
        <f>IF(ISBLANK('Nota de Estudiantes'!DE50),"",20*'Nota de Estudiantes'!DE50/DE$6)</f>
        <v/>
      </c>
      <c r="DF48" s="43" t="str">
        <f>IF(ISBLANK('Nota de Estudiantes'!DF50),"",20*'Nota de Estudiantes'!DF50/DF$6)</f>
        <v/>
      </c>
      <c r="DG48" s="43" t="str">
        <f>IF(ISBLANK('Nota de Estudiantes'!DG50),"",20*'Nota de Estudiantes'!DG50/DG$6)</f>
        <v/>
      </c>
      <c r="DH48" s="43" t="str">
        <f>IF(ISBLANK('Nota de Estudiantes'!DH50),"",20*'Nota de Estudiantes'!DH50/DH$6)</f>
        <v/>
      </c>
      <c r="DI48" s="43" t="str">
        <f>IF(ISBLANK('Nota de Estudiantes'!DI50),"",20*'Nota de Estudiantes'!DI50/DI$6)</f>
        <v/>
      </c>
      <c r="DJ48" s="43" t="str">
        <f>IF(ISBLANK('Nota de Estudiantes'!DJ50),"",20*'Nota de Estudiantes'!DJ50/DJ$6)</f>
        <v/>
      </c>
      <c r="DK48" s="43" t="str">
        <f>IF(ISBLANK('Nota de Estudiantes'!DK50),"",20*'Nota de Estudiantes'!DK50/DK$6)</f>
        <v/>
      </c>
      <c r="DL48" s="43" t="str">
        <f>IF(ISBLANK('Nota de Estudiantes'!DL50),"",20*'Nota de Estudiantes'!DL50/DL$6)</f>
        <v/>
      </c>
      <c r="DM48" s="43" t="str">
        <f>IF(ISBLANK('Nota de Estudiantes'!DM50),"",20*'Nota de Estudiantes'!DM50/DM$6)</f>
        <v/>
      </c>
      <c r="DN48" s="43" t="str">
        <f>IF(ISBLANK('Nota de Estudiantes'!DN50),"",20*'Nota de Estudiantes'!DN50/DN$6)</f>
        <v/>
      </c>
      <c r="DO48" s="43" t="str">
        <f>IF(ISBLANK('Nota de Estudiantes'!DO50),"",20*'Nota de Estudiantes'!DO50/DO$6)</f>
        <v/>
      </c>
      <c r="DP48" s="43" t="str">
        <f>IF(ISBLANK('Nota de Estudiantes'!DP50),"",20*'Nota de Estudiantes'!DP50/DP$6)</f>
        <v/>
      </c>
      <c r="DQ48" s="43" t="str">
        <f>IF(ISBLANK('Nota de Estudiantes'!DQ50),"",20*'Nota de Estudiantes'!DQ50/DQ$6)</f>
        <v/>
      </c>
      <c r="DR48" s="43" t="str">
        <f>IF(ISBLANK('Nota de Estudiantes'!DR50),"",20*'Nota de Estudiantes'!DR50/DR$6)</f>
        <v/>
      </c>
      <c r="DS48" s="43" t="str">
        <f>IF(ISBLANK('Nota de Estudiantes'!DS50),"",20*'Nota de Estudiantes'!DS50/DS$6)</f>
        <v/>
      </c>
      <c r="DT48" s="43" t="str">
        <f>IF(ISBLANK('Nota de Estudiantes'!DT50),"",20*'Nota de Estudiantes'!DT50/DT$6)</f>
        <v/>
      </c>
      <c r="DU48" s="43" t="str">
        <f>IF(ISBLANK('Nota de Estudiantes'!DU50),"",20*'Nota de Estudiantes'!DU50/DU$6)</f>
        <v/>
      </c>
      <c r="DV48" s="43" t="str">
        <f>IF(ISBLANK('Nota de Estudiantes'!DV50),"",20*'Nota de Estudiantes'!DV50/DV$6)</f>
        <v/>
      </c>
      <c r="DW48" s="43" t="str">
        <f>IF(ISBLANK('Nota de Estudiantes'!DW50),"",20*'Nota de Estudiantes'!DW50/DW$6)</f>
        <v/>
      </c>
      <c r="DX48" s="43" t="str">
        <f>IF(ISBLANK('Nota de Estudiantes'!DX50),"",20*'Nota de Estudiantes'!DX50/DX$6)</f>
        <v/>
      </c>
      <c r="DY48" s="43" t="str">
        <f>IF(ISBLANK('Nota de Estudiantes'!DY50),"",20*'Nota de Estudiantes'!DY50/DY$6)</f>
        <v/>
      </c>
      <c r="DZ48" s="43" t="str">
        <f>IF(ISBLANK('Nota de Estudiantes'!DZ50),"",20*'Nota de Estudiantes'!DZ50/DZ$6)</f>
        <v/>
      </c>
      <c r="EA48" s="43" t="str">
        <f>IF(ISBLANK('Nota de Estudiantes'!EA50),"",20*'Nota de Estudiantes'!EA50/EA$6)</f>
        <v/>
      </c>
      <c r="EB48" s="43" t="str">
        <f>IF(ISBLANK('Nota de Estudiantes'!EB50),"",20*'Nota de Estudiantes'!EB50/EB$6)</f>
        <v/>
      </c>
      <c r="EC48" s="43" t="str">
        <f>IF(ISBLANK('Nota de Estudiantes'!EC50),"",20*'Nota de Estudiantes'!EC50/EC$6)</f>
        <v/>
      </c>
      <c r="ED48" s="43" t="str">
        <f>IF(ISBLANK('Nota de Estudiantes'!ED50),"",20*'Nota de Estudiantes'!ED50/ED$6)</f>
        <v/>
      </c>
      <c r="EE48" s="43" t="str">
        <f>IF(ISBLANK('Nota de Estudiantes'!EE50),"",20*'Nota de Estudiantes'!EE50/EE$6)</f>
        <v/>
      </c>
      <c r="EF48" s="43" t="str">
        <f>IF(ISBLANK('Nota de Estudiantes'!EF50),"",20*'Nota de Estudiantes'!EF50/EF$6)</f>
        <v/>
      </c>
      <c r="EG48" s="43" t="str">
        <f>IF(ISBLANK('Nota de Estudiantes'!EG50),"",20*'Nota de Estudiantes'!EG50/EG$6)</f>
        <v/>
      </c>
      <c r="EH48" s="43" t="str">
        <f>IF(ISBLANK('Nota de Estudiantes'!EH50),"",20*'Nota de Estudiantes'!EH50/EH$6)</f>
        <v/>
      </c>
      <c r="EI48" s="43" t="str">
        <f>IF(ISBLANK('Nota de Estudiantes'!EI50),"",20*'Nota de Estudiantes'!EI50/EI$6)</f>
        <v/>
      </c>
      <c r="EJ48" s="43" t="str">
        <f>IF(ISBLANK('Nota de Estudiantes'!EJ50),"",20*'Nota de Estudiantes'!EJ50/EJ$6)</f>
        <v/>
      </c>
      <c r="EK48" s="43" t="str">
        <f>IF(ISBLANK('Nota de Estudiantes'!EK50),"",20*'Nota de Estudiantes'!EK50/EK$6)</f>
        <v/>
      </c>
      <c r="EL48" s="43" t="str">
        <f>IF(ISBLANK('Nota de Estudiantes'!EL50),"",20*'Nota de Estudiantes'!EL50/EL$6)</f>
        <v/>
      </c>
      <c r="EM48" s="43" t="str">
        <f>IF(ISBLANK('Nota de Estudiantes'!EM50),"",20*'Nota de Estudiantes'!EM50/EM$6)</f>
        <v/>
      </c>
      <c r="EN48" s="43" t="str">
        <f>IF(ISBLANK('Nota de Estudiantes'!EN50),"",20*'Nota de Estudiantes'!EN50/EN$6)</f>
        <v/>
      </c>
      <c r="EO48" s="43" t="str">
        <f>IF(ISBLANK('Nota de Estudiantes'!EO50),"",20*'Nota de Estudiantes'!EO50/EO$6)</f>
        <v/>
      </c>
      <c r="EP48" s="43" t="str">
        <f>IF(ISBLANK('Nota de Estudiantes'!EP50),"",20*'Nota de Estudiantes'!EP50/EP$6)</f>
        <v/>
      </c>
      <c r="EQ48" s="43" t="str">
        <f>IF(ISBLANK('Nota de Estudiantes'!EQ50),"",20*'Nota de Estudiantes'!EQ50/EQ$6)</f>
        <v/>
      </c>
      <c r="ER48" s="43" t="str">
        <f>IF(ISBLANK('Nota de Estudiantes'!ER50),"",20*'Nota de Estudiantes'!ER50/ER$6)</f>
        <v/>
      </c>
      <c r="ES48" s="43" t="str">
        <f>IF(ISBLANK('Nota de Estudiantes'!ES50),"",20*'Nota de Estudiantes'!ES50/ES$6)</f>
        <v/>
      </c>
      <c r="ET48" s="43" t="str">
        <f>IF(ISBLANK('Nota de Estudiantes'!ET50),"",20*'Nota de Estudiantes'!ET50/ET$6)</f>
        <v/>
      </c>
      <c r="EU48" s="43" t="str">
        <f>IF(ISBLANK('Nota de Estudiantes'!EU50),"",20*'Nota de Estudiantes'!EU50/EU$6)</f>
        <v/>
      </c>
      <c r="EV48" s="43" t="str">
        <f>IF(ISBLANK('Nota de Estudiantes'!EV50),"",20*'Nota de Estudiantes'!EV50/EV$6)</f>
        <v/>
      </c>
      <c r="EW48" s="43" t="str">
        <f>IF(ISBLANK('Nota de Estudiantes'!EW50),"",20*'Nota de Estudiantes'!EW50/EW$6)</f>
        <v/>
      </c>
      <c r="EX48" s="43" t="str">
        <f>IF(ISBLANK('Nota de Estudiantes'!EX50),"",20*'Nota de Estudiantes'!EX50/EX$6)</f>
        <v/>
      </c>
      <c r="EY48" s="43" t="str">
        <f>IF(ISBLANK('Nota de Estudiantes'!EY50),"",20*'Nota de Estudiantes'!EY50/EY$6)</f>
        <v/>
      </c>
      <c r="EZ48" s="43" t="str">
        <f>IF(ISBLANK('Nota de Estudiantes'!EZ50),"",20*'Nota de Estudiantes'!EZ50/EZ$6)</f>
        <v/>
      </c>
      <c r="FA48" s="43" t="str">
        <f>IF(ISBLANK('Nota de Estudiantes'!FA50),"",20*'Nota de Estudiantes'!FA50/FA$6)</f>
        <v/>
      </c>
      <c r="FB48" s="43" t="str">
        <f>IF(ISBLANK('Nota de Estudiantes'!FB50),"",20*'Nota de Estudiantes'!FB50/FB$6)</f>
        <v/>
      </c>
      <c r="FC48" s="43" t="str">
        <f>IF(ISBLANK('Nota de Estudiantes'!FC50),"",20*'Nota de Estudiantes'!FC50/FC$6)</f>
        <v/>
      </c>
      <c r="FD48" s="43" t="str">
        <f>IF(ISBLANK('Nota de Estudiantes'!FD50),"",20*'Nota de Estudiantes'!FD50/FD$6)</f>
        <v/>
      </c>
      <c r="FE48" s="43" t="str">
        <f>IF(ISBLANK('Nota de Estudiantes'!FE50),"",20*'Nota de Estudiantes'!FE50/FE$6)</f>
        <v/>
      </c>
      <c r="FF48" s="43" t="str">
        <f>IF(ISBLANK('Nota de Estudiantes'!FF50),"",20*'Nota de Estudiantes'!FF50/FF$6)</f>
        <v/>
      </c>
      <c r="FG48" s="43" t="str">
        <f>IF(ISBLANK('Nota de Estudiantes'!FG50),"",20*'Nota de Estudiantes'!FG50/FG$6)</f>
        <v/>
      </c>
      <c r="FH48" s="43" t="str">
        <f>IF(ISBLANK('Nota de Estudiantes'!FH50),"",20*'Nota de Estudiantes'!FH50/FH$6)</f>
        <v/>
      </c>
      <c r="FI48" s="43" t="str">
        <f>IF(ISBLANK('Nota de Estudiantes'!FI50),"",20*'Nota de Estudiantes'!FI50/FI$6)</f>
        <v/>
      </c>
      <c r="FJ48" s="43" t="str">
        <f>IF(ISBLANK('Nota de Estudiantes'!FJ50),"",20*'Nota de Estudiantes'!FJ50/FJ$6)</f>
        <v/>
      </c>
      <c r="FK48" s="43" t="str">
        <f>IF(ISBLANK('Nota de Estudiantes'!FK50),"",20*'Nota de Estudiantes'!FK50/FK$6)</f>
        <v/>
      </c>
      <c r="FL48" s="43" t="str">
        <f>IF(ISBLANK('Nota de Estudiantes'!FL50),"",20*'Nota de Estudiantes'!FL50/FL$6)</f>
        <v/>
      </c>
    </row>
    <row r="49" spans="2:168" x14ac:dyDescent="0.25">
      <c r="B49" s="42" t="str">
        <f>IF(ISBLANK('Nota de Estudiantes'!B51),"",'Nota de Estudiantes'!B51)</f>
        <v/>
      </c>
      <c r="C49" s="42" t="str">
        <f>IF(ISBLANK('Nota de Estudiantes'!C51),"",'Nota de Estudiantes'!C51)</f>
        <v/>
      </c>
      <c r="D49" s="38" t="str">
        <f>IF(ISBLANK('Nota de Estudiantes'!D51),"",'Nota de Estudiantes'!D51)</f>
        <v/>
      </c>
      <c r="E49" s="43" t="str">
        <f>IF(ISBLANK('Nota de Estudiantes'!E51),"",20*'Nota de Estudiantes'!E51/E$6)</f>
        <v/>
      </c>
      <c r="F49" s="43" t="str">
        <f>IF(ISBLANK('Nota de Estudiantes'!F51),"",20*'Nota de Estudiantes'!F51/F$6)</f>
        <v/>
      </c>
      <c r="G49" s="43" t="str">
        <f>IF(ISBLANK('Nota de Estudiantes'!G51),"",20*'Nota de Estudiantes'!G51/G$6)</f>
        <v/>
      </c>
      <c r="H49" s="43" t="str">
        <f>IF(ISBLANK('Nota de Estudiantes'!H51),"",20*'Nota de Estudiantes'!H51/H$6)</f>
        <v/>
      </c>
      <c r="I49" s="43" t="str">
        <f>IF(ISBLANK('Nota de Estudiantes'!I51),"",20*'Nota de Estudiantes'!I51/I$6)</f>
        <v/>
      </c>
      <c r="J49" s="43" t="str">
        <f>IF(ISBLANK('Nota de Estudiantes'!J51),"",20*'Nota de Estudiantes'!J51/J$6)</f>
        <v/>
      </c>
      <c r="K49" s="43" t="str">
        <f>IF(ISBLANK('Nota de Estudiantes'!K51),"",20*'Nota de Estudiantes'!K51/K$6)</f>
        <v/>
      </c>
      <c r="L49" s="43" t="str">
        <f>IF(ISBLANK('Nota de Estudiantes'!L51),"",20*'Nota de Estudiantes'!L51/L$6)</f>
        <v/>
      </c>
      <c r="M49" s="43" t="str">
        <f>IF(ISBLANK('Nota de Estudiantes'!M51),"",20*'Nota de Estudiantes'!M51/M$6)</f>
        <v/>
      </c>
      <c r="N49" s="43" t="str">
        <f>IF(ISBLANK('Nota de Estudiantes'!N51),"",20*'Nota de Estudiantes'!N51/N$6)</f>
        <v/>
      </c>
      <c r="O49" s="43" t="str">
        <f>IF(ISBLANK('Nota de Estudiantes'!O51),"",20*'Nota de Estudiantes'!O51/O$6)</f>
        <v/>
      </c>
      <c r="P49" s="43" t="str">
        <f>IF(ISBLANK('Nota de Estudiantes'!P51),"",20*'Nota de Estudiantes'!P51/P$6)</f>
        <v/>
      </c>
      <c r="Q49" s="43" t="str">
        <f>IF(ISBLANK('Nota de Estudiantes'!Q51),"",20*'Nota de Estudiantes'!Q51/Q$6)</f>
        <v/>
      </c>
      <c r="R49" s="43" t="str">
        <f>IF(ISBLANK('Nota de Estudiantes'!R51),"",20*'Nota de Estudiantes'!R51/R$6)</f>
        <v/>
      </c>
      <c r="S49" s="43" t="str">
        <f>IF(ISBLANK('Nota de Estudiantes'!S51),"",20*'Nota de Estudiantes'!S51/S$6)</f>
        <v/>
      </c>
      <c r="T49" s="43" t="str">
        <f>IF(ISBLANK('Nota de Estudiantes'!T51),"",20*'Nota de Estudiantes'!T51/T$6)</f>
        <v/>
      </c>
      <c r="U49" s="43" t="str">
        <f>IF(ISBLANK('Nota de Estudiantes'!U51),"",20*'Nota de Estudiantes'!U51/U$6)</f>
        <v/>
      </c>
      <c r="V49" s="43" t="str">
        <f>IF(ISBLANK('Nota de Estudiantes'!V51),"",20*'Nota de Estudiantes'!V51/V$6)</f>
        <v/>
      </c>
      <c r="W49" s="43" t="str">
        <f>IF(ISBLANK('Nota de Estudiantes'!W51),"",20*'Nota de Estudiantes'!W51/W$6)</f>
        <v/>
      </c>
      <c r="X49" s="43" t="str">
        <f>IF(ISBLANK('Nota de Estudiantes'!X51),"",20*'Nota de Estudiantes'!X51/X$6)</f>
        <v/>
      </c>
      <c r="Y49" s="43" t="str">
        <f>IF(ISBLANK('Nota de Estudiantes'!Y51),"",20*'Nota de Estudiantes'!Y51/Y$6)</f>
        <v/>
      </c>
      <c r="Z49" s="43" t="str">
        <f>IF(ISBLANK('Nota de Estudiantes'!Z51),"",20*'Nota de Estudiantes'!Z51/Z$6)</f>
        <v/>
      </c>
      <c r="AA49" s="43" t="str">
        <f>IF(ISBLANK('Nota de Estudiantes'!AA51),"",20*'Nota de Estudiantes'!AA51/AA$6)</f>
        <v/>
      </c>
      <c r="AB49" s="43" t="str">
        <f>IF(ISBLANK('Nota de Estudiantes'!AB51),"",20*'Nota de Estudiantes'!AB51/AB$6)</f>
        <v/>
      </c>
      <c r="AC49" s="43" t="str">
        <f>IF(ISBLANK('Nota de Estudiantes'!AC51),"",20*'Nota de Estudiantes'!AC51/AC$6)</f>
        <v/>
      </c>
      <c r="AD49" s="43" t="str">
        <f>IF(ISBLANK('Nota de Estudiantes'!AD51),"",20*'Nota de Estudiantes'!AD51/AD$6)</f>
        <v/>
      </c>
      <c r="AE49" s="43" t="str">
        <f>IF(ISBLANK('Nota de Estudiantes'!AE51),"",20*'Nota de Estudiantes'!AE51/AE$6)</f>
        <v/>
      </c>
      <c r="AF49" s="43" t="str">
        <f>IF(ISBLANK('Nota de Estudiantes'!AF51),"",20*'Nota de Estudiantes'!AF51/AF$6)</f>
        <v/>
      </c>
      <c r="AG49" s="43" t="str">
        <f>IF(ISBLANK('Nota de Estudiantes'!AG51),"",20*'Nota de Estudiantes'!AG51/AG$6)</f>
        <v/>
      </c>
      <c r="AH49" s="43" t="str">
        <f>IF(ISBLANK('Nota de Estudiantes'!AH51),"",20*'Nota de Estudiantes'!AH51/AH$6)</f>
        <v/>
      </c>
      <c r="AI49" s="43" t="str">
        <f>IF(ISBLANK('Nota de Estudiantes'!AI51),"",20*'Nota de Estudiantes'!AI51/AI$6)</f>
        <v/>
      </c>
      <c r="AJ49" s="43" t="str">
        <f>IF(ISBLANK('Nota de Estudiantes'!AJ51),"",20*'Nota de Estudiantes'!AJ51/AJ$6)</f>
        <v/>
      </c>
      <c r="AK49" s="43" t="str">
        <f>IF(ISBLANK('Nota de Estudiantes'!AK51),"",20*'Nota de Estudiantes'!AK51/AK$6)</f>
        <v/>
      </c>
      <c r="AL49" s="43" t="str">
        <f>IF(ISBLANK('Nota de Estudiantes'!AL51),"",20*'Nota de Estudiantes'!AL51/AL$6)</f>
        <v/>
      </c>
      <c r="AM49" s="43" t="str">
        <f>IF(ISBLANK('Nota de Estudiantes'!AM51),"",20*'Nota de Estudiantes'!AM51/AM$6)</f>
        <v/>
      </c>
      <c r="AN49" s="43" t="str">
        <f>IF(ISBLANK('Nota de Estudiantes'!AN51),"",20*'Nota de Estudiantes'!AN51/AN$6)</f>
        <v/>
      </c>
      <c r="AO49" s="43" t="str">
        <f>IF(ISBLANK('Nota de Estudiantes'!AO51),"",20*'Nota de Estudiantes'!AO51/AO$6)</f>
        <v/>
      </c>
      <c r="AP49" s="43" t="str">
        <f>IF(ISBLANK('Nota de Estudiantes'!AP51),"",20*'Nota de Estudiantes'!AP51/AP$6)</f>
        <v/>
      </c>
      <c r="AQ49" s="43" t="str">
        <f>IF(ISBLANK('Nota de Estudiantes'!AQ51),"",20*'Nota de Estudiantes'!AQ51/AQ$6)</f>
        <v/>
      </c>
      <c r="AR49" s="43" t="str">
        <f>IF(ISBLANK('Nota de Estudiantes'!AR51),"",20*'Nota de Estudiantes'!AR51/AR$6)</f>
        <v/>
      </c>
      <c r="AS49" s="43" t="str">
        <f>IF(ISBLANK('Nota de Estudiantes'!AS51),"",20*'Nota de Estudiantes'!AS51/AS$6)</f>
        <v/>
      </c>
      <c r="AT49" s="43" t="str">
        <f>IF(ISBLANK('Nota de Estudiantes'!AT51),"",20*'Nota de Estudiantes'!AT51/AT$6)</f>
        <v/>
      </c>
      <c r="AU49" s="43" t="str">
        <f>IF(ISBLANK('Nota de Estudiantes'!AU51),"",20*'Nota de Estudiantes'!AU51/AU$6)</f>
        <v/>
      </c>
      <c r="AV49" s="43" t="str">
        <f>IF(ISBLANK('Nota de Estudiantes'!AV51),"",20*'Nota de Estudiantes'!AV51/AV$6)</f>
        <v/>
      </c>
      <c r="AW49" s="43" t="str">
        <f>IF(ISBLANK('Nota de Estudiantes'!AW51),"",20*'Nota de Estudiantes'!AW51/AW$6)</f>
        <v/>
      </c>
      <c r="AX49" s="43" t="str">
        <f>IF(ISBLANK('Nota de Estudiantes'!AX51),"",20*'Nota de Estudiantes'!AX51/AX$6)</f>
        <v/>
      </c>
      <c r="AY49" s="43" t="str">
        <f>IF(ISBLANK('Nota de Estudiantes'!AY51),"",20*'Nota de Estudiantes'!AY51/AY$6)</f>
        <v/>
      </c>
      <c r="AZ49" s="43" t="str">
        <f>IF(ISBLANK('Nota de Estudiantes'!AZ51),"",20*'Nota de Estudiantes'!AZ51/AZ$6)</f>
        <v/>
      </c>
      <c r="BA49" s="43" t="str">
        <f>IF(ISBLANK('Nota de Estudiantes'!BA51),"",20*'Nota de Estudiantes'!BA51/BA$6)</f>
        <v/>
      </c>
      <c r="BB49" s="43" t="str">
        <f>IF(ISBLANK('Nota de Estudiantes'!BB51),"",20*'Nota de Estudiantes'!BB51/BB$6)</f>
        <v/>
      </c>
      <c r="BC49" s="43" t="str">
        <f>IF(ISBLANK('Nota de Estudiantes'!BC51),"",20*'Nota de Estudiantes'!BC51/BC$6)</f>
        <v/>
      </c>
      <c r="BD49" s="43" t="str">
        <f>IF(ISBLANK('Nota de Estudiantes'!BD51),"",20*'Nota de Estudiantes'!BD51/BD$6)</f>
        <v/>
      </c>
      <c r="BE49" s="43" t="str">
        <f>IF(ISBLANK('Nota de Estudiantes'!BE51),"",20*'Nota de Estudiantes'!BE51/BE$6)</f>
        <v/>
      </c>
      <c r="BF49" s="43" t="str">
        <f>IF(ISBLANK('Nota de Estudiantes'!BF51),"",20*'Nota de Estudiantes'!BF51/BF$6)</f>
        <v/>
      </c>
      <c r="BG49" s="43" t="str">
        <f>IF(ISBLANK('Nota de Estudiantes'!BG51),"",20*'Nota de Estudiantes'!BG51/BG$6)</f>
        <v/>
      </c>
      <c r="BH49" s="43" t="str">
        <f>IF(ISBLANK('Nota de Estudiantes'!BH51),"",20*'Nota de Estudiantes'!BH51/BH$6)</f>
        <v/>
      </c>
      <c r="BI49" s="43" t="str">
        <f>IF(ISBLANK('Nota de Estudiantes'!BI51),"",20*'Nota de Estudiantes'!BI51/BI$6)</f>
        <v/>
      </c>
      <c r="BJ49" s="43" t="str">
        <f>IF(ISBLANK('Nota de Estudiantes'!BJ51),"",20*'Nota de Estudiantes'!BJ51/BJ$6)</f>
        <v/>
      </c>
      <c r="BK49" s="43" t="str">
        <f>IF(ISBLANK('Nota de Estudiantes'!BK51),"",20*'Nota de Estudiantes'!BK51/BK$6)</f>
        <v/>
      </c>
      <c r="BL49" s="43" t="str">
        <f>IF(ISBLANK('Nota de Estudiantes'!BL51),"",20*'Nota de Estudiantes'!BL51/BL$6)</f>
        <v/>
      </c>
      <c r="BM49" s="43" t="str">
        <f>IF(ISBLANK('Nota de Estudiantes'!BM51),"",20*'Nota de Estudiantes'!BM51/BM$6)</f>
        <v/>
      </c>
      <c r="BN49" s="43" t="str">
        <f>IF(ISBLANK('Nota de Estudiantes'!BN51),"",20*'Nota de Estudiantes'!BN51/BN$6)</f>
        <v/>
      </c>
      <c r="BO49" s="43" t="str">
        <f>IF(ISBLANK('Nota de Estudiantes'!BO51),"",20*'Nota de Estudiantes'!BO51/BO$6)</f>
        <v/>
      </c>
      <c r="BP49" s="43" t="str">
        <f>IF(ISBLANK('Nota de Estudiantes'!BP51),"",20*'Nota de Estudiantes'!BP51/BP$6)</f>
        <v/>
      </c>
      <c r="BQ49" s="43" t="str">
        <f>IF(ISBLANK('Nota de Estudiantes'!BQ51),"",20*'Nota de Estudiantes'!BQ51/BQ$6)</f>
        <v/>
      </c>
      <c r="BR49" s="43" t="str">
        <f>IF(ISBLANK('Nota de Estudiantes'!BR51),"",20*'Nota de Estudiantes'!BR51/BR$6)</f>
        <v/>
      </c>
      <c r="BS49" s="43" t="str">
        <f>IF(ISBLANK('Nota de Estudiantes'!BS51),"",20*'Nota de Estudiantes'!BS51/BS$6)</f>
        <v/>
      </c>
      <c r="BT49" s="43" t="str">
        <f>IF(ISBLANK('Nota de Estudiantes'!BT51),"",20*'Nota de Estudiantes'!BT51/BT$6)</f>
        <v/>
      </c>
      <c r="BU49" s="43" t="str">
        <f>IF(ISBLANK('Nota de Estudiantes'!BU51),"",20*'Nota de Estudiantes'!BU51/BU$6)</f>
        <v/>
      </c>
      <c r="BV49" s="43" t="str">
        <f>IF(ISBLANK('Nota de Estudiantes'!BV51),"",20*'Nota de Estudiantes'!BV51/BV$6)</f>
        <v/>
      </c>
      <c r="BW49" s="43" t="str">
        <f>IF(ISBLANK('Nota de Estudiantes'!BW51),"",20*'Nota de Estudiantes'!BW51/BW$6)</f>
        <v/>
      </c>
      <c r="BX49" s="43" t="str">
        <f>IF(ISBLANK('Nota de Estudiantes'!BX51),"",20*'Nota de Estudiantes'!BX51/BX$6)</f>
        <v/>
      </c>
      <c r="BY49" s="43" t="str">
        <f>IF(ISBLANK('Nota de Estudiantes'!BY51),"",20*'Nota de Estudiantes'!BY51/BY$6)</f>
        <v/>
      </c>
      <c r="BZ49" s="43" t="str">
        <f>IF(ISBLANK('Nota de Estudiantes'!BZ51),"",20*'Nota de Estudiantes'!BZ51/BZ$6)</f>
        <v/>
      </c>
      <c r="CA49" s="43" t="str">
        <f>IF(ISBLANK('Nota de Estudiantes'!CA51),"",20*'Nota de Estudiantes'!CA51/CA$6)</f>
        <v/>
      </c>
      <c r="CB49" s="43" t="str">
        <f>IF(ISBLANK('Nota de Estudiantes'!CB51),"",20*'Nota de Estudiantes'!CB51/CB$6)</f>
        <v/>
      </c>
      <c r="CC49" s="43" t="str">
        <f>IF(ISBLANK('Nota de Estudiantes'!CC51),"",20*'Nota de Estudiantes'!CC51/CC$6)</f>
        <v/>
      </c>
      <c r="CD49" s="43" t="str">
        <f>IF(ISBLANK('Nota de Estudiantes'!CD51),"",20*'Nota de Estudiantes'!CD51/CD$6)</f>
        <v/>
      </c>
      <c r="CE49" s="43" t="str">
        <f>IF(ISBLANK('Nota de Estudiantes'!CE51),"",20*'Nota de Estudiantes'!CE51/CE$6)</f>
        <v/>
      </c>
      <c r="CF49" s="43" t="str">
        <f>IF(ISBLANK('Nota de Estudiantes'!CF51),"",20*'Nota de Estudiantes'!CF51/CF$6)</f>
        <v/>
      </c>
      <c r="CG49" s="43" t="str">
        <f>IF(ISBLANK('Nota de Estudiantes'!CG51),"",20*'Nota de Estudiantes'!CG51/CG$6)</f>
        <v/>
      </c>
      <c r="CH49" s="43" t="str">
        <f>IF(ISBLANK('Nota de Estudiantes'!CH51),"",20*'Nota de Estudiantes'!CH51/CH$6)</f>
        <v/>
      </c>
      <c r="CI49" s="43" t="str">
        <f>IF(ISBLANK('Nota de Estudiantes'!CI51),"",20*'Nota de Estudiantes'!CI51/CI$6)</f>
        <v/>
      </c>
      <c r="CJ49" s="43" t="str">
        <f>IF(ISBLANK('Nota de Estudiantes'!CJ51),"",20*'Nota de Estudiantes'!CJ51/CJ$6)</f>
        <v/>
      </c>
      <c r="CK49" s="43" t="str">
        <f>IF(ISBLANK('Nota de Estudiantes'!CK51),"",20*'Nota de Estudiantes'!CK51/CK$6)</f>
        <v/>
      </c>
      <c r="CL49" s="43" t="str">
        <f>IF(ISBLANK('Nota de Estudiantes'!CL51),"",20*'Nota de Estudiantes'!CL51/CL$6)</f>
        <v/>
      </c>
      <c r="CM49" s="43" t="str">
        <f>IF(ISBLANK('Nota de Estudiantes'!CM51),"",20*'Nota de Estudiantes'!CM51/CM$6)</f>
        <v/>
      </c>
      <c r="CN49" s="43" t="str">
        <f>IF(ISBLANK('Nota de Estudiantes'!CN51),"",20*'Nota de Estudiantes'!CN51/CN$6)</f>
        <v/>
      </c>
      <c r="CO49" s="43" t="str">
        <f>IF(ISBLANK('Nota de Estudiantes'!CO51),"",20*'Nota de Estudiantes'!CO51/CO$6)</f>
        <v/>
      </c>
      <c r="CP49" s="43" t="str">
        <f>IF(ISBLANK('Nota de Estudiantes'!CP51),"",20*'Nota de Estudiantes'!CP51/CP$6)</f>
        <v/>
      </c>
      <c r="CQ49" s="43" t="str">
        <f>IF(ISBLANK('Nota de Estudiantes'!CQ51),"",20*'Nota de Estudiantes'!CQ51/CQ$6)</f>
        <v/>
      </c>
      <c r="CR49" s="43" t="str">
        <f>IF(ISBLANK('Nota de Estudiantes'!CR51),"",20*'Nota de Estudiantes'!CR51/CR$6)</f>
        <v/>
      </c>
      <c r="CS49" s="43" t="str">
        <f>IF(ISBLANK('Nota de Estudiantes'!CS51),"",20*'Nota de Estudiantes'!CS51/CS$6)</f>
        <v/>
      </c>
      <c r="CT49" s="43" t="str">
        <f>IF(ISBLANK('Nota de Estudiantes'!CT51),"",20*'Nota de Estudiantes'!CT51/CT$6)</f>
        <v/>
      </c>
      <c r="CU49" s="43" t="str">
        <f>IF(ISBLANK('Nota de Estudiantes'!CU51),"",20*'Nota de Estudiantes'!CU51/CU$6)</f>
        <v/>
      </c>
      <c r="CV49" s="43" t="str">
        <f>IF(ISBLANK('Nota de Estudiantes'!CV51),"",20*'Nota de Estudiantes'!CV51/CV$6)</f>
        <v/>
      </c>
      <c r="CW49" s="43" t="str">
        <f>IF(ISBLANK('Nota de Estudiantes'!CW51),"",20*'Nota de Estudiantes'!CW51/CW$6)</f>
        <v/>
      </c>
      <c r="CX49" s="43" t="str">
        <f>IF(ISBLANK('Nota de Estudiantes'!CX51),"",20*'Nota de Estudiantes'!CX51/CX$6)</f>
        <v/>
      </c>
      <c r="CY49" s="43" t="str">
        <f>IF(ISBLANK('Nota de Estudiantes'!CY51),"",20*'Nota de Estudiantes'!CY51/CY$6)</f>
        <v/>
      </c>
      <c r="CZ49" s="43" t="str">
        <f>IF(ISBLANK('Nota de Estudiantes'!CZ51),"",20*'Nota de Estudiantes'!CZ51/CZ$6)</f>
        <v/>
      </c>
      <c r="DA49" s="43" t="str">
        <f>IF(ISBLANK('Nota de Estudiantes'!DA51),"",20*'Nota de Estudiantes'!DA51/DA$6)</f>
        <v/>
      </c>
      <c r="DB49" s="43" t="str">
        <f>IF(ISBLANK('Nota de Estudiantes'!DB51),"",20*'Nota de Estudiantes'!DB51/DB$6)</f>
        <v/>
      </c>
      <c r="DC49" s="43" t="str">
        <f>IF(ISBLANK('Nota de Estudiantes'!DC51),"",20*'Nota de Estudiantes'!DC51/DC$6)</f>
        <v/>
      </c>
      <c r="DD49" s="43" t="str">
        <f>IF(ISBLANK('Nota de Estudiantes'!DD51),"",20*'Nota de Estudiantes'!DD51/DD$6)</f>
        <v/>
      </c>
      <c r="DE49" s="43" t="str">
        <f>IF(ISBLANK('Nota de Estudiantes'!DE51),"",20*'Nota de Estudiantes'!DE51/DE$6)</f>
        <v/>
      </c>
      <c r="DF49" s="43" t="str">
        <f>IF(ISBLANK('Nota de Estudiantes'!DF51),"",20*'Nota de Estudiantes'!DF51/DF$6)</f>
        <v/>
      </c>
      <c r="DG49" s="43" t="str">
        <f>IF(ISBLANK('Nota de Estudiantes'!DG51),"",20*'Nota de Estudiantes'!DG51/DG$6)</f>
        <v/>
      </c>
      <c r="DH49" s="43" t="str">
        <f>IF(ISBLANK('Nota de Estudiantes'!DH51),"",20*'Nota de Estudiantes'!DH51/DH$6)</f>
        <v/>
      </c>
      <c r="DI49" s="43" t="str">
        <f>IF(ISBLANK('Nota de Estudiantes'!DI51),"",20*'Nota de Estudiantes'!DI51/DI$6)</f>
        <v/>
      </c>
      <c r="DJ49" s="43" t="str">
        <f>IF(ISBLANK('Nota de Estudiantes'!DJ51),"",20*'Nota de Estudiantes'!DJ51/DJ$6)</f>
        <v/>
      </c>
      <c r="DK49" s="43" t="str">
        <f>IF(ISBLANK('Nota de Estudiantes'!DK51),"",20*'Nota de Estudiantes'!DK51/DK$6)</f>
        <v/>
      </c>
      <c r="DL49" s="43" t="str">
        <f>IF(ISBLANK('Nota de Estudiantes'!DL51),"",20*'Nota de Estudiantes'!DL51/DL$6)</f>
        <v/>
      </c>
      <c r="DM49" s="43" t="str">
        <f>IF(ISBLANK('Nota de Estudiantes'!DM51),"",20*'Nota de Estudiantes'!DM51/DM$6)</f>
        <v/>
      </c>
      <c r="DN49" s="43" t="str">
        <f>IF(ISBLANK('Nota de Estudiantes'!DN51),"",20*'Nota de Estudiantes'!DN51/DN$6)</f>
        <v/>
      </c>
      <c r="DO49" s="43" t="str">
        <f>IF(ISBLANK('Nota de Estudiantes'!DO51),"",20*'Nota de Estudiantes'!DO51/DO$6)</f>
        <v/>
      </c>
      <c r="DP49" s="43" t="str">
        <f>IF(ISBLANK('Nota de Estudiantes'!DP51),"",20*'Nota de Estudiantes'!DP51/DP$6)</f>
        <v/>
      </c>
      <c r="DQ49" s="43" t="str">
        <f>IF(ISBLANK('Nota de Estudiantes'!DQ51),"",20*'Nota de Estudiantes'!DQ51/DQ$6)</f>
        <v/>
      </c>
      <c r="DR49" s="43" t="str">
        <f>IF(ISBLANK('Nota de Estudiantes'!DR51),"",20*'Nota de Estudiantes'!DR51/DR$6)</f>
        <v/>
      </c>
      <c r="DS49" s="43" t="str">
        <f>IF(ISBLANK('Nota de Estudiantes'!DS51),"",20*'Nota de Estudiantes'!DS51/DS$6)</f>
        <v/>
      </c>
      <c r="DT49" s="43" t="str">
        <f>IF(ISBLANK('Nota de Estudiantes'!DT51),"",20*'Nota de Estudiantes'!DT51/DT$6)</f>
        <v/>
      </c>
      <c r="DU49" s="43" t="str">
        <f>IF(ISBLANK('Nota de Estudiantes'!DU51),"",20*'Nota de Estudiantes'!DU51/DU$6)</f>
        <v/>
      </c>
      <c r="DV49" s="43" t="str">
        <f>IF(ISBLANK('Nota de Estudiantes'!DV51),"",20*'Nota de Estudiantes'!DV51/DV$6)</f>
        <v/>
      </c>
      <c r="DW49" s="43" t="str">
        <f>IF(ISBLANK('Nota de Estudiantes'!DW51),"",20*'Nota de Estudiantes'!DW51/DW$6)</f>
        <v/>
      </c>
      <c r="DX49" s="43" t="str">
        <f>IF(ISBLANK('Nota de Estudiantes'!DX51),"",20*'Nota de Estudiantes'!DX51/DX$6)</f>
        <v/>
      </c>
      <c r="DY49" s="43" t="str">
        <f>IF(ISBLANK('Nota de Estudiantes'!DY51),"",20*'Nota de Estudiantes'!DY51/DY$6)</f>
        <v/>
      </c>
      <c r="DZ49" s="43" t="str">
        <f>IF(ISBLANK('Nota de Estudiantes'!DZ51),"",20*'Nota de Estudiantes'!DZ51/DZ$6)</f>
        <v/>
      </c>
      <c r="EA49" s="43" t="str">
        <f>IF(ISBLANK('Nota de Estudiantes'!EA51),"",20*'Nota de Estudiantes'!EA51/EA$6)</f>
        <v/>
      </c>
      <c r="EB49" s="43" t="str">
        <f>IF(ISBLANK('Nota de Estudiantes'!EB51),"",20*'Nota de Estudiantes'!EB51/EB$6)</f>
        <v/>
      </c>
      <c r="EC49" s="43" t="str">
        <f>IF(ISBLANK('Nota de Estudiantes'!EC51),"",20*'Nota de Estudiantes'!EC51/EC$6)</f>
        <v/>
      </c>
      <c r="ED49" s="43" t="str">
        <f>IF(ISBLANK('Nota de Estudiantes'!ED51),"",20*'Nota de Estudiantes'!ED51/ED$6)</f>
        <v/>
      </c>
      <c r="EE49" s="43" t="str">
        <f>IF(ISBLANK('Nota de Estudiantes'!EE51),"",20*'Nota de Estudiantes'!EE51/EE$6)</f>
        <v/>
      </c>
      <c r="EF49" s="43" t="str">
        <f>IF(ISBLANK('Nota de Estudiantes'!EF51),"",20*'Nota de Estudiantes'!EF51/EF$6)</f>
        <v/>
      </c>
      <c r="EG49" s="43" t="str">
        <f>IF(ISBLANK('Nota de Estudiantes'!EG51),"",20*'Nota de Estudiantes'!EG51/EG$6)</f>
        <v/>
      </c>
      <c r="EH49" s="43" t="str">
        <f>IF(ISBLANK('Nota de Estudiantes'!EH51),"",20*'Nota de Estudiantes'!EH51/EH$6)</f>
        <v/>
      </c>
      <c r="EI49" s="43" t="str">
        <f>IF(ISBLANK('Nota de Estudiantes'!EI51),"",20*'Nota de Estudiantes'!EI51/EI$6)</f>
        <v/>
      </c>
      <c r="EJ49" s="43" t="str">
        <f>IF(ISBLANK('Nota de Estudiantes'!EJ51),"",20*'Nota de Estudiantes'!EJ51/EJ$6)</f>
        <v/>
      </c>
      <c r="EK49" s="43" t="str">
        <f>IF(ISBLANK('Nota de Estudiantes'!EK51),"",20*'Nota de Estudiantes'!EK51/EK$6)</f>
        <v/>
      </c>
      <c r="EL49" s="43" t="str">
        <f>IF(ISBLANK('Nota de Estudiantes'!EL51),"",20*'Nota de Estudiantes'!EL51/EL$6)</f>
        <v/>
      </c>
      <c r="EM49" s="43" t="str">
        <f>IF(ISBLANK('Nota de Estudiantes'!EM51),"",20*'Nota de Estudiantes'!EM51/EM$6)</f>
        <v/>
      </c>
      <c r="EN49" s="43" t="str">
        <f>IF(ISBLANK('Nota de Estudiantes'!EN51),"",20*'Nota de Estudiantes'!EN51/EN$6)</f>
        <v/>
      </c>
      <c r="EO49" s="43" t="str">
        <f>IF(ISBLANK('Nota de Estudiantes'!EO51),"",20*'Nota de Estudiantes'!EO51/EO$6)</f>
        <v/>
      </c>
      <c r="EP49" s="43" t="str">
        <f>IF(ISBLANK('Nota de Estudiantes'!EP51),"",20*'Nota de Estudiantes'!EP51/EP$6)</f>
        <v/>
      </c>
      <c r="EQ49" s="43" t="str">
        <f>IF(ISBLANK('Nota de Estudiantes'!EQ51),"",20*'Nota de Estudiantes'!EQ51/EQ$6)</f>
        <v/>
      </c>
      <c r="ER49" s="43" t="str">
        <f>IF(ISBLANK('Nota de Estudiantes'!ER51),"",20*'Nota de Estudiantes'!ER51/ER$6)</f>
        <v/>
      </c>
      <c r="ES49" s="43" t="str">
        <f>IF(ISBLANK('Nota de Estudiantes'!ES51),"",20*'Nota de Estudiantes'!ES51/ES$6)</f>
        <v/>
      </c>
      <c r="ET49" s="43" t="str">
        <f>IF(ISBLANK('Nota de Estudiantes'!ET51),"",20*'Nota de Estudiantes'!ET51/ET$6)</f>
        <v/>
      </c>
      <c r="EU49" s="43" t="str">
        <f>IF(ISBLANK('Nota de Estudiantes'!EU51),"",20*'Nota de Estudiantes'!EU51/EU$6)</f>
        <v/>
      </c>
      <c r="EV49" s="43" t="str">
        <f>IF(ISBLANK('Nota de Estudiantes'!EV51),"",20*'Nota de Estudiantes'!EV51/EV$6)</f>
        <v/>
      </c>
      <c r="EW49" s="43" t="str">
        <f>IF(ISBLANK('Nota de Estudiantes'!EW51),"",20*'Nota de Estudiantes'!EW51/EW$6)</f>
        <v/>
      </c>
      <c r="EX49" s="43" t="str">
        <f>IF(ISBLANK('Nota de Estudiantes'!EX51),"",20*'Nota de Estudiantes'!EX51/EX$6)</f>
        <v/>
      </c>
      <c r="EY49" s="43" t="str">
        <f>IF(ISBLANK('Nota de Estudiantes'!EY51),"",20*'Nota de Estudiantes'!EY51/EY$6)</f>
        <v/>
      </c>
      <c r="EZ49" s="43" t="str">
        <f>IF(ISBLANK('Nota de Estudiantes'!EZ51),"",20*'Nota de Estudiantes'!EZ51/EZ$6)</f>
        <v/>
      </c>
      <c r="FA49" s="43" t="str">
        <f>IF(ISBLANK('Nota de Estudiantes'!FA51),"",20*'Nota de Estudiantes'!FA51/FA$6)</f>
        <v/>
      </c>
      <c r="FB49" s="43" t="str">
        <f>IF(ISBLANK('Nota de Estudiantes'!FB51),"",20*'Nota de Estudiantes'!FB51/FB$6)</f>
        <v/>
      </c>
      <c r="FC49" s="43" t="str">
        <f>IF(ISBLANK('Nota de Estudiantes'!FC51),"",20*'Nota de Estudiantes'!FC51/FC$6)</f>
        <v/>
      </c>
      <c r="FD49" s="43" t="str">
        <f>IF(ISBLANK('Nota de Estudiantes'!FD51),"",20*'Nota de Estudiantes'!FD51/FD$6)</f>
        <v/>
      </c>
      <c r="FE49" s="43" t="str">
        <f>IF(ISBLANK('Nota de Estudiantes'!FE51),"",20*'Nota de Estudiantes'!FE51/FE$6)</f>
        <v/>
      </c>
      <c r="FF49" s="43" t="str">
        <f>IF(ISBLANK('Nota de Estudiantes'!FF51),"",20*'Nota de Estudiantes'!FF51/FF$6)</f>
        <v/>
      </c>
      <c r="FG49" s="43" t="str">
        <f>IF(ISBLANK('Nota de Estudiantes'!FG51),"",20*'Nota de Estudiantes'!FG51/FG$6)</f>
        <v/>
      </c>
      <c r="FH49" s="43" t="str">
        <f>IF(ISBLANK('Nota de Estudiantes'!FH51),"",20*'Nota de Estudiantes'!FH51/FH$6)</f>
        <v/>
      </c>
      <c r="FI49" s="43" t="str">
        <f>IF(ISBLANK('Nota de Estudiantes'!FI51),"",20*'Nota de Estudiantes'!FI51/FI$6)</f>
        <v/>
      </c>
      <c r="FJ49" s="43" t="str">
        <f>IF(ISBLANK('Nota de Estudiantes'!FJ51),"",20*'Nota de Estudiantes'!FJ51/FJ$6)</f>
        <v/>
      </c>
      <c r="FK49" s="43" t="str">
        <f>IF(ISBLANK('Nota de Estudiantes'!FK51),"",20*'Nota de Estudiantes'!FK51/FK$6)</f>
        <v/>
      </c>
      <c r="FL49" s="43" t="str">
        <f>IF(ISBLANK('Nota de Estudiantes'!FL51),"",20*'Nota de Estudiantes'!FL51/FL$6)</f>
        <v/>
      </c>
    </row>
    <row r="50" spans="2:168" x14ac:dyDescent="0.25">
      <c r="B50" s="42" t="str">
        <f>IF(ISBLANK('Nota de Estudiantes'!B52),"",'Nota de Estudiantes'!B52)</f>
        <v/>
      </c>
      <c r="C50" s="42" t="str">
        <f>IF(ISBLANK('Nota de Estudiantes'!C52),"",'Nota de Estudiantes'!C52)</f>
        <v/>
      </c>
      <c r="D50" s="38" t="str">
        <f>IF(ISBLANK('Nota de Estudiantes'!D52),"",'Nota de Estudiantes'!D52)</f>
        <v/>
      </c>
      <c r="E50" s="43" t="str">
        <f>IF(ISBLANK('Nota de Estudiantes'!E52),"",20*'Nota de Estudiantes'!E52/E$6)</f>
        <v/>
      </c>
      <c r="F50" s="43" t="str">
        <f>IF(ISBLANK('Nota de Estudiantes'!F52),"",20*'Nota de Estudiantes'!F52/F$6)</f>
        <v/>
      </c>
      <c r="G50" s="43" t="str">
        <f>IF(ISBLANK('Nota de Estudiantes'!G52),"",20*'Nota de Estudiantes'!G52/G$6)</f>
        <v/>
      </c>
      <c r="H50" s="43" t="str">
        <f>IF(ISBLANK('Nota de Estudiantes'!H52),"",20*'Nota de Estudiantes'!H52/H$6)</f>
        <v/>
      </c>
      <c r="I50" s="43" t="str">
        <f>IF(ISBLANK('Nota de Estudiantes'!I52),"",20*'Nota de Estudiantes'!I52/I$6)</f>
        <v/>
      </c>
      <c r="J50" s="43" t="str">
        <f>IF(ISBLANK('Nota de Estudiantes'!J52),"",20*'Nota de Estudiantes'!J52/J$6)</f>
        <v/>
      </c>
      <c r="K50" s="43" t="str">
        <f>IF(ISBLANK('Nota de Estudiantes'!K52),"",20*'Nota de Estudiantes'!K52/K$6)</f>
        <v/>
      </c>
      <c r="L50" s="43" t="str">
        <f>IF(ISBLANK('Nota de Estudiantes'!L52),"",20*'Nota de Estudiantes'!L52/L$6)</f>
        <v/>
      </c>
      <c r="M50" s="43" t="str">
        <f>IF(ISBLANK('Nota de Estudiantes'!M52),"",20*'Nota de Estudiantes'!M52/M$6)</f>
        <v/>
      </c>
      <c r="N50" s="43" t="str">
        <f>IF(ISBLANK('Nota de Estudiantes'!N52),"",20*'Nota de Estudiantes'!N52/N$6)</f>
        <v/>
      </c>
      <c r="O50" s="43" t="str">
        <f>IF(ISBLANK('Nota de Estudiantes'!O52),"",20*'Nota de Estudiantes'!O52/O$6)</f>
        <v/>
      </c>
      <c r="P50" s="43" t="str">
        <f>IF(ISBLANK('Nota de Estudiantes'!P52),"",20*'Nota de Estudiantes'!P52/P$6)</f>
        <v/>
      </c>
      <c r="Q50" s="43" t="str">
        <f>IF(ISBLANK('Nota de Estudiantes'!Q52),"",20*'Nota de Estudiantes'!Q52/Q$6)</f>
        <v/>
      </c>
      <c r="R50" s="43" t="str">
        <f>IF(ISBLANK('Nota de Estudiantes'!R52),"",20*'Nota de Estudiantes'!R52/R$6)</f>
        <v/>
      </c>
      <c r="S50" s="43" t="str">
        <f>IF(ISBLANK('Nota de Estudiantes'!S52),"",20*'Nota de Estudiantes'!S52/S$6)</f>
        <v/>
      </c>
      <c r="T50" s="43" t="str">
        <f>IF(ISBLANK('Nota de Estudiantes'!T52),"",20*'Nota de Estudiantes'!T52/T$6)</f>
        <v/>
      </c>
      <c r="U50" s="43" t="str">
        <f>IF(ISBLANK('Nota de Estudiantes'!U52),"",20*'Nota de Estudiantes'!U52/U$6)</f>
        <v/>
      </c>
      <c r="V50" s="43" t="str">
        <f>IF(ISBLANK('Nota de Estudiantes'!V52),"",20*'Nota de Estudiantes'!V52/V$6)</f>
        <v/>
      </c>
      <c r="W50" s="43" t="str">
        <f>IF(ISBLANK('Nota de Estudiantes'!W52),"",20*'Nota de Estudiantes'!W52/W$6)</f>
        <v/>
      </c>
      <c r="X50" s="43" t="str">
        <f>IF(ISBLANK('Nota de Estudiantes'!X52),"",20*'Nota de Estudiantes'!X52/X$6)</f>
        <v/>
      </c>
      <c r="Y50" s="43" t="str">
        <f>IF(ISBLANK('Nota de Estudiantes'!Y52),"",20*'Nota de Estudiantes'!Y52/Y$6)</f>
        <v/>
      </c>
      <c r="Z50" s="43" t="str">
        <f>IF(ISBLANK('Nota de Estudiantes'!Z52),"",20*'Nota de Estudiantes'!Z52/Z$6)</f>
        <v/>
      </c>
      <c r="AA50" s="43" t="str">
        <f>IF(ISBLANK('Nota de Estudiantes'!AA52),"",20*'Nota de Estudiantes'!AA52/AA$6)</f>
        <v/>
      </c>
      <c r="AB50" s="43" t="str">
        <f>IF(ISBLANK('Nota de Estudiantes'!AB52),"",20*'Nota de Estudiantes'!AB52/AB$6)</f>
        <v/>
      </c>
      <c r="AC50" s="43" t="str">
        <f>IF(ISBLANK('Nota de Estudiantes'!AC52),"",20*'Nota de Estudiantes'!AC52/AC$6)</f>
        <v/>
      </c>
      <c r="AD50" s="43" t="str">
        <f>IF(ISBLANK('Nota de Estudiantes'!AD52),"",20*'Nota de Estudiantes'!AD52/AD$6)</f>
        <v/>
      </c>
      <c r="AE50" s="43" t="str">
        <f>IF(ISBLANK('Nota de Estudiantes'!AE52),"",20*'Nota de Estudiantes'!AE52/AE$6)</f>
        <v/>
      </c>
      <c r="AF50" s="43" t="str">
        <f>IF(ISBLANK('Nota de Estudiantes'!AF52),"",20*'Nota de Estudiantes'!AF52/AF$6)</f>
        <v/>
      </c>
      <c r="AG50" s="43" t="str">
        <f>IF(ISBLANK('Nota de Estudiantes'!AG52),"",20*'Nota de Estudiantes'!AG52/AG$6)</f>
        <v/>
      </c>
      <c r="AH50" s="43" t="str">
        <f>IF(ISBLANK('Nota de Estudiantes'!AH52),"",20*'Nota de Estudiantes'!AH52/AH$6)</f>
        <v/>
      </c>
      <c r="AI50" s="43" t="str">
        <f>IF(ISBLANK('Nota de Estudiantes'!AI52),"",20*'Nota de Estudiantes'!AI52/AI$6)</f>
        <v/>
      </c>
      <c r="AJ50" s="43" t="str">
        <f>IF(ISBLANK('Nota de Estudiantes'!AJ52),"",20*'Nota de Estudiantes'!AJ52/AJ$6)</f>
        <v/>
      </c>
      <c r="AK50" s="43" t="str">
        <f>IF(ISBLANK('Nota de Estudiantes'!AK52),"",20*'Nota de Estudiantes'!AK52/AK$6)</f>
        <v/>
      </c>
      <c r="AL50" s="43" t="str">
        <f>IF(ISBLANK('Nota de Estudiantes'!AL52),"",20*'Nota de Estudiantes'!AL52/AL$6)</f>
        <v/>
      </c>
      <c r="AM50" s="43" t="str">
        <f>IF(ISBLANK('Nota de Estudiantes'!AM52),"",20*'Nota de Estudiantes'!AM52/AM$6)</f>
        <v/>
      </c>
      <c r="AN50" s="43" t="str">
        <f>IF(ISBLANK('Nota de Estudiantes'!AN52),"",20*'Nota de Estudiantes'!AN52/AN$6)</f>
        <v/>
      </c>
      <c r="AO50" s="43" t="str">
        <f>IF(ISBLANK('Nota de Estudiantes'!AO52),"",20*'Nota de Estudiantes'!AO52/AO$6)</f>
        <v/>
      </c>
      <c r="AP50" s="43" t="str">
        <f>IF(ISBLANK('Nota de Estudiantes'!AP52),"",20*'Nota de Estudiantes'!AP52/AP$6)</f>
        <v/>
      </c>
      <c r="AQ50" s="43" t="str">
        <f>IF(ISBLANK('Nota de Estudiantes'!AQ52),"",20*'Nota de Estudiantes'!AQ52/AQ$6)</f>
        <v/>
      </c>
      <c r="AR50" s="43" t="str">
        <f>IF(ISBLANK('Nota de Estudiantes'!AR52),"",20*'Nota de Estudiantes'!AR52/AR$6)</f>
        <v/>
      </c>
      <c r="AS50" s="43" t="str">
        <f>IF(ISBLANK('Nota de Estudiantes'!AS52),"",20*'Nota de Estudiantes'!AS52/AS$6)</f>
        <v/>
      </c>
      <c r="AT50" s="43" t="str">
        <f>IF(ISBLANK('Nota de Estudiantes'!AT52),"",20*'Nota de Estudiantes'!AT52/AT$6)</f>
        <v/>
      </c>
      <c r="AU50" s="43" t="str">
        <f>IF(ISBLANK('Nota de Estudiantes'!AU52),"",20*'Nota de Estudiantes'!AU52/AU$6)</f>
        <v/>
      </c>
      <c r="AV50" s="43" t="str">
        <f>IF(ISBLANK('Nota de Estudiantes'!AV52),"",20*'Nota de Estudiantes'!AV52/AV$6)</f>
        <v/>
      </c>
      <c r="AW50" s="43" t="str">
        <f>IF(ISBLANK('Nota de Estudiantes'!AW52),"",20*'Nota de Estudiantes'!AW52/AW$6)</f>
        <v/>
      </c>
      <c r="AX50" s="43" t="str">
        <f>IF(ISBLANK('Nota de Estudiantes'!AX52),"",20*'Nota de Estudiantes'!AX52/AX$6)</f>
        <v/>
      </c>
      <c r="AY50" s="43" t="str">
        <f>IF(ISBLANK('Nota de Estudiantes'!AY52),"",20*'Nota de Estudiantes'!AY52/AY$6)</f>
        <v/>
      </c>
      <c r="AZ50" s="43" t="str">
        <f>IF(ISBLANK('Nota de Estudiantes'!AZ52),"",20*'Nota de Estudiantes'!AZ52/AZ$6)</f>
        <v/>
      </c>
      <c r="BA50" s="43" t="str">
        <f>IF(ISBLANK('Nota de Estudiantes'!BA52),"",20*'Nota de Estudiantes'!BA52/BA$6)</f>
        <v/>
      </c>
      <c r="BB50" s="43" t="str">
        <f>IF(ISBLANK('Nota de Estudiantes'!BB52),"",20*'Nota de Estudiantes'!BB52/BB$6)</f>
        <v/>
      </c>
      <c r="BC50" s="43" t="str">
        <f>IF(ISBLANK('Nota de Estudiantes'!BC52),"",20*'Nota de Estudiantes'!BC52/BC$6)</f>
        <v/>
      </c>
      <c r="BD50" s="43" t="str">
        <f>IF(ISBLANK('Nota de Estudiantes'!BD52),"",20*'Nota de Estudiantes'!BD52/BD$6)</f>
        <v/>
      </c>
      <c r="BE50" s="43" t="str">
        <f>IF(ISBLANK('Nota de Estudiantes'!BE52),"",20*'Nota de Estudiantes'!BE52/BE$6)</f>
        <v/>
      </c>
      <c r="BF50" s="43" t="str">
        <f>IF(ISBLANK('Nota de Estudiantes'!BF52),"",20*'Nota de Estudiantes'!BF52/BF$6)</f>
        <v/>
      </c>
      <c r="BG50" s="43" t="str">
        <f>IF(ISBLANK('Nota de Estudiantes'!BG52),"",20*'Nota de Estudiantes'!BG52/BG$6)</f>
        <v/>
      </c>
      <c r="BH50" s="43" t="str">
        <f>IF(ISBLANK('Nota de Estudiantes'!BH52),"",20*'Nota de Estudiantes'!BH52/BH$6)</f>
        <v/>
      </c>
      <c r="BI50" s="43" t="str">
        <f>IF(ISBLANK('Nota de Estudiantes'!BI52),"",20*'Nota de Estudiantes'!BI52/BI$6)</f>
        <v/>
      </c>
      <c r="BJ50" s="43" t="str">
        <f>IF(ISBLANK('Nota de Estudiantes'!BJ52),"",20*'Nota de Estudiantes'!BJ52/BJ$6)</f>
        <v/>
      </c>
      <c r="BK50" s="43" t="str">
        <f>IF(ISBLANK('Nota de Estudiantes'!BK52),"",20*'Nota de Estudiantes'!BK52/BK$6)</f>
        <v/>
      </c>
      <c r="BL50" s="43" t="str">
        <f>IF(ISBLANK('Nota de Estudiantes'!BL52),"",20*'Nota de Estudiantes'!BL52/BL$6)</f>
        <v/>
      </c>
      <c r="BM50" s="43" t="str">
        <f>IF(ISBLANK('Nota de Estudiantes'!BM52),"",20*'Nota de Estudiantes'!BM52/BM$6)</f>
        <v/>
      </c>
      <c r="BN50" s="43" t="str">
        <f>IF(ISBLANK('Nota de Estudiantes'!BN52),"",20*'Nota de Estudiantes'!BN52/BN$6)</f>
        <v/>
      </c>
      <c r="BO50" s="43" t="str">
        <f>IF(ISBLANK('Nota de Estudiantes'!BO52),"",20*'Nota de Estudiantes'!BO52/BO$6)</f>
        <v/>
      </c>
      <c r="BP50" s="43" t="str">
        <f>IF(ISBLANK('Nota de Estudiantes'!BP52),"",20*'Nota de Estudiantes'!BP52/BP$6)</f>
        <v/>
      </c>
      <c r="BQ50" s="43" t="str">
        <f>IF(ISBLANK('Nota de Estudiantes'!BQ52),"",20*'Nota de Estudiantes'!BQ52/BQ$6)</f>
        <v/>
      </c>
      <c r="BR50" s="43" t="str">
        <f>IF(ISBLANK('Nota de Estudiantes'!BR52),"",20*'Nota de Estudiantes'!BR52/BR$6)</f>
        <v/>
      </c>
      <c r="BS50" s="43" t="str">
        <f>IF(ISBLANK('Nota de Estudiantes'!BS52),"",20*'Nota de Estudiantes'!BS52/BS$6)</f>
        <v/>
      </c>
      <c r="BT50" s="43" t="str">
        <f>IF(ISBLANK('Nota de Estudiantes'!BT52),"",20*'Nota de Estudiantes'!BT52/BT$6)</f>
        <v/>
      </c>
      <c r="BU50" s="43" t="str">
        <f>IF(ISBLANK('Nota de Estudiantes'!BU52),"",20*'Nota de Estudiantes'!BU52/BU$6)</f>
        <v/>
      </c>
      <c r="BV50" s="43" t="str">
        <f>IF(ISBLANK('Nota de Estudiantes'!BV52),"",20*'Nota de Estudiantes'!BV52/BV$6)</f>
        <v/>
      </c>
      <c r="BW50" s="43" t="str">
        <f>IF(ISBLANK('Nota de Estudiantes'!BW52),"",20*'Nota de Estudiantes'!BW52/BW$6)</f>
        <v/>
      </c>
      <c r="BX50" s="43" t="str">
        <f>IF(ISBLANK('Nota de Estudiantes'!BX52),"",20*'Nota de Estudiantes'!BX52/BX$6)</f>
        <v/>
      </c>
      <c r="BY50" s="43" t="str">
        <f>IF(ISBLANK('Nota de Estudiantes'!BY52),"",20*'Nota de Estudiantes'!BY52/BY$6)</f>
        <v/>
      </c>
      <c r="BZ50" s="43" t="str">
        <f>IF(ISBLANK('Nota de Estudiantes'!BZ52),"",20*'Nota de Estudiantes'!BZ52/BZ$6)</f>
        <v/>
      </c>
      <c r="CA50" s="43" t="str">
        <f>IF(ISBLANK('Nota de Estudiantes'!CA52),"",20*'Nota de Estudiantes'!CA52/CA$6)</f>
        <v/>
      </c>
      <c r="CB50" s="43" t="str">
        <f>IF(ISBLANK('Nota de Estudiantes'!CB52),"",20*'Nota de Estudiantes'!CB52/CB$6)</f>
        <v/>
      </c>
      <c r="CC50" s="43" t="str">
        <f>IF(ISBLANK('Nota de Estudiantes'!CC52),"",20*'Nota de Estudiantes'!CC52/CC$6)</f>
        <v/>
      </c>
      <c r="CD50" s="43" t="str">
        <f>IF(ISBLANK('Nota de Estudiantes'!CD52),"",20*'Nota de Estudiantes'!CD52/CD$6)</f>
        <v/>
      </c>
      <c r="CE50" s="43" t="str">
        <f>IF(ISBLANK('Nota de Estudiantes'!CE52),"",20*'Nota de Estudiantes'!CE52/CE$6)</f>
        <v/>
      </c>
      <c r="CF50" s="43" t="str">
        <f>IF(ISBLANK('Nota de Estudiantes'!CF52),"",20*'Nota de Estudiantes'!CF52/CF$6)</f>
        <v/>
      </c>
      <c r="CG50" s="43" t="str">
        <f>IF(ISBLANK('Nota de Estudiantes'!CG52),"",20*'Nota de Estudiantes'!CG52/CG$6)</f>
        <v/>
      </c>
      <c r="CH50" s="43" t="str">
        <f>IF(ISBLANK('Nota de Estudiantes'!CH52),"",20*'Nota de Estudiantes'!CH52/CH$6)</f>
        <v/>
      </c>
      <c r="CI50" s="43" t="str">
        <f>IF(ISBLANK('Nota de Estudiantes'!CI52),"",20*'Nota de Estudiantes'!CI52/CI$6)</f>
        <v/>
      </c>
      <c r="CJ50" s="43" t="str">
        <f>IF(ISBLANK('Nota de Estudiantes'!CJ52),"",20*'Nota de Estudiantes'!CJ52/CJ$6)</f>
        <v/>
      </c>
      <c r="CK50" s="43" t="str">
        <f>IF(ISBLANK('Nota de Estudiantes'!CK52),"",20*'Nota de Estudiantes'!CK52/CK$6)</f>
        <v/>
      </c>
      <c r="CL50" s="43" t="str">
        <f>IF(ISBLANK('Nota de Estudiantes'!CL52),"",20*'Nota de Estudiantes'!CL52/CL$6)</f>
        <v/>
      </c>
      <c r="CM50" s="43" t="str">
        <f>IF(ISBLANK('Nota de Estudiantes'!CM52),"",20*'Nota de Estudiantes'!CM52/CM$6)</f>
        <v/>
      </c>
      <c r="CN50" s="43" t="str">
        <f>IF(ISBLANK('Nota de Estudiantes'!CN52),"",20*'Nota de Estudiantes'!CN52/CN$6)</f>
        <v/>
      </c>
      <c r="CO50" s="43" t="str">
        <f>IF(ISBLANK('Nota de Estudiantes'!CO52),"",20*'Nota de Estudiantes'!CO52/CO$6)</f>
        <v/>
      </c>
      <c r="CP50" s="43" t="str">
        <f>IF(ISBLANK('Nota de Estudiantes'!CP52),"",20*'Nota de Estudiantes'!CP52/CP$6)</f>
        <v/>
      </c>
      <c r="CQ50" s="43" t="str">
        <f>IF(ISBLANK('Nota de Estudiantes'!CQ52),"",20*'Nota de Estudiantes'!CQ52/CQ$6)</f>
        <v/>
      </c>
      <c r="CR50" s="43" t="str">
        <f>IF(ISBLANK('Nota de Estudiantes'!CR52),"",20*'Nota de Estudiantes'!CR52/CR$6)</f>
        <v/>
      </c>
      <c r="CS50" s="43" t="str">
        <f>IF(ISBLANK('Nota de Estudiantes'!CS52),"",20*'Nota de Estudiantes'!CS52/CS$6)</f>
        <v/>
      </c>
      <c r="CT50" s="43" t="str">
        <f>IF(ISBLANK('Nota de Estudiantes'!CT52),"",20*'Nota de Estudiantes'!CT52/CT$6)</f>
        <v/>
      </c>
      <c r="CU50" s="43" t="str">
        <f>IF(ISBLANK('Nota de Estudiantes'!CU52),"",20*'Nota de Estudiantes'!CU52/CU$6)</f>
        <v/>
      </c>
      <c r="CV50" s="43" t="str">
        <f>IF(ISBLANK('Nota de Estudiantes'!CV52),"",20*'Nota de Estudiantes'!CV52/CV$6)</f>
        <v/>
      </c>
      <c r="CW50" s="43" t="str">
        <f>IF(ISBLANK('Nota de Estudiantes'!CW52),"",20*'Nota de Estudiantes'!CW52/CW$6)</f>
        <v/>
      </c>
      <c r="CX50" s="43" t="str">
        <f>IF(ISBLANK('Nota de Estudiantes'!CX52),"",20*'Nota de Estudiantes'!CX52/CX$6)</f>
        <v/>
      </c>
      <c r="CY50" s="43" t="str">
        <f>IF(ISBLANK('Nota de Estudiantes'!CY52),"",20*'Nota de Estudiantes'!CY52/CY$6)</f>
        <v/>
      </c>
      <c r="CZ50" s="43" t="str">
        <f>IF(ISBLANK('Nota de Estudiantes'!CZ52),"",20*'Nota de Estudiantes'!CZ52/CZ$6)</f>
        <v/>
      </c>
      <c r="DA50" s="43" t="str">
        <f>IF(ISBLANK('Nota de Estudiantes'!DA52),"",20*'Nota de Estudiantes'!DA52/DA$6)</f>
        <v/>
      </c>
      <c r="DB50" s="43" t="str">
        <f>IF(ISBLANK('Nota de Estudiantes'!DB52),"",20*'Nota de Estudiantes'!DB52/DB$6)</f>
        <v/>
      </c>
      <c r="DC50" s="43" t="str">
        <f>IF(ISBLANK('Nota de Estudiantes'!DC52),"",20*'Nota de Estudiantes'!DC52/DC$6)</f>
        <v/>
      </c>
      <c r="DD50" s="43" t="str">
        <f>IF(ISBLANK('Nota de Estudiantes'!DD52),"",20*'Nota de Estudiantes'!DD52/DD$6)</f>
        <v/>
      </c>
      <c r="DE50" s="43" t="str">
        <f>IF(ISBLANK('Nota de Estudiantes'!DE52),"",20*'Nota de Estudiantes'!DE52/DE$6)</f>
        <v/>
      </c>
      <c r="DF50" s="43" t="str">
        <f>IF(ISBLANK('Nota de Estudiantes'!DF52),"",20*'Nota de Estudiantes'!DF52/DF$6)</f>
        <v/>
      </c>
      <c r="DG50" s="43" t="str">
        <f>IF(ISBLANK('Nota de Estudiantes'!DG52),"",20*'Nota de Estudiantes'!DG52/DG$6)</f>
        <v/>
      </c>
      <c r="DH50" s="43" t="str">
        <f>IF(ISBLANK('Nota de Estudiantes'!DH52),"",20*'Nota de Estudiantes'!DH52/DH$6)</f>
        <v/>
      </c>
      <c r="DI50" s="43" t="str">
        <f>IF(ISBLANK('Nota de Estudiantes'!DI52),"",20*'Nota de Estudiantes'!DI52/DI$6)</f>
        <v/>
      </c>
      <c r="DJ50" s="43" t="str">
        <f>IF(ISBLANK('Nota de Estudiantes'!DJ52),"",20*'Nota de Estudiantes'!DJ52/DJ$6)</f>
        <v/>
      </c>
      <c r="DK50" s="43" t="str">
        <f>IF(ISBLANK('Nota de Estudiantes'!DK52),"",20*'Nota de Estudiantes'!DK52/DK$6)</f>
        <v/>
      </c>
      <c r="DL50" s="43" t="str">
        <f>IF(ISBLANK('Nota de Estudiantes'!DL52),"",20*'Nota de Estudiantes'!DL52/DL$6)</f>
        <v/>
      </c>
      <c r="DM50" s="43" t="str">
        <f>IF(ISBLANK('Nota de Estudiantes'!DM52),"",20*'Nota de Estudiantes'!DM52/DM$6)</f>
        <v/>
      </c>
      <c r="DN50" s="43" t="str">
        <f>IF(ISBLANK('Nota de Estudiantes'!DN52),"",20*'Nota de Estudiantes'!DN52/DN$6)</f>
        <v/>
      </c>
      <c r="DO50" s="43" t="str">
        <f>IF(ISBLANK('Nota de Estudiantes'!DO52),"",20*'Nota de Estudiantes'!DO52/DO$6)</f>
        <v/>
      </c>
      <c r="DP50" s="43" t="str">
        <f>IF(ISBLANK('Nota de Estudiantes'!DP52),"",20*'Nota de Estudiantes'!DP52/DP$6)</f>
        <v/>
      </c>
      <c r="DQ50" s="43" t="str">
        <f>IF(ISBLANK('Nota de Estudiantes'!DQ52),"",20*'Nota de Estudiantes'!DQ52/DQ$6)</f>
        <v/>
      </c>
      <c r="DR50" s="43" t="str">
        <f>IF(ISBLANK('Nota de Estudiantes'!DR52),"",20*'Nota de Estudiantes'!DR52/DR$6)</f>
        <v/>
      </c>
      <c r="DS50" s="43" t="str">
        <f>IF(ISBLANK('Nota de Estudiantes'!DS52),"",20*'Nota de Estudiantes'!DS52/DS$6)</f>
        <v/>
      </c>
      <c r="DT50" s="43" t="str">
        <f>IF(ISBLANK('Nota de Estudiantes'!DT52),"",20*'Nota de Estudiantes'!DT52/DT$6)</f>
        <v/>
      </c>
      <c r="DU50" s="43" t="str">
        <f>IF(ISBLANK('Nota de Estudiantes'!DU52),"",20*'Nota de Estudiantes'!DU52/DU$6)</f>
        <v/>
      </c>
      <c r="DV50" s="43" t="str">
        <f>IF(ISBLANK('Nota de Estudiantes'!DV52),"",20*'Nota de Estudiantes'!DV52/DV$6)</f>
        <v/>
      </c>
      <c r="DW50" s="43" t="str">
        <f>IF(ISBLANK('Nota de Estudiantes'!DW52),"",20*'Nota de Estudiantes'!DW52/DW$6)</f>
        <v/>
      </c>
      <c r="DX50" s="43" t="str">
        <f>IF(ISBLANK('Nota de Estudiantes'!DX52),"",20*'Nota de Estudiantes'!DX52/DX$6)</f>
        <v/>
      </c>
      <c r="DY50" s="43" t="str">
        <f>IF(ISBLANK('Nota de Estudiantes'!DY52),"",20*'Nota de Estudiantes'!DY52/DY$6)</f>
        <v/>
      </c>
      <c r="DZ50" s="43" t="str">
        <f>IF(ISBLANK('Nota de Estudiantes'!DZ52),"",20*'Nota de Estudiantes'!DZ52/DZ$6)</f>
        <v/>
      </c>
      <c r="EA50" s="43" t="str">
        <f>IF(ISBLANK('Nota de Estudiantes'!EA52),"",20*'Nota de Estudiantes'!EA52/EA$6)</f>
        <v/>
      </c>
      <c r="EB50" s="43" t="str">
        <f>IF(ISBLANK('Nota de Estudiantes'!EB52),"",20*'Nota de Estudiantes'!EB52/EB$6)</f>
        <v/>
      </c>
      <c r="EC50" s="43" t="str">
        <f>IF(ISBLANK('Nota de Estudiantes'!EC52),"",20*'Nota de Estudiantes'!EC52/EC$6)</f>
        <v/>
      </c>
      <c r="ED50" s="43" t="str">
        <f>IF(ISBLANK('Nota de Estudiantes'!ED52),"",20*'Nota de Estudiantes'!ED52/ED$6)</f>
        <v/>
      </c>
      <c r="EE50" s="43" t="str">
        <f>IF(ISBLANK('Nota de Estudiantes'!EE52),"",20*'Nota de Estudiantes'!EE52/EE$6)</f>
        <v/>
      </c>
      <c r="EF50" s="43" t="str">
        <f>IF(ISBLANK('Nota de Estudiantes'!EF52),"",20*'Nota de Estudiantes'!EF52/EF$6)</f>
        <v/>
      </c>
      <c r="EG50" s="43" t="str">
        <f>IF(ISBLANK('Nota de Estudiantes'!EG52),"",20*'Nota de Estudiantes'!EG52/EG$6)</f>
        <v/>
      </c>
      <c r="EH50" s="43" t="str">
        <f>IF(ISBLANK('Nota de Estudiantes'!EH52),"",20*'Nota de Estudiantes'!EH52/EH$6)</f>
        <v/>
      </c>
      <c r="EI50" s="43" t="str">
        <f>IF(ISBLANK('Nota de Estudiantes'!EI52),"",20*'Nota de Estudiantes'!EI52/EI$6)</f>
        <v/>
      </c>
      <c r="EJ50" s="43" t="str">
        <f>IF(ISBLANK('Nota de Estudiantes'!EJ52),"",20*'Nota de Estudiantes'!EJ52/EJ$6)</f>
        <v/>
      </c>
      <c r="EK50" s="43" t="str">
        <f>IF(ISBLANK('Nota de Estudiantes'!EK52),"",20*'Nota de Estudiantes'!EK52/EK$6)</f>
        <v/>
      </c>
      <c r="EL50" s="43" t="str">
        <f>IF(ISBLANK('Nota de Estudiantes'!EL52),"",20*'Nota de Estudiantes'!EL52/EL$6)</f>
        <v/>
      </c>
      <c r="EM50" s="43" t="str">
        <f>IF(ISBLANK('Nota de Estudiantes'!EM52),"",20*'Nota de Estudiantes'!EM52/EM$6)</f>
        <v/>
      </c>
      <c r="EN50" s="43" t="str">
        <f>IF(ISBLANK('Nota de Estudiantes'!EN52),"",20*'Nota de Estudiantes'!EN52/EN$6)</f>
        <v/>
      </c>
      <c r="EO50" s="43" t="str">
        <f>IF(ISBLANK('Nota de Estudiantes'!EO52),"",20*'Nota de Estudiantes'!EO52/EO$6)</f>
        <v/>
      </c>
      <c r="EP50" s="43" t="str">
        <f>IF(ISBLANK('Nota de Estudiantes'!EP52),"",20*'Nota de Estudiantes'!EP52/EP$6)</f>
        <v/>
      </c>
      <c r="EQ50" s="43" t="str">
        <f>IF(ISBLANK('Nota de Estudiantes'!EQ52),"",20*'Nota de Estudiantes'!EQ52/EQ$6)</f>
        <v/>
      </c>
      <c r="ER50" s="43" t="str">
        <f>IF(ISBLANK('Nota de Estudiantes'!ER52),"",20*'Nota de Estudiantes'!ER52/ER$6)</f>
        <v/>
      </c>
      <c r="ES50" s="43" t="str">
        <f>IF(ISBLANK('Nota de Estudiantes'!ES52),"",20*'Nota de Estudiantes'!ES52/ES$6)</f>
        <v/>
      </c>
      <c r="ET50" s="43" t="str">
        <f>IF(ISBLANK('Nota de Estudiantes'!ET52),"",20*'Nota de Estudiantes'!ET52/ET$6)</f>
        <v/>
      </c>
      <c r="EU50" s="43" t="str">
        <f>IF(ISBLANK('Nota de Estudiantes'!EU52),"",20*'Nota de Estudiantes'!EU52/EU$6)</f>
        <v/>
      </c>
      <c r="EV50" s="43" t="str">
        <f>IF(ISBLANK('Nota de Estudiantes'!EV52),"",20*'Nota de Estudiantes'!EV52/EV$6)</f>
        <v/>
      </c>
      <c r="EW50" s="43" t="str">
        <f>IF(ISBLANK('Nota de Estudiantes'!EW52),"",20*'Nota de Estudiantes'!EW52/EW$6)</f>
        <v/>
      </c>
      <c r="EX50" s="43" t="str">
        <f>IF(ISBLANK('Nota de Estudiantes'!EX52),"",20*'Nota de Estudiantes'!EX52/EX$6)</f>
        <v/>
      </c>
      <c r="EY50" s="43" t="str">
        <f>IF(ISBLANK('Nota de Estudiantes'!EY52),"",20*'Nota de Estudiantes'!EY52/EY$6)</f>
        <v/>
      </c>
      <c r="EZ50" s="43" t="str">
        <f>IF(ISBLANK('Nota de Estudiantes'!EZ52),"",20*'Nota de Estudiantes'!EZ52/EZ$6)</f>
        <v/>
      </c>
      <c r="FA50" s="43" t="str">
        <f>IF(ISBLANK('Nota de Estudiantes'!FA52),"",20*'Nota de Estudiantes'!FA52/FA$6)</f>
        <v/>
      </c>
      <c r="FB50" s="43" t="str">
        <f>IF(ISBLANK('Nota de Estudiantes'!FB52),"",20*'Nota de Estudiantes'!FB52/FB$6)</f>
        <v/>
      </c>
      <c r="FC50" s="43" t="str">
        <f>IF(ISBLANK('Nota de Estudiantes'!FC52),"",20*'Nota de Estudiantes'!FC52/FC$6)</f>
        <v/>
      </c>
      <c r="FD50" s="43" t="str">
        <f>IF(ISBLANK('Nota de Estudiantes'!FD52),"",20*'Nota de Estudiantes'!FD52/FD$6)</f>
        <v/>
      </c>
      <c r="FE50" s="43" t="str">
        <f>IF(ISBLANK('Nota de Estudiantes'!FE52),"",20*'Nota de Estudiantes'!FE52/FE$6)</f>
        <v/>
      </c>
      <c r="FF50" s="43" t="str">
        <f>IF(ISBLANK('Nota de Estudiantes'!FF52),"",20*'Nota de Estudiantes'!FF52/FF$6)</f>
        <v/>
      </c>
      <c r="FG50" s="43" t="str">
        <f>IF(ISBLANK('Nota de Estudiantes'!FG52),"",20*'Nota de Estudiantes'!FG52/FG$6)</f>
        <v/>
      </c>
      <c r="FH50" s="43" t="str">
        <f>IF(ISBLANK('Nota de Estudiantes'!FH52),"",20*'Nota de Estudiantes'!FH52/FH$6)</f>
        <v/>
      </c>
      <c r="FI50" s="43" t="str">
        <f>IF(ISBLANK('Nota de Estudiantes'!FI52),"",20*'Nota de Estudiantes'!FI52/FI$6)</f>
        <v/>
      </c>
      <c r="FJ50" s="43" t="str">
        <f>IF(ISBLANK('Nota de Estudiantes'!FJ52),"",20*'Nota de Estudiantes'!FJ52/FJ$6)</f>
        <v/>
      </c>
      <c r="FK50" s="43" t="str">
        <f>IF(ISBLANK('Nota de Estudiantes'!FK52),"",20*'Nota de Estudiantes'!FK52/FK$6)</f>
        <v/>
      </c>
      <c r="FL50" s="43" t="str">
        <f>IF(ISBLANK('Nota de Estudiantes'!FL52),"",20*'Nota de Estudiantes'!FL52/FL$6)</f>
        <v/>
      </c>
    </row>
    <row r="51" spans="2:168" x14ac:dyDescent="0.25">
      <c r="B51" s="42" t="str">
        <f>IF(ISBLANK('Nota de Estudiantes'!B53),"",'Nota de Estudiantes'!B53)</f>
        <v/>
      </c>
      <c r="C51" s="42" t="str">
        <f>IF(ISBLANK('Nota de Estudiantes'!C53),"",'Nota de Estudiantes'!C53)</f>
        <v/>
      </c>
      <c r="D51" s="38" t="str">
        <f>IF(ISBLANK('Nota de Estudiantes'!D53),"",'Nota de Estudiantes'!D53)</f>
        <v/>
      </c>
      <c r="E51" s="43" t="str">
        <f>IF(ISBLANK('Nota de Estudiantes'!E53),"",20*'Nota de Estudiantes'!E53/E$6)</f>
        <v/>
      </c>
      <c r="F51" s="43" t="str">
        <f>IF(ISBLANK('Nota de Estudiantes'!F53),"",20*'Nota de Estudiantes'!F53/F$6)</f>
        <v/>
      </c>
      <c r="G51" s="43" t="str">
        <f>IF(ISBLANK('Nota de Estudiantes'!G53),"",20*'Nota de Estudiantes'!G53/G$6)</f>
        <v/>
      </c>
      <c r="H51" s="43" t="str">
        <f>IF(ISBLANK('Nota de Estudiantes'!H53),"",20*'Nota de Estudiantes'!H53/H$6)</f>
        <v/>
      </c>
      <c r="I51" s="43" t="str">
        <f>IF(ISBLANK('Nota de Estudiantes'!I53),"",20*'Nota de Estudiantes'!I53/I$6)</f>
        <v/>
      </c>
      <c r="J51" s="43" t="str">
        <f>IF(ISBLANK('Nota de Estudiantes'!J53),"",20*'Nota de Estudiantes'!J53/J$6)</f>
        <v/>
      </c>
      <c r="K51" s="43" t="str">
        <f>IF(ISBLANK('Nota de Estudiantes'!K53),"",20*'Nota de Estudiantes'!K53/K$6)</f>
        <v/>
      </c>
      <c r="L51" s="43" t="str">
        <f>IF(ISBLANK('Nota de Estudiantes'!L53),"",20*'Nota de Estudiantes'!L53/L$6)</f>
        <v/>
      </c>
      <c r="M51" s="43" t="str">
        <f>IF(ISBLANK('Nota de Estudiantes'!M53),"",20*'Nota de Estudiantes'!M53/M$6)</f>
        <v/>
      </c>
      <c r="N51" s="43" t="str">
        <f>IF(ISBLANK('Nota de Estudiantes'!N53),"",20*'Nota de Estudiantes'!N53/N$6)</f>
        <v/>
      </c>
      <c r="O51" s="43" t="str">
        <f>IF(ISBLANK('Nota de Estudiantes'!O53),"",20*'Nota de Estudiantes'!O53/O$6)</f>
        <v/>
      </c>
      <c r="P51" s="43" t="str">
        <f>IF(ISBLANK('Nota de Estudiantes'!P53),"",20*'Nota de Estudiantes'!P53/P$6)</f>
        <v/>
      </c>
      <c r="Q51" s="43" t="str">
        <f>IF(ISBLANK('Nota de Estudiantes'!Q53),"",20*'Nota de Estudiantes'!Q53/Q$6)</f>
        <v/>
      </c>
      <c r="R51" s="43" t="str">
        <f>IF(ISBLANK('Nota de Estudiantes'!R53),"",20*'Nota de Estudiantes'!R53/R$6)</f>
        <v/>
      </c>
      <c r="S51" s="43" t="str">
        <f>IF(ISBLANK('Nota de Estudiantes'!S53),"",20*'Nota de Estudiantes'!S53/S$6)</f>
        <v/>
      </c>
      <c r="T51" s="43" t="str">
        <f>IF(ISBLANK('Nota de Estudiantes'!T53),"",20*'Nota de Estudiantes'!T53/T$6)</f>
        <v/>
      </c>
      <c r="U51" s="43" t="str">
        <f>IF(ISBLANK('Nota de Estudiantes'!U53),"",20*'Nota de Estudiantes'!U53/U$6)</f>
        <v/>
      </c>
      <c r="V51" s="43" t="str">
        <f>IF(ISBLANK('Nota de Estudiantes'!V53),"",20*'Nota de Estudiantes'!V53/V$6)</f>
        <v/>
      </c>
      <c r="W51" s="43" t="str">
        <f>IF(ISBLANK('Nota de Estudiantes'!W53),"",20*'Nota de Estudiantes'!W53/W$6)</f>
        <v/>
      </c>
      <c r="X51" s="43" t="str">
        <f>IF(ISBLANK('Nota de Estudiantes'!X53),"",20*'Nota de Estudiantes'!X53/X$6)</f>
        <v/>
      </c>
      <c r="Y51" s="43" t="str">
        <f>IF(ISBLANK('Nota de Estudiantes'!Y53),"",20*'Nota de Estudiantes'!Y53/Y$6)</f>
        <v/>
      </c>
      <c r="Z51" s="43" t="str">
        <f>IF(ISBLANK('Nota de Estudiantes'!Z53),"",20*'Nota de Estudiantes'!Z53/Z$6)</f>
        <v/>
      </c>
      <c r="AA51" s="43" t="str">
        <f>IF(ISBLANK('Nota de Estudiantes'!AA53),"",20*'Nota de Estudiantes'!AA53/AA$6)</f>
        <v/>
      </c>
      <c r="AB51" s="43" t="str">
        <f>IF(ISBLANK('Nota de Estudiantes'!AB53),"",20*'Nota de Estudiantes'!AB53/AB$6)</f>
        <v/>
      </c>
      <c r="AC51" s="43" t="str">
        <f>IF(ISBLANK('Nota de Estudiantes'!AC53),"",20*'Nota de Estudiantes'!AC53/AC$6)</f>
        <v/>
      </c>
      <c r="AD51" s="43" t="str">
        <f>IF(ISBLANK('Nota de Estudiantes'!AD53),"",20*'Nota de Estudiantes'!AD53/AD$6)</f>
        <v/>
      </c>
      <c r="AE51" s="43" t="str">
        <f>IF(ISBLANK('Nota de Estudiantes'!AE53),"",20*'Nota de Estudiantes'!AE53/AE$6)</f>
        <v/>
      </c>
      <c r="AF51" s="43" t="str">
        <f>IF(ISBLANK('Nota de Estudiantes'!AF53),"",20*'Nota de Estudiantes'!AF53/AF$6)</f>
        <v/>
      </c>
      <c r="AG51" s="43" t="str">
        <f>IF(ISBLANK('Nota de Estudiantes'!AG53),"",20*'Nota de Estudiantes'!AG53/AG$6)</f>
        <v/>
      </c>
      <c r="AH51" s="43" t="str">
        <f>IF(ISBLANK('Nota de Estudiantes'!AH53),"",20*'Nota de Estudiantes'!AH53/AH$6)</f>
        <v/>
      </c>
      <c r="AI51" s="43" t="str">
        <f>IF(ISBLANK('Nota de Estudiantes'!AI53),"",20*'Nota de Estudiantes'!AI53/AI$6)</f>
        <v/>
      </c>
      <c r="AJ51" s="43" t="str">
        <f>IF(ISBLANK('Nota de Estudiantes'!AJ53),"",20*'Nota de Estudiantes'!AJ53/AJ$6)</f>
        <v/>
      </c>
      <c r="AK51" s="43" t="str">
        <f>IF(ISBLANK('Nota de Estudiantes'!AK53),"",20*'Nota de Estudiantes'!AK53/AK$6)</f>
        <v/>
      </c>
      <c r="AL51" s="43" t="str">
        <f>IF(ISBLANK('Nota de Estudiantes'!AL53),"",20*'Nota de Estudiantes'!AL53/AL$6)</f>
        <v/>
      </c>
      <c r="AM51" s="43" t="str">
        <f>IF(ISBLANK('Nota de Estudiantes'!AM53),"",20*'Nota de Estudiantes'!AM53/AM$6)</f>
        <v/>
      </c>
      <c r="AN51" s="43" t="str">
        <f>IF(ISBLANK('Nota de Estudiantes'!AN53),"",20*'Nota de Estudiantes'!AN53/AN$6)</f>
        <v/>
      </c>
      <c r="AO51" s="43" t="str">
        <f>IF(ISBLANK('Nota de Estudiantes'!AO53),"",20*'Nota de Estudiantes'!AO53/AO$6)</f>
        <v/>
      </c>
      <c r="AP51" s="43" t="str">
        <f>IF(ISBLANK('Nota de Estudiantes'!AP53),"",20*'Nota de Estudiantes'!AP53/AP$6)</f>
        <v/>
      </c>
      <c r="AQ51" s="43" t="str">
        <f>IF(ISBLANK('Nota de Estudiantes'!AQ53),"",20*'Nota de Estudiantes'!AQ53/AQ$6)</f>
        <v/>
      </c>
      <c r="AR51" s="43" t="str">
        <f>IF(ISBLANK('Nota de Estudiantes'!AR53),"",20*'Nota de Estudiantes'!AR53/AR$6)</f>
        <v/>
      </c>
      <c r="AS51" s="43" t="str">
        <f>IF(ISBLANK('Nota de Estudiantes'!AS53),"",20*'Nota de Estudiantes'!AS53/AS$6)</f>
        <v/>
      </c>
      <c r="AT51" s="43" t="str">
        <f>IF(ISBLANK('Nota de Estudiantes'!AT53),"",20*'Nota de Estudiantes'!AT53/AT$6)</f>
        <v/>
      </c>
      <c r="AU51" s="43" t="str">
        <f>IF(ISBLANK('Nota de Estudiantes'!AU53),"",20*'Nota de Estudiantes'!AU53/AU$6)</f>
        <v/>
      </c>
      <c r="AV51" s="43" t="str">
        <f>IF(ISBLANK('Nota de Estudiantes'!AV53),"",20*'Nota de Estudiantes'!AV53/AV$6)</f>
        <v/>
      </c>
      <c r="AW51" s="43" t="str">
        <f>IF(ISBLANK('Nota de Estudiantes'!AW53),"",20*'Nota de Estudiantes'!AW53/AW$6)</f>
        <v/>
      </c>
      <c r="AX51" s="43" t="str">
        <f>IF(ISBLANK('Nota de Estudiantes'!AX53),"",20*'Nota de Estudiantes'!AX53/AX$6)</f>
        <v/>
      </c>
      <c r="AY51" s="43" t="str">
        <f>IF(ISBLANK('Nota de Estudiantes'!AY53),"",20*'Nota de Estudiantes'!AY53/AY$6)</f>
        <v/>
      </c>
      <c r="AZ51" s="43" t="str">
        <f>IF(ISBLANK('Nota de Estudiantes'!AZ53),"",20*'Nota de Estudiantes'!AZ53/AZ$6)</f>
        <v/>
      </c>
      <c r="BA51" s="43" t="str">
        <f>IF(ISBLANK('Nota de Estudiantes'!BA53),"",20*'Nota de Estudiantes'!BA53/BA$6)</f>
        <v/>
      </c>
      <c r="BB51" s="43" t="str">
        <f>IF(ISBLANK('Nota de Estudiantes'!BB53),"",20*'Nota de Estudiantes'!BB53/BB$6)</f>
        <v/>
      </c>
      <c r="BC51" s="43" t="str">
        <f>IF(ISBLANK('Nota de Estudiantes'!BC53),"",20*'Nota de Estudiantes'!BC53/BC$6)</f>
        <v/>
      </c>
      <c r="BD51" s="43" t="str">
        <f>IF(ISBLANK('Nota de Estudiantes'!BD53),"",20*'Nota de Estudiantes'!BD53/BD$6)</f>
        <v/>
      </c>
      <c r="BE51" s="43" t="str">
        <f>IF(ISBLANK('Nota de Estudiantes'!BE53),"",20*'Nota de Estudiantes'!BE53/BE$6)</f>
        <v/>
      </c>
      <c r="BF51" s="43" t="str">
        <f>IF(ISBLANK('Nota de Estudiantes'!BF53),"",20*'Nota de Estudiantes'!BF53/BF$6)</f>
        <v/>
      </c>
      <c r="BG51" s="43" t="str">
        <f>IF(ISBLANK('Nota de Estudiantes'!BG53),"",20*'Nota de Estudiantes'!BG53/BG$6)</f>
        <v/>
      </c>
      <c r="BH51" s="43" t="str">
        <f>IF(ISBLANK('Nota de Estudiantes'!BH53),"",20*'Nota de Estudiantes'!BH53/BH$6)</f>
        <v/>
      </c>
      <c r="BI51" s="43" t="str">
        <f>IF(ISBLANK('Nota de Estudiantes'!BI53),"",20*'Nota de Estudiantes'!BI53/BI$6)</f>
        <v/>
      </c>
      <c r="BJ51" s="43" t="str">
        <f>IF(ISBLANK('Nota de Estudiantes'!BJ53),"",20*'Nota de Estudiantes'!BJ53/BJ$6)</f>
        <v/>
      </c>
      <c r="BK51" s="43" t="str">
        <f>IF(ISBLANK('Nota de Estudiantes'!BK53),"",20*'Nota de Estudiantes'!BK53/BK$6)</f>
        <v/>
      </c>
      <c r="BL51" s="43" t="str">
        <f>IF(ISBLANK('Nota de Estudiantes'!BL53),"",20*'Nota de Estudiantes'!BL53/BL$6)</f>
        <v/>
      </c>
      <c r="BM51" s="43" t="str">
        <f>IF(ISBLANK('Nota de Estudiantes'!BM53),"",20*'Nota de Estudiantes'!BM53/BM$6)</f>
        <v/>
      </c>
      <c r="BN51" s="43" t="str">
        <f>IF(ISBLANK('Nota de Estudiantes'!BN53),"",20*'Nota de Estudiantes'!BN53/BN$6)</f>
        <v/>
      </c>
      <c r="BO51" s="43" t="str">
        <f>IF(ISBLANK('Nota de Estudiantes'!BO53),"",20*'Nota de Estudiantes'!BO53/BO$6)</f>
        <v/>
      </c>
      <c r="BP51" s="43" t="str">
        <f>IF(ISBLANK('Nota de Estudiantes'!BP53),"",20*'Nota de Estudiantes'!BP53/BP$6)</f>
        <v/>
      </c>
      <c r="BQ51" s="43" t="str">
        <f>IF(ISBLANK('Nota de Estudiantes'!BQ53),"",20*'Nota de Estudiantes'!BQ53/BQ$6)</f>
        <v/>
      </c>
      <c r="BR51" s="43" t="str">
        <f>IF(ISBLANK('Nota de Estudiantes'!BR53),"",20*'Nota de Estudiantes'!BR53/BR$6)</f>
        <v/>
      </c>
      <c r="BS51" s="43" t="str">
        <f>IF(ISBLANK('Nota de Estudiantes'!BS53),"",20*'Nota de Estudiantes'!BS53/BS$6)</f>
        <v/>
      </c>
      <c r="BT51" s="43" t="str">
        <f>IF(ISBLANK('Nota de Estudiantes'!BT53),"",20*'Nota de Estudiantes'!BT53/BT$6)</f>
        <v/>
      </c>
      <c r="BU51" s="43" t="str">
        <f>IF(ISBLANK('Nota de Estudiantes'!BU53),"",20*'Nota de Estudiantes'!BU53/BU$6)</f>
        <v/>
      </c>
      <c r="BV51" s="43" t="str">
        <f>IF(ISBLANK('Nota de Estudiantes'!BV53),"",20*'Nota de Estudiantes'!BV53/BV$6)</f>
        <v/>
      </c>
      <c r="BW51" s="43" t="str">
        <f>IF(ISBLANK('Nota de Estudiantes'!BW53),"",20*'Nota de Estudiantes'!BW53/BW$6)</f>
        <v/>
      </c>
      <c r="BX51" s="43" t="str">
        <f>IF(ISBLANK('Nota de Estudiantes'!BX53),"",20*'Nota de Estudiantes'!BX53/BX$6)</f>
        <v/>
      </c>
      <c r="BY51" s="43" t="str">
        <f>IF(ISBLANK('Nota de Estudiantes'!BY53),"",20*'Nota de Estudiantes'!BY53/BY$6)</f>
        <v/>
      </c>
      <c r="BZ51" s="43" t="str">
        <f>IF(ISBLANK('Nota de Estudiantes'!BZ53),"",20*'Nota de Estudiantes'!BZ53/BZ$6)</f>
        <v/>
      </c>
      <c r="CA51" s="43" t="str">
        <f>IF(ISBLANK('Nota de Estudiantes'!CA53),"",20*'Nota de Estudiantes'!CA53/CA$6)</f>
        <v/>
      </c>
      <c r="CB51" s="43" t="str">
        <f>IF(ISBLANK('Nota de Estudiantes'!CB53),"",20*'Nota de Estudiantes'!CB53/CB$6)</f>
        <v/>
      </c>
      <c r="CC51" s="43" t="str">
        <f>IF(ISBLANK('Nota de Estudiantes'!CC53),"",20*'Nota de Estudiantes'!CC53/CC$6)</f>
        <v/>
      </c>
      <c r="CD51" s="43" t="str">
        <f>IF(ISBLANK('Nota de Estudiantes'!CD53),"",20*'Nota de Estudiantes'!CD53/CD$6)</f>
        <v/>
      </c>
      <c r="CE51" s="43" t="str">
        <f>IF(ISBLANK('Nota de Estudiantes'!CE53),"",20*'Nota de Estudiantes'!CE53/CE$6)</f>
        <v/>
      </c>
      <c r="CF51" s="43" t="str">
        <f>IF(ISBLANK('Nota de Estudiantes'!CF53),"",20*'Nota de Estudiantes'!CF53/CF$6)</f>
        <v/>
      </c>
      <c r="CG51" s="43" t="str">
        <f>IF(ISBLANK('Nota de Estudiantes'!CG53),"",20*'Nota de Estudiantes'!CG53/CG$6)</f>
        <v/>
      </c>
      <c r="CH51" s="43" t="str">
        <f>IF(ISBLANK('Nota de Estudiantes'!CH53),"",20*'Nota de Estudiantes'!CH53/CH$6)</f>
        <v/>
      </c>
      <c r="CI51" s="43" t="str">
        <f>IF(ISBLANK('Nota de Estudiantes'!CI53),"",20*'Nota de Estudiantes'!CI53/CI$6)</f>
        <v/>
      </c>
      <c r="CJ51" s="43" t="str">
        <f>IF(ISBLANK('Nota de Estudiantes'!CJ53),"",20*'Nota de Estudiantes'!CJ53/CJ$6)</f>
        <v/>
      </c>
      <c r="CK51" s="43" t="str">
        <f>IF(ISBLANK('Nota de Estudiantes'!CK53),"",20*'Nota de Estudiantes'!CK53/CK$6)</f>
        <v/>
      </c>
      <c r="CL51" s="43" t="str">
        <f>IF(ISBLANK('Nota de Estudiantes'!CL53),"",20*'Nota de Estudiantes'!CL53/CL$6)</f>
        <v/>
      </c>
      <c r="CM51" s="43" t="str">
        <f>IF(ISBLANK('Nota de Estudiantes'!CM53),"",20*'Nota de Estudiantes'!CM53/CM$6)</f>
        <v/>
      </c>
      <c r="CN51" s="43" t="str">
        <f>IF(ISBLANK('Nota de Estudiantes'!CN53),"",20*'Nota de Estudiantes'!CN53/CN$6)</f>
        <v/>
      </c>
      <c r="CO51" s="43" t="str">
        <f>IF(ISBLANK('Nota de Estudiantes'!CO53),"",20*'Nota de Estudiantes'!CO53/CO$6)</f>
        <v/>
      </c>
      <c r="CP51" s="43" t="str">
        <f>IF(ISBLANK('Nota de Estudiantes'!CP53),"",20*'Nota de Estudiantes'!CP53/CP$6)</f>
        <v/>
      </c>
      <c r="CQ51" s="43" t="str">
        <f>IF(ISBLANK('Nota de Estudiantes'!CQ53),"",20*'Nota de Estudiantes'!CQ53/CQ$6)</f>
        <v/>
      </c>
      <c r="CR51" s="43" t="str">
        <f>IF(ISBLANK('Nota de Estudiantes'!CR53),"",20*'Nota de Estudiantes'!CR53/CR$6)</f>
        <v/>
      </c>
      <c r="CS51" s="43" t="str">
        <f>IF(ISBLANK('Nota de Estudiantes'!CS53),"",20*'Nota de Estudiantes'!CS53/CS$6)</f>
        <v/>
      </c>
      <c r="CT51" s="43" t="str">
        <f>IF(ISBLANK('Nota de Estudiantes'!CT53),"",20*'Nota de Estudiantes'!CT53/CT$6)</f>
        <v/>
      </c>
      <c r="CU51" s="43" t="str">
        <f>IF(ISBLANK('Nota de Estudiantes'!CU53),"",20*'Nota de Estudiantes'!CU53/CU$6)</f>
        <v/>
      </c>
      <c r="CV51" s="43" t="str">
        <f>IF(ISBLANK('Nota de Estudiantes'!CV53),"",20*'Nota de Estudiantes'!CV53/CV$6)</f>
        <v/>
      </c>
      <c r="CW51" s="43" t="str">
        <f>IF(ISBLANK('Nota de Estudiantes'!CW53),"",20*'Nota de Estudiantes'!CW53/CW$6)</f>
        <v/>
      </c>
      <c r="CX51" s="43" t="str">
        <f>IF(ISBLANK('Nota de Estudiantes'!CX53),"",20*'Nota de Estudiantes'!CX53/CX$6)</f>
        <v/>
      </c>
      <c r="CY51" s="43" t="str">
        <f>IF(ISBLANK('Nota de Estudiantes'!CY53),"",20*'Nota de Estudiantes'!CY53/CY$6)</f>
        <v/>
      </c>
      <c r="CZ51" s="43" t="str">
        <f>IF(ISBLANK('Nota de Estudiantes'!CZ53),"",20*'Nota de Estudiantes'!CZ53/CZ$6)</f>
        <v/>
      </c>
      <c r="DA51" s="43" t="str">
        <f>IF(ISBLANK('Nota de Estudiantes'!DA53),"",20*'Nota de Estudiantes'!DA53/DA$6)</f>
        <v/>
      </c>
      <c r="DB51" s="43" t="str">
        <f>IF(ISBLANK('Nota de Estudiantes'!DB53),"",20*'Nota de Estudiantes'!DB53/DB$6)</f>
        <v/>
      </c>
      <c r="DC51" s="43" t="str">
        <f>IF(ISBLANK('Nota de Estudiantes'!DC53),"",20*'Nota de Estudiantes'!DC53/DC$6)</f>
        <v/>
      </c>
      <c r="DD51" s="43" t="str">
        <f>IF(ISBLANK('Nota de Estudiantes'!DD53),"",20*'Nota de Estudiantes'!DD53/DD$6)</f>
        <v/>
      </c>
      <c r="DE51" s="43" t="str">
        <f>IF(ISBLANK('Nota de Estudiantes'!DE53),"",20*'Nota de Estudiantes'!DE53/DE$6)</f>
        <v/>
      </c>
      <c r="DF51" s="43" t="str">
        <f>IF(ISBLANK('Nota de Estudiantes'!DF53),"",20*'Nota de Estudiantes'!DF53/DF$6)</f>
        <v/>
      </c>
      <c r="DG51" s="43" t="str">
        <f>IF(ISBLANK('Nota de Estudiantes'!DG53),"",20*'Nota de Estudiantes'!DG53/DG$6)</f>
        <v/>
      </c>
      <c r="DH51" s="43" t="str">
        <f>IF(ISBLANK('Nota de Estudiantes'!DH53),"",20*'Nota de Estudiantes'!DH53/DH$6)</f>
        <v/>
      </c>
      <c r="DI51" s="43" t="str">
        <f>IF(ISBLANK('Nota de Estudiantes'!DI53),"",20*'Nota de Estudiantes'!DI53/DI$6)</f>
        <v/>
      </c>
      <c r="DJ51" s="43" t="str">
        <f>IF(ISBLANK('Nota de Estudiantes'!DJ53),"",20*'Nota de Estudiantes'!DJ53/DJ$6)</f>
        <v/>
      </c>
      <c r="DK51" s="43" t="str">
        <f>IF(ISBLANK('Nota de Estudiantes'!DK53),"",20*'Nota de Estudiantes'!DK53/DK$6)</f>
        <v/>
      </c>
      <c r="DL51" s="43" t="str">
        <f>IF(ISBLANK('Nota de Estudiantes'!DL53),"",20*'Nota de Estudiantes'!DL53/DL$6)</f>
        <v/>
      </c>
      <c r="DM51" s="43" t="str">
        <f>IF(ISBLANK('Nota de Estudiantes'!DM53),"",20*'Nota de Estudiantes'!DM53/DM$6)</f>
        <v/>
      </c>
      <c r="DN51" s="43" t="str">
        <f>IF(ISBLANK('Nota de Estudiantes'!DN53),"",20*'Nota de Estudiantes'!DN53/DN$6)</f>
        <v/>
      </c>
      <c r="DO51" s="43" t="str">
        <f>IF(ISBLANK('Nota de Estudiantes'!DO53),"",20*'Nota de Estudiantes'!DO53/DO$6)</f>
        <v/>
      </c>
      <c r="DP51" s="43" t="str">
        <f>IF(ISBLANK('Nota de Estudiantes'!DP53),"",20*'Nota de Estudiantes'!DP53/DP$6)</f>
        <v/>
      </c>
      <c r="DQ51" s="43" t="str">
        <f>IF(ISBLANK('Nota de Estudiantes'!DQ53),"",20*'Nota de Estudiantes'!DQ53/DQ$6)</f>
        <v/>
      </c>
      <c r="DR51" s="43" t="str">
        <f>IF(ISBLANK('Nota de Estudiantes'!DR53),"",20*'Nota de Estudiantes'!DR53/DR$6)</f>
        <v/>
      </c>
      <c r="DS51" s="43" t="str">
        <f>IF(ISBLANK('Nota de Estudiantes'!DS53),"",20*'Nota de Estudiantes'!DS53/DS$6)</f>
        <v/>
      </c>
      <c r="DT51" s="43" t="str">
        <f>IF(ISBLANK('Nota de Estudiantes'!DT53),"",20*'Nota de Estudiantes'!DT53/DT$6)</f>
        <v/>
      </c>
      <c r="DU51" s="43" t="str">
        <f>IF(ISBLANK('Nota de Estudiantes'!DU53),"",20*'Nota de Estudiantes'!DU53/DU$6)</f>
        <v/>
      </c>
      <c r="DV51" s="43" t="str">
        <f>IF(ISBLANK('Nota de Estudiantes'!DV53),"",20*'Nota de Estudiantes'!DV53/DV$6)</f>
        <v/>
      </c>
      <c r="DW51" s="43" t="str">
        <f>IF(ISBLANK('Nota de Estudiantes'!DW53),"",20*'Nota de Estudiantes'!DW53/DW$6)</f>
        <v/>
      </c>
      <c r="DX51" s="43" t="str">
        <f>IF(ISBLANK('Nota de Estudiantes'!DX53),"",20*'Nota de Estudiantes'!DX53/DX$6)</f>
        <v/>
      </c>
      <c r="DY51" s="43" t="str">
        <f>IF(ISBLANK('Nota de Estudiantes'!DY53),"",20*'Nota de Estudiantes'!DY53/DY$6)</f>
        <v/>
      </c>
      <c r="DZ51" s="43" t="str">
        <f>IF(ISBLANK('Nota de Estudiantes'!DZ53),"",20*'Nota de Estudiantes'!DZ53/DZ$6)</f>
        <v/>
      </c>
      <c r="EA51" s="43" t="str">
        <f>IF(ISBLANK('Nota de Estudiantes'!EA53),"",20*'Nota de Estudiantes'!EA53/EA$6)</f>
        <v/>
      </c>
      <c r="EB51" s="43" t="str">
        <f>IF(ISBLANK('Nota de Estudiantes'!EB53),"",20*'Nota de Estudiantes'!EB53/EB$6)</f>
        <v/>
      </c>
      <c r="EC51" s="43" t="str">
        <f>IF(ISBLANK('Nota de Estudiantes'!EC53),"",20*'Nota de Estudiantes'!EC53/EC$6)</f>
        <v/>
      </c>
      <c r="ED51" s="43" t="str">
        <f>IF(ISBLANK('Nota de Estudiantes'!ED53),"",20*'Nota de Estudiantes'!ED53/ED$6)</f>
        <v/>
      </c>
      <c r="EE51" s="43" t="str">
        <f>IF(ISBLANK('Nota de Estudiantes'!EE53),"",20*'Nota de Estudiantes'!EE53/EE$6)</f>
        <v/>
      </c>
      <c r="EF51" s="43" t="str">
        <f>IF(ISBLANK('Nota de Estudiantes'!EF53),"",20*'Nota de Estudiantes'!EF53/EF$6)</f>
        <v/>
      </c>
      <c r="EG51" s="43" t="str">
        <f>IF(ISBLANK('Nota de Estudiantes'!EG53),"",20*'Nota de Estudiantes'!EG53/EG$6)</f>
        <v/>
      </c>
      <c r="EH51" s="43" t="str">
        <f>IF(ISBLANK('Nota de Estudiantes'!EH53),"",20*'Nota de Estudiantes'!EH53/EH$6)</f>
        <v/>
      </c>
      <c r="EI51" s="43" t="str">
        <f>IF(ISBLANK('Nota de Estudiantes'!EI53),"",20*'Nota de Estudiantes'!EI53/EI$6)</f>
        <v/>
      </c>
      <c r="EJ51" s="43" t="str">
        <f>IF(ISBLANK('Nota de Estudiantes'!EJ53),"",20*'Nota de Estudiantes'!EJ53/EJ$6)</f>
        <v/>
      </c>
      <c r="EK51" s="43" t="str">
        <f>IF(ISBLANK('Nota de Estudiantes'!EK53),"",20*'Nota de Estudiantes'!EK53/EK$6)</f>
        <v/>
      </c>
      <c r="EL51" s="43" t="str">
        <f>IF(ISBLANK('Nota de Estudiantes'!EL53),"",20*'Nota de Estudiantes'!EL53/EL$6)</f>
        <v/>
      </c>
      <c r="EM51" s="43" t="str">
        <f>IF(ISBLANK('Nota de Estudiantes'!EM53),"",20*'Nota de Estudiantes'!EM53/EM$6)</f>
        <v/>
      </c>
      <c r="EN51" s="43" t="str">
        <f>IF(ISBLANK('Nota de Estudiantes'!EN53),"",20*'Nota de Estudiantes'!EN53/EN$6)</f>
        <v/>
      </c>
      <c r="EO51" s="43" t="str">
        <f>IF(ISBLANK('Nota de Estudiantes'!EO53),"",20*'Nota de Estudiantes'!EO53/EO$6)</f>
        <v/>
      </c>
      <c r="EP51" s="43" t="str">
        <f>IF(ISBLANK('Nota de Estudiantes'!EP53),"",20*'Nota de Estudiantes'!EP53/EP$6)</f>
        <v/>
      </c>
      <c r="EQ51" s="43" t="str">
        <f>IF(ISBLANK('Nota de Estudiantes'!EQ53),"",20*'Nota de Estudiantes'!EQ53/EQ$6)</f>
        <v/>
      </c>
      <c r="ER51" s="43" t="str">
        <f>IF(ISBLANK('Nota de Estudiantes'!ER53),"",20*'Nota de Estudiantes'!ER53/ER$6)</f>
        <v/>
      </c>
      <c r="ES51" s="43" t="str">
        <f>IF(ISBLANK('Nota de Estudiantes'!ES53),"",20*'Nota de Estudiantes'!ES53/ES$6)</f>
        <v/>
      </c>
      <c r="ET51" s="43" t="str">
        <f>IF(ISBLANK('Nota de Estudiantes'!ET53),"",20*'Nota de Estudiantes'!ET53/ET$6)</f>
        <v/>
      </c>
      <c r="EU51" s="43" t="str">
        <f>IF(ISBLANK('Nota de Estudiantes'!EU53),"",20*'Nota de Estudiantes'!EU53/EU$6)</f>
        <v/>
      </c>
      <c r="EV51" s="43" t="str">
        <f>IF(ISBLANK('Nota de Estudiantes'!EV53),"",20*'Nota de Estudiantes'!EV53/EV$6)</f>
        <v/>
      </c>
      <c r="EW51" s="43" t="str">
        <f>IF(ISBLANK('Nota de Estudiantes'!EW53),"",20*'Nota de Estudiantes'!EW53/EW$6)</f>
        <v/>
      </c>
      <c r="EX51" s="43" t="str">
        <f>IF(ISBLANK('Nota de Estudiantes'!EX53),"",20*'Nota de Estudiantes'!EX53/EX$6)</f>
        <v/>
      </c>
      <c r="EY51" s="43" t="str">
        <f>IF(ISBLANK('Nota de Estudiantes'!EY53),"",20*'Nota de Estudiantes'!EY53/EY$6)</f>
        <v/>
      </c>
      <c r="EZ51" s="43" t="str">
        <f>IF(ISBLANK('Nota de Estudiantes'!EZ53),"",20*'Nota de Estudiantes'!EZ53/EZ$6)</f>
        <v/>
      </c>
      <c r="FA51" s="43" t="str">
        <f>IF(ISBLANK('Nota de Estudiantes'!FA53),"",20*'Nota de Estudiantes'!FA53/FA$6)</f>
        <v/>
      </c>
      <c r="FB51" s="43" t="str">
        <f>IF(ISBLANK('Nota de Estudiantes'!FB53),"",20*'Nota de Estudiantes'!FB53/FB$6)</f>
        <v/>
      </c>
      <c r="FC51" s="43" t="str">
        <f>IF(ISBLANK('Nota de Estudiantes'!FC53),"",20*'Nota de Estudiantes'!FC53/FC$6)</f>
        <v/>
      </c>
      <c r="FD51" s="43" t="str">
        <f>IF(ISBLANK('Nota de Estudiantes'!FD53),"",20*'Nota de Estudiantes'!FD53/FD$6)</f>
        <v/>
      </c>
      <c r="FE51" s="43" t="str">
        <f>IF(ISBLANK('Nota de Estudiantes'!FE53),"",20*'Nota de Estudiantes'!FE53/FE$6)</f>
        <v/>
      </c>
      <c r="FF51" s="43" t="str">
        <f>IF(ISBLANK('Nota de Estudiantes'!FF53),"",20*'Nota de Estudiantes'!FF53/FF$6)</f>
        <v/>
      </c>
      <c r="FG51" s="43" t="str">
        <f>IF(ISBLANK('Nota de Estudiantes'!FG53),"",20*'Nota de Estudiantes'!FG53/FG$6)</f>
        <v/>
      </c>
      <c r="FH51" s="43" t="str">
        <f>IF(ISBLANK('Nota de Estudiantes'!FH53),"",20*'Nota de Estudiantes'!FH53/FH$6)</f>
        <v/>
      </c>
      <c r="FI51" s="43" t="str">
        <f>IF(ISBLANK('Nota de Estudiantes'!FI53),"",20*'Nota de Estudiantes'!FI53/FI$6)</f>
        <v/>
      </c>
      <c r="FJ51" s="43" t="str">
        <f>IF(ISBLANK('Nota de Estudiantes'!FJ53),"",20*'Nota de Estudiantes'!FJ53/FJ$6)</f>
        <v/>
      </c>
      <c r="FK51" s="43" t="str">
        <f>IF(ISBLANK('Nota de Estudiantes'!FK53),"",20*'Nota de Estudiantes'!FK53/FK$6)</f>
        <v/>
      </c>
      <c r="FL51" s="43" t="str">
        <f>IF(ISBLANK('Nota de Estudiantes'!FL53),"",20*'Nota de Estudiantes'!FL53/FL$6)</f>
        <v/>
      </c>
    </row>
    <row r="52" spans="2:168" x14ac:dyDescent="0.25">
      <c r="B52" s="42" t="str">
        <f>IF(ISBLANK('Nota de Estudiantes'!B54),"",'Nota de Estudiantes'!B54)</f>
        <v/>
      </c>
      <c r="C52" s="42" t="str">
        <f>IF(ISBLANK('Nota de Estudiantes'!C54),"",'Nota de Estudiantes'!C54)</f>
        <v/>
      </c>
      <c r="D52" s="38" t="str">
        <f>IF(ISBLANK('Nota de Estudiantes'!D54),"",'Nota de Estudiantes'!D54)</f>
        <v/>
      </c>
      <c r="E52" s="43" t="str">
        <f>IF(ISBLANK('Nota de Estudiantes'!E54),"",20*'Nota de Estudiantes'!E54/E$6)</f>
        <v/>
      </c>
      <c r="F52" s="43" t="str">
        <f>IF(ISBLANK('Nota de Estudiantes'!F54),"",20*'Nota de Estudiantes'!F54/F$6)</f>
        <v/>
      </c>
      <c r="G52" s="43" t="str">
        <f>IF(ISBLANK('Nota de Estudiantes'!G54),"",20*'Nota de Estudiantes'!G54/G$6)</f>
        <v/>
      </c>
      <c r="H52" s="43" t="str">
        <f>IF(ISBLANK('Nota de Estudiantes'!H54),"",20*'Nota de Estudiantes'!H54/H$6)</f>
        <v/>
      </c>
      <c r="I52" s="43" t="str">
        <f>IF(ISBLANK('Nota de Estudiantes'!I54),"",20*'Nota de Estudiantes'!I54/I$6)</f>
        <v/>
      </c>
      <c r="J52" s="43" t="str">
        <f>IF(ISBLANK('Nota de Estudiantes'!J54),"",20*'Nota de Estudiantes'!J54/J$6)</f>
        <v/>
      </c>
      <c r="K52" s="43" t="str">
        <f>IF(ISBLANK('Nota de Estudiantes'!K54),"",20*'Nota de Estudiantes'!K54/K$6)</f>
        <v/>
      </c>
      <c r="L52" s="43" t="str">
        <f>IF(ISBLANK('Nota de Estudiantes'!L54),"",20*'Nota de Estudiantes'!L54/L$6)</f>
        <v/>
      </c>
      <c r="M52" s="43" t="str">
        <f>IF(ISBLANK('Nota de Estudiantes'!M54),"",20*'Nota de Estudiantes'!M54/M$6)</f>
        <v/>
      </c>
      <c r="N52" s="43" t="str">
        <f>IF(ISBLANK('Nota de Estudiantes'!N54),"",20*'Nota de Estudiantes'!N54/N$6)</f>
        <v/>
      </c>
      <c r="O52" s="43" t="str">
        <f>IF(ISBLANK('Nota de Estudiantes'!O54),"",20*'Nota de Estudiantes'!O54/O$6)</f>
        <v/>
      </c>
      <c r="P52" s="43" t="str">
        <f>IF(ISBLANK('Nota de Estudiantes'!P54),"",20*'Nota de Estudiantes'!P54/P$6)</f>
        <v/>
      </c>
      <c r="Q52" s="43" t="str">
        <f>IF(ISBLANK('Nota de Estudiantes'!Q54),"",20*'Nota de Estudiantes'!Q54/Q$6)</f>
        <v/>
      </c>
      <c r="R52" s="43" t="str">
        <f>IF(ISBLANK('Nota de Estudiantes'!R54),"",20*'Nota de Estudiantes'!R54/R$6)</f>
        <v/>
      </c>
      <c r="S52" s="43" t="str">
        <f>IF(ISBLANK('Nota de Estudiantes'!S54),"",20*'Nota de Estudiantes'!S54/S$6)</f>
        <v/>
      </c>
      <c r="T52" s="43" t="str">
        <f>IF(ISBLANK('Nota de Estudiantes'!T54),"",20*'Nota de Estudiantes'!T54/T$6)</f>
        <v/>
      </c>
      <c r="U52" s="43" t="str">
        <f>IF(ISBLANK('Nota de Estudiantes'!U54),"",20*'Nota de Estudiantes'!U54/U$6)</f>
        <v/>
      </c>
      <c r="V52" s="43" t="str">
        <f>IF(ISBLANK('Nota de Estudiantes'!V54),"",20*'Nota de Estudiantes'!V54/V$6)</f>
        <v/>
      </c>
      <c r="W52" s="43" t="str">
        <f>IF(ISBLANK('Nota de Estudiantes'!W54),"",20*'Nota de Estudiantes'!W54/W$6)</f>
        <v/>
      </c>
      <c r="X52" s="43" t="str">
        <f>IF(ISBLANK('Nota de Estudiantes'!X54),"",20*'Nota de Estudiantes'!X54/X$6)</f>
        <v/>
      </c>
      <c r="Y52" s="43" t="str">
        <f>IF(ISBLANK('Nota de Estudiantes'!Y54),"",20*'Nota de Estudiantes'!Y54/Y$6)</f>
        <v/>
      </c>
      <c r="Z52" s="43" t="str">
        <f>IF(ISBLANK('Nota de Estudiantes'!Z54),"",20*'Nota de Estudiantes'!Z54/Z$6)</f>
        <v/>
      </c>
      <c r="AA52" s="43" t="str">
        <f>IF(ISBLANK('Nota de Estudiantes'!AA54),"",20*'Nota de Estudiantes'!AA54/AA$6)</f>
        <v/>
      </c>
      <c r="AB52" s="43" t="str">
        <f>IF(ISBLANK('Nota de Estudiantes'!AB54),"",20*'Nota de Estudiantes'!AB54/AB$6)</f>
        <v/>
      </c>
      <c r="AC52" s="43" t="str">
        <f>IF(ISBLANK('Nota de Estudiantes'!AC54),"",20*'Nota de Estudiantes'!AC54/AC$6)</f>
        <v/>
      </c>
      <c r="AD52" s="43" t="str">
        <f>IF(ISBLANK('Nota de Estudiantes'!AD54),"",20*'Nota de Estudiantes'!AD54/AD$6)</f>
        <v/>
      </c>
      <c r="AE52" s="43" t="str">
        <f>IF(ISBLANK('Nota de Estudiantes'!AE54),"",20*'Nota de Estudiantes'!AE54/AE$6)</f>
        <v/>
      </c>
      <c r="AF52" s="43" t="str">
        <f>IF(ISBLANK('Nota de Estudiantes'!AF54),"",20*'Nota de Estudiantes'!AF54/AF$6)</f>
        <v/>
      </c>
      <c r="AG52" s="43" t="str">
        <f>IF(ISBLANK('Nota de Estudiantes'!AG54),"",20*'Nota de Estudiantes'!AG54/AG$6)</f>
        <v/>
      </c>
      <c r="AH52" s="43" t="str">
        <f>IF(ISBLANK('Nota de Estudiantes'!AH54),"",20*'Nota de Estudiantes'!AH54/AH$6)</f>
        <v/>
      </c>
      <c r="AI52" s="43" t="str">
        <f>IF(ISBLANK('Nota de Estudiantes'!AI54),"",20*'Nota de Estudiantes'!AI54/AI$6)</f>
        <v/>
      </c>
      <c r="AJ52" s="43" t="str">
        <f>IF(ISBLANK('Nota de Estudiantes'!AJ54),"",20*'Nota de Estudiantes'!AJ54/AJ$6)</f>
        <v/>
      </c>
      <c r="AK52" s="43" t="str">
        <f>IF(ISBLANK('Nota de Estudiantes'!AK54),"",20*'Nota de Estudiantes'!AK54/AK$6)</f>
        <v/>
      </c>
      <c r="AL52" s="43" t="str">
        <f>IF(ISBLANK('Nota de Estudiantes'!AL54),"",20*'Nota de Estudiantes'!AL54/AL$6)</f>
        <v/>
      </c>
      <c r="AM52" s="43" t="str">
        <f>IF(ISBLANK('Nota de Estudiantes'!AM54),"",20*'Nota de Estudiantes'!AM54/AM$6)</f>
        <v/>
      </c>
      <c r="AN52" s="43" t="str">
        <f>IF(ISBLANK('Nota de Estudiantes'!AN54),"",20*'Nota de Estudiantes'!AN54/AN$6)</f>
        <v/>
      </c>
      <c r="AO52" s="43" t="str">
        <f>IF(ISBLANK('Nota de Estudiantes'!AO54),"",20*'Nota de Estudiantes'!AO54/AO$6)</f>
        <v/>
      </c>
      <c r="AP52" s="43" t="str">
        <f>IF(ISBLANK('Nota de Estudiantes'!AP54),"",20*'Nota de Estudiantes'!AP54/AP$6)</f>
        <v/>
      </c>
      <c r="AQ52" s="43" t="str">
        <f>IF(ISBLANK('Nota de Estudiantes'!AQ54),"",20*'Nota de Estudiantes'!AQ54/AQ$6)</f>
        <v/>
      </c>
      <c r="AR52" s="43" t="str">
        <f>IF(ISBLANK('Nota de Estudiantes'!AR54),"",20*'Nota de Estudiantes'!AR54/AR$6)</f>
        <v/>
      </c>
      <c r="AS52" s="43" t="str">
        <f>IF(ISBLANK('Nota de Estudiantes'!AS54),"",20*'Nota de Estudiantes'!AS54/AS$6)</f>
        <v/>
      </c>
      <c r="AT52" s="43" t="str">
        <f>IF(ISBLANK('Nota de Estudiantes'!AT54),"",20*'Nota de Estudiantes'!AT54/AT$6)</f>
        <v/>
      </c>
      <c r="AU52" s="43" t="str">
        <f>IF(ISBLANK('Nota de Estudiantes'!AU54),"",20*'Nota de Estudiantes'!AU54/AU$6)</f>
        <v/>
      </c>
      <c r="AV52" s="43" t="str">
        <f>IF(ISBLANK('Nota de Estudiantes'!AV54),"",20*'Nota de Estudiantes'!AV54/AV$6)</f>
        <v/>
      </c>
      <c r="AW52" s="43" t="str">
        <f>IF(ISBLANK('Nota de Estudiantes'!AW54),"",20*'Nota de Estudiantes'!AW54/AW$6)</f>
        <v/>
      </c>
      <c r="AX52" s="43" t="str">
        <f>IF(ISBLANK('Nota de Estudiantes'!AX54),"",20*'Nota de Estudiantes'!AX54/AX$6)</f>
        <v/>
      </c>
      <c r="AY52" s="43" t="str">
        <f>IF(ISBLANK('Nota de Estudiantes'!AY54),"",20*'Nota de Estudiantes'!AY54/AY$6)</f>
        <v/>
      </c>
      <c r="AZ52" s="43" t="str">
        <f>IF(ISBLANK('Nota de Estudiantes'!AZ54),"",20*'Nota de Estudiantes'!AZ54/AZ$6)</f>
        <v/>
      </c>
      <c r="BA52" s="43" t="str">
        <f>IF(ISBLANK('Nota de Estudiantes'!BA54),"",20*'Nota de Estudiantes'!BA54/BA$6)</f>
        <v/>
      </c>
      <c r="BB52" s="43" t="str">
        <f>IF(ISBLANK('Nota de Estudiantes'!BB54),"",20*'Nota de Estudiantes'!BB54/BB$6)</f>
        <v/>
      </c>
      <c r="BC52" s="43" t="str">
        <f>IF(ISBLANK('Nota de Estudiantes'!BC54),"",20*'Nota de Estudiantes'!BC54/BC$6)</f>
        <v/>
      </c>
      <c r="BD52" s="43" t="str">
        <f>IF(ISBLANK('Nota de Estudiantes'!BD54),"",20*'Nota de Estudiantes'!BD54/BD$6)</f>
        <v/>
      </c>
      <c r="BE52" s="43" t="str">
        <f>IF(ISBLANK('Nota de Estudiantes'!BE54),"",20*'Nota de Estudiantes'!BE54/BE$6)</f>
        <v/>
      </c>
      <c r="BF52" s="43" t="str">
        <f>IF(ISBLANK('Nota de Estudiantes'!BF54),"",20*'Nota de Estudiantes'!BF54/BF$6)</f>
        <v/>
      </c>
      <c r="BG52" s="43" t="str">
        <f>IF(ISBLANK('Nota de Estudiantes'!BG54),"",20*'Nota de Estudiantes'!BG54/BG$6)</f>
        <v/>
      </c>
      <c r="BH52" s="43" t="str">
        <f>IF(ISBLANK('Nota de Estudiantes'!BH54),"",20*'Nota de Estudiantes'!BH54/BH$6)</f>
        <v/>
      </c>
      <c r="BI52" s="43" t="str">
        <f>IF(ISBLANK('Nota de Estudiantes'!BI54),"",20*'Nota de Estudiantes'!BI54/BI$6)</f>
        <v/>
      </c>
      <c r="BJ52" s="43" t="str">
        <f>IF(ISBLANK('Nota de Estudiantes'!BJ54),"",20*'Nota de Estudiantes'!BJ54/BJ$6)</f>
        <v/>
      </c>
      <c r="BK52" s="43" t="str">
        <f>IF(ISBLANK('Nota de Estudiantes'!BK54),"",20*'Nota de Estudiantes'!BK54/BK$6)</f>
        <v/>
      </c>
      <c r="BL52" s="43" t="str">
        <f>IF(ISBLANK('Nota de Estudiantes'!BL54),"",20*'Nota de Estudiantes'!BL54/BL$6)</f>
        <v/>
      </c>
      <c r="BM52" s="43" t="str">
        <f>IF(ISBLANK('Nota de Estudiantes'!BM54),"",20*'Nota de Estudiantes'!BM54/BM$6)</f>
        <v/>
      </c>
      <c r="BN52" s="43" t="str">
        <f>IF(ISBLANK('Nota de Estudiantes'!BN54),"",20*'Nota de Estudiantes'!BN54/BN$6)</f>
        <v/>
      </c>
      <c r="BO52" s="43" t="str">
        <f>IF(ISBLANK('Nota de Estudiantes'!BO54),"",20*'Nota de Estudiantes'!BO54/BO$6)</f>
        <v/>
      </c>
      <c r="BP52" s="43" t="str">
        <f>IF(ISBLANK('Nota de Estudiantes'!BP54),"",20*'Nota de Estudiantes'!BP54/BP$6)</f>
        <v/>
      </c>
      <c r="BQ52" s="43" t="str">
        <f>IF(ISBLANK('Nota de Estudiantes'!BQ54),"",20*'Nota de Estudiantes'!BQ54/BQ$6)</f>
        <v/>
      </c>
      <c r="BR52" s="43" t="str">
        <f>IF(ISBLANK('Nota de Estudiantes'!BR54),"",20*'Nota de Estudiantes'!BR54/BR$6)</f>
        <v/>
      </c>
      <c r="BS52" s="43" t="str">
        <f>IF(ISBLANK('Nota de Estudiantes'!BS54),"",20*'Nota de Estudiantes'!BS54/BS$6)</f>
        <v/>
      </c>
      <c r="BT52" s="43" t="str">
        <f>IF(ISBLANK('Nota de Estudiantes'!BT54),"",20*'Nota de Estudiantes'!BT54/BT$6)</f>
        <v/>
      </c>
      <c r="BU52" s="43" t="str">
        <f>IF(ISBLANK('Nota de Estudiantes'!BU54),"",20*'Nota de Estudiantes'!BU54/BU$6)</f>
        <v/>
      </c>
      <c r="BV52" s="43" t="str">
        <f>IF(ISBLANK('Nota de Estudiantes'!BV54),"",20*'Nota de Estudiantes'!BV54/BV$6)</f>
        <v/>
      </c>
      <c r="BW52" s="43" t="str">
        <f>IF(ISBLANK('Nota de Estudiantes'!BW54),"",20*'Nota de Estudiantes'!BW54/BW$6)</f>
        <v/>
      </c>
      <c r="BX52" s="43" t="str">
        <f>IF(ISBLANK('Nota de Estudiantes'!BX54),"",20*'Nota de Estudiantes'!BX54/BX$6)</f>
        <v/>
      </c>
      <c r="BY52" s="43" t="str">
        <f>IF(ISBLANK('Nota de Estudiantes'!BY54),"",20*'Nota de Estudiantes'!BY54/BY$6)</f>
        <v/>
      </c>
      <c r="BZ52" s="43" t="str">
        <f>IF(ISBLANK('Nota de Estudiantes'!BZ54),"",20*'Nota de Estudiantes'!BZ54/BZ$6)</f>
        <v/>
      </c>
      <c r="CA52" s="43" t="str">
        <f>IF(ISBLANK('Nota de Estudiantes'!CA54),"",20*'Nota de Estudiantes'!CA54/CA$6)</f>
        <v/>
      </c>
      <c r="CB52" s="43" t="str">
        <f>IF(ISBLANK('Nota de Estudiantes'!CB54),"",20*'Nota de Estudiantes'!CB54/CB$6)</f>
        <v/>
      </c>
      <c r="CC52" s="43" t="str">
        <f>IF(ISBLANK('Nota de Estudiantes'!CC54),"",20*'Nota de Estudiantes'!CC54/CC$6)</f>
        <v/>
      </c>
      <c r="CD52" s="43" t="str">
        <f>IF(ISBLANK('Nota de Estudiantes'!CD54),"",20*'Nota de Estudiantes'!CD54/CD$6)</f>
        <v/>
      </c>
      <c r="CE52" s="43" t="str">
        <f>IF(ISBLANK('Nota de Estudiantes'!CE54),"",20*'Nota de Estudiantes'!CE54/CE$6)</f>
        <v/>
      </c>
      <c r="CF52" s="43" t="str">
        <f>IF(ISBLANK('Nota de Estudiantes'!CF54),"",20*'Nota de Estudiantes'!CF54/CF$6)</f>
        <v/>
      </c>
      <c r="CG52" s="43" t="str">
        <f>IF(ISBLANK('Nota de Estudiantes'!CG54),"",20*'Nota de Estudiantes'!CG54/CG$6)</f>
        <v/>
      </c>
      <c r="CH52" s="43" t="str">
        <f>IF(ISBLANK('Nota de Estudiantes'!CH54),"",20*'Nota de Estudiantes'!CH54/CH$6)</f>
        <v/>
      </c>
      <c r="CI52" s="43" t="str">
        <f>IF(ISBLANK('Nota de Estudiantes'!CI54),"",20*'Nota de Estudiantes'!CI54/CI$6)</f>
        <v/>
      </c>
      <c r="CJ52" s="43" t="str">
        <f>IF(ISBLANK('Nota de Estudiantes'!CJ54),"",20*'Nota de Estudiantes'!CJ54/CJ$6)</f>
        <v/>
      </c>
      <c r="CK52" s="43" t="str">
        <f>IF(ISBLANK('Nota de Estudiantes'!CK54),"",20*'Nota de Estudiantes'!CK54/CK$6)</f>
        <v/>
      </c>
      <c r="CL52" s="43" t="str">
        <f>IF(ISBLANK('Nota de Estudiantes'!CL54),"",20*'Nota de Estudiantes'!CL54/CL$6)</f>
        <v/>
      </c>
      <c r="CM52" s="43" t="str">
        <f>IF(ISBLANK('Nota de Estudiantes'!CM54),"",20*'Nota de Estudiantes'!CM54/CM$6)</f>
        <v/>
      </c>
      <c r="CN52" s="43" t="str">
        <f>IF(ISBLANK('Nota de Estudiantes'!CN54),"",20*'Nota de Estudiantes'!CN54/CN$6)</f>
        <v/>
      </c>
      <c r="CO52" s="43" t="str">
        <f>IF(ISBLANK('Nota de Estudiantes'!CO54),"",20*'Nota de Estudiantes'!CO54/CO$6)</f>
        <v/>
      </c>
      <c r="CP52" s="43" t="str">
        <f>IF(ISBLANK('Nota de Estudiantes'!CP54),"",20*'Nota de Estudiantes'!CP54/CP$6)</f>
        <v/>
      </c>
      <c r="CQ52" s="43" t="str">
        <f>IF(ISBLANK('Nota de Estudiantes'!CQ54),"",20*'Nota de Estudiantes'!CQ54/CQ$6)</f>
        <v/>
      </c>
      <c r="CR52" s="43" t="str">
        <f>IF(ISBLANK('Nota de Estudiantes'!CR54),"",20*'Nota de Estudiantes'!CR54/CR$6)</f>
        <v/>
      </c>
      <c r="CS52" s="43" t="str">
        <f>IF(ISBLANK('Nota de Estudiantes'!CS54),"",20*'Nota de Estudiantes'!CS54/CS$6)</f>
        <v/>
      </c>
      <c r="CT52" s="43" t="str">
        <f>IF(ISBLANK('Nota de Estudiantes'!CT54),"",20*'Nota de Estudiantes'!CT54/CT$6)</f>
        <v/>
      </c>
      <c r="CU52" s="43" t="str">
        <f>IF(ISBLANK('Nota de Estudiantes'!CU54),"",20*'Nota de Estudiantes'!CU54/CU$6)</f>
        <v/>
      </c>
      <c r="CV52" s="43" t="str">
        <f>IF(ISBLANK('Nota de Estudiantes'!CV54),"",20*'Nota de Estudiantes'!CV54/CV$6)</f>
        <v/>
      </c>
      <c r="CW52" s="43" t="str">
        <f>IF(ISBLANK('Nota de Estudiantes'!CW54),"",20*'Nota de Estudiantes'!CW54/CW$6)</f>
        <v/>
      </c>
      <c r="CX52" s="43" t="str">
        <f>IF(ISBLANK('Nota de Estudiantes'!CX54),"",20*'Nota de Estudiantes'!CX54/CX$6)</f>
        <v/>
      </c>
      <c r="CY52" s="43" t="str">
        <f>IF(ISBLANK('Nota de Estudiantes'!CY54),"",20*'Nota de Estudiantes'!CY54/CY$6)</f>
        <v/>
      </c>
      <c r="CZ52" s="43" t="str">
        <f>IF(ISBLANK('Nota de Estudiantes'!CZ54),"",20*'Nota de Estudiantes'!CZ54/CZ$6)</f>
        <v/>
      </c>
      <c r="DA52" s="43" t="str">
        <f>IF(ISBLANK('Nota de Estudiantes'!DA54),"",20*'Nota de Estudiantes'!DA54/DA$6)</f>
        <v/>
      </c>
      <c r="DB52" s="43" t="str">
        <f>IF(ISBLANK('Nota de Estudiantes'!DB54),"",20*'Nota de Estudiantes'!DB54/DB$6)</f>
        <v/>
      </c>
      <c r="DC52" s="43" t="str">
        <f>IF(ISBLANK('Nota de Estudiantes'!DC54),"",20*'Nota de Estudiantes'!DC54/DC$6)</f>
        <v/>
      </c>
      <c r="DD52" s="43" t="str">
        <f>IF(ISBLANK('Nota de Estudiantes'!DD54),"",20*'Nota de Estudiantes'!DD54/DD$6)</f>
        <v/>
      </c>
      <c r="DE52" s="43" t="str">
        <f>IF(ISBLANK('Nota de Estudiantes'!DE54),"",20*'Nota de Estudiantes'!DE54/DE$6)</f>
        <v/>
      </c>
      <c r="DF52" s="43" t="str">
        <f>IF(ISBLANK('Nota de Estudiantes'!DF54),"",20*'Nota de Estudiantes'!DF54/DF$6)</f>
        <v/>
      </c>
      <c r="DG52" s="43" t="str">
        <f>IF(ISBLANK('Nota de Estudiantes'!DG54),"",20*'Nota de Estudiantes'!DG54/DG$6)</f>
        <v/>
      </c>
      <c r="DH52" s="43" t="str">
        <f>IF(ISBLANK('Nota de Estudiantes'!DH54),"",20*'Nota de Estudiantes'!DH54/DH$6)</f>
        <v/>
      </c>
      <c r="DI52" s="43" t="str">
        <f>IF(ISBLANK('Nota de Estudiantes'!DI54),"",20*'Nota de Estudiantes'!DI54/DI$6)</f>
        <v/>
      </c>
      <c r="DJ52" s="43" t="str">
        <f>IF(ISBLANK('Nota de Estudiantes'!DJ54),"",20*'Nota de Estudiantes'!DJ54/DJ$6)</f>
        <v/>
      </c>
      <c r="DK52" s="43" t="str">
        <f>IF(ISBLANK('Nota de Estudiantes'!DK54),"",20*'Nota de Estudiantes'!DK54/DK$6)</f>
        <v/>
      </c>
      <c r="DL52" s="43" t="str">
        <f>IF(ISBLANK('Nota de Estudiantes'!DL54),"",20*'Nota de Estudiantes'!DL54/DL$6)</f>
        <v/>
      </c>
      <c r="DM52" s="43" t="str">
        <f>IF(ISBLANK('Nota de Estudiantes'!DM54),"",20*'Nota de Estudiantes'!DM54/DM$6)</f>
        <v/>
      </c>
      <c r="DN52" s="43" t="str">
        <f>IF(ISBLANK('Nota de Estudiantes'!DN54),"",20*'Nota de Estudiantes'!DN54/DN$6)</f>
        <v/>
      </c>
      <c r="DO52" s="43" t="str">
        <f>IF(ISBLANK('Nota de Estudiantes'!DO54),"",20*'Nota de Estudiantes'!DO54/DO$6)</f>
        <v/>
      </c>
      <c r="DP52" s="43" t="str">
        <f>IF(ISBLANK('Nota de Estudiantes'!DP54),"",20*'Nota de Estudiantes'!DP54/DP$6)</f>
        <v/>
      </c>
      <c r="DQ52" s="43" t="str">
        <f>IF(ISBLANK('Nota de Estudiantes'!DQ54),"",20*'Nota de Estudiantes'!DQ54/DQ$6)</f>
        <v/>
      </c>
      <c r="DR52" s="43" t="str">
        <f>IF(ISBLANK('Nota de Estudiantes'!DR54),"",20*'Nota de Estudiantes'!DR54/DR$6)</f>
        <v/>
      </c>
      <c r="DS52" s="43" t="str">
        <f>IF(ISBLANK('Nota de Estudiantes'!DS54),"",20*'Nota de Estudiantes'!DS54/DS$6)</f>
        <v/>
      </c>
      <c r="DT52" s="43" t="str">
        <f>IF(ISBLANK('Nota de Estudiantes'!DT54),"",20*'Nota de Estudiantes'!DT54/DT$6)</f>
        <v/>
      </c>
      <c r="DU52" s="43" t="str">
        <f>IF(ISBLANK('Nota de Estudiantes'!DU54),"",20*'Nota de Estudiantes'!DU54/DU$6)</f>
        <v/>
      </c>
      <c r="DV52" s="43" t="str">
        <f>IF(ISBLANK('Nota de Estudiantes'!DV54),"",20*'Nota de Estudiantes'!DV54/DV$6)</f>
        <v/>
      </c>
      <c r="DW52" s="43" t="str">
        <f>IF(ISBLANK('Nota de Estudiantes'!DW54),"",20*'Nota de Estudiantes'!DW54/DW$6)</f>
        <v/>
      </c>
      <c r="DX52" s="43" t="str">
        <f>IF(ISBLANK('Nota de Estudiantes'!DX54),"",20*'Nota de Estudiantes'!DX54/DX$6)</f>
        <v/>
      </c>
      <c r="DY52" s="43" t="str">
        <f>IF(ISBLANK('Nota de Estudiantes'!DY54),"",20*'Nota de Estudiantes'!DY54/DY$6)</f>
        <v/>
      </c>
      <c r="DZ52" s="43" t="str">
        <f>IF(ISBLANK('Nota de Estudiantes'!DZ54),"",20*'Nota de Estudiantes'!DZ54/DZ$6)</f>
        <v/>
      </c>
      <c r="EA52" s="43" t="str">
        <f>IF(ISBLANK('Nota de Estudiantes'!EA54),"",20*'Nota de Estudiantes'!EA54/EA$6)</f>
        <v/>
      </c>
      <c r="EB52" s="43" t="str">
        <f>IF(ISBLANK('Nota de Estudiantes'!EB54),"",20*'Nota de Estudiantes'!EB54/EB$6)</f>
        <v/>
      </c>
      <c r="EC52" s="43" t="str">
        <f>IF(ISBLANK('Nota de Estudiantes'!EC54),"",20*'Nota de Estudiantes'!EC54/EC$6)</f>
        <v/>
      </c>
      <c r="ED52" s="43" t="str">
        <f>IF(ISBLANK('Nota de Estudiantes'!ED54),"",20*'Nota de Estudiantes'!ED54/ED$6)</f>
        <v/>
      </c>
      <c r="EE52" s="43" t="str">
        <f>IF(ISBLANK('Nota de Estudiantes'!EE54),"",20*'Nota de Estudiantes'!EE54/EE$6)</f>
        <v/>
      </c>
      <c r="EF52" s="43" t="str">
        <f>IF(ISBLANK('Nota de Estudiantes'!EF54),"",20*'Nota de Estudiantes'!EF54/EF$6)</f>
        <v/>
      </c>
      <c r="EG52" s="43" t="str">
        <f>IF(ISBLANK('Nota de Estudiantes'!EG54),"",20*'Nota de Estudiantes'!EG54/EG$6)</f>
        <v/>
      </c>
      <c r="EH52" s="43" t="str">
        <f>IF(ISBLANK('Nota de Estudiantes'!EH54),"",20*'Nota de Estudiantes'!EH54/EH$6)</f>
        <v/>
      </c>
      <c r="EI52" s="43" t="str">
        <f>IF(ISBLANK('Nota de Estudiantes'!EI54),"",20*'Nota de Estudiantes'!EI54/EI$6)</f>
        <v/>
      </c>
      <c r="EJ52" s="43" t="str">
        <f>IF(ISBLANK('Nota de Estudiantes'!EJ54),"",20*'Nota de Estudiantes'!EJ54/EJ$6)</f>
        <v/>
      </c>
      <c r="EK52" s="43" t="str">
        <f>IF(ISBLANK('Nota de Estudiantes'!EK54),"",20*'Nota de Estudiantes'!EK54/EK$6)</f>
        <v/>
      </c>
      <c r="EL52" s="43" t="str">
        <f>IF(ISBLANK('Nota de Estudiantes'!EL54),"",20*'Nota de Estudiantes'!EL54/EL$6)</f>
        <v/>
      </c>
      <c r="EM52" s="43" t="str">
        <f>IF(ISBLANK('Nota de Estudiantes'!EM54),"",20*'Nota de Estudiantes'!EM54/EM$6)</f>
        <v/>
      </c>
      <c r="EN52" s="43" t="str">
        <f>IF(ISBLANK('Nota de Estudiantes'!EN54),"",20*'Nota de Estudiantes'!EN54/EN$6)</f>
        <v/>
      </c>
      <c r="EO52" s="43" t="str">
        <f>IF(ISBLANK('Nota de Estudiantes'!EO54),"",20*'Nota de Estudiantes'!EO54/EO$6)</f>
        <v/>
      </c>
      <c r="EP52" s="43" t="str">
        <f>IF(ISBLANK('Nota de Estudiantes'!EP54),"",20*'Nota de Estudiantes'!EP54/EP$6)</f>
        <v/>
      </c>
      <c r="EQ52" s="43" t="str">
        <f>IF(ISBLANK('Nota de Estudiantes'!EQ54),"",20*'Nota de Estudiantes'!EQ54/EQ$6)</f>
        <v/>
      </c>
      <c r="ER52" s="43" t="str">
        <f>IF(ISBLANK('Nota de Estudiantes'!ER54),"",20*'Nota de Estudiantes'!ER54/ER$6)</f>
        <v/>
      </c>
      <c r="ES52" s="43" t="str">
        <f>IF(ISBLANK('Nota de Estudiantes'!ES54),"",20*'Nota de Estudiantes'!ES54/ES$6)</f>
        <v/>
      </c>
      <c r="ET52" s="43" t="str">
        <f>IF(ISBLANK('Nota de Estudiantes'!ET54),"",20*'Nota de Estudiantes'!ET54/ET$6)</f>
        <v/>
      </c>
      <c r="EU52" s="43" t="str">
        <f>IF(ISBLANK('Nota de Estudiantes'!EU54),"",20*'Nota de Estudiantes'!EU54/EU$6)</f>
        <v/>
      </c>
      <c r="EV52" s="43" t="str">
        <f>IF(ISBLANK('Nota de Estudiantes'!EV54),"",20*'Nota de Estudiantes'!EV54/EV$6)</f>
        <v/>
      </c>
      <c r="EW52" s="43" t="str">
        <f>IF(ISBLANK('Nota de Estudiantes'!EW54),"",20*'Nota de Estudiantes'!EW54/EW$6)</f>
        <v/>
      </c>
      <c r="EX52" s="43" t="str">
        <f>IF(ISBLANK('Nota de Estudiantes'!EX54),"",20*'Nota de Estudiantes'!EX54/EX$6)</f>
        <v/>
      </c>
      <c r="EY52" s="43" t="str">
        <f>IF(ISBLANK('Nota de Estudiantes'!EY54),"",20*'Nota de Estudiantes'!EY54/EY$6)</f>
        <v/>
      </c>
      <c r="EZ52" s="43" t="str">
        <f>IF(ISBLANK('Nota de Estudiantes'!EZ54),"",20*'Nota de Estudiantes'!EZ54/EZ$6)</f>
        <v/>
      </c>
      <c r="FA52" s="43" t="str">
        <f>IF(ISBLANK('Nota de Estudiantes'!FA54),"",20*'Nota de Estudiantes'!FA54/FA$6)</f>
        <v/>
      </c>
      <c r="FB52" s="43" t="str">
        <f>IF(ISBLANK('Nota de Estudiantes'!FB54),"",20*'Nota de Estudiantes'!FB54/FB$6)</f>
        <v/>
      </c>
      <c r="FC52" s="43" t="str">
        <f>IF(ISBLANK('Nota de Estudiantes'!FC54),"",20*'Nota de Estudiantes'!FC54/FC$6)</f>
        <v/>
      </c>
      <c r="FD52" s="43" t="str">
        <f>IF(ISBLANK('Nota de Estudiantes'!FD54),"",20*'Nota de Estudiantes'!FD54/FD$6)</f>
        <v/>
      </c>
      <c r="FE52" s="43" t="str">
        <f>IF(ISBLANK('Nota de Estudiantes'!FE54),"",20*'Nota de Estudiantes'!FE54/FE$6)</f>
        <v/>
      </c>
      <c r="FF52" s="43" t="str">
        <f>IF(ISBLANK('Nota de Estudiantes'!FF54),"",20*'Nota de Estudiantes'!FF54/FF$6)</f>
        <v/>
      </c>
      <c r="FG52" s="43" t="str">
        <f>IF(ISBLANK('Nota de Estudiantes'!FG54),"",20*'Nota de Estudiantes'!FG54/FG$6)</f>
        <v/>
      </c>
      <c r="FH52" s="43" t="str">
        <f>IF(ISBLANK('Nota de Estudiantes'!FH54),"",20*'Nota de Estudiantes'!FH54/FH$6)</f>
        <v/>
      </c>
      <c r="FI52" s="43" t="str">
        <f>IF(ISBLANK('Nota de Estudiantes'!FI54),"",20*'Nota de Estudiantes'!FI54/FI$6)</f>
        <v/>
      </c>
      <c r="FJ52" s="43" t="str">
        <f>IF(ISBLANK('Nota de Estudiantes'!FJ54),"",20*'Nota de Estudiantes'!FJ54/FJ$6)</f>
        <v/>
      </c>
      <c r="FK52" s="43" t="str">
        <f>IF(ISBLANK('Nota de Estudiantes'!FK54),"",20*'Nota de Estudiantes'!FK54/FK$6)</f>
        <v/>
      </c>
      <c r="FL52" s="43" t="str">
        <f>IF(ISBLANK('Nota de Estudiantes'!FL54),"",20*'Nota de Estudiantes'!FL54/FL$6)</f>
        <v/>
      </c>
    </row>
    <row r="53" spans="2:168" x14ac:dyDescent="0.25">
      <c r="B53" s="42" t="str">
        <f>IF(ISBLANK('Nota de Estudiantes'!B55),"",'Nota de Estudiantes'!B55)</f>
        <v/>
      </c>
      <c r="C53" s="42" t="str">
        <f>IF(ISBLANK('Nota de Estudiantes'!C55),"",'Nota de Estudiantes'!C55)</f>
        <v/>
      </c>
      <c r="D53" s="38" t="str">
        <f>IF(ISBLANK('Nota de Estudiantes'!D55),"",'Nota de Estudiantes'!D55)</f>
        <v/>
      </c>
      <c r="E53" s="43" t="str">
        <f>IF(ISBLANK('Nota de Estudiantes'!E55),"",20*'Nota de Estudiantes'!E55/E$6)</f>
        <v/>
      </c>
      <c r="F53" s="43" t="str">
        <f>IF(ISBLANK('Nota de Estudiantes'!F55),"",20*'Nota de Estudiantes'!F55/F$6)</f>
        <v/>
      </c>
      <c r="G53" s="43" t="str">
        <f>IF(ISBLANK('Nota de Estudiantes'!G55),"",20*'Nota de Estudiantes'!G55/G$6)</f>
        <v/>
      </c>
      <c r="H53" s="43" t="str">
        <f>IF(ISBLANK('Nota de Estudiantes'!H55),"",20*'Nota de Estudiantes'!H55/H$6)</f>
        <v/>
      </c>
      <c r="I53" s="43" t="str">
        <f>IF(ISBLANK('Nota de Estudiantes'!I55),"",20*'Nota de Estudiantes'!I55/I$6)</f>
        <v/>
      </c>
      <c r="J53" s="43" t="str">
        <f>IF(ISBLANK('Nota de Estudiantes'!J55),"",20*'Nota de Estudiantes'!J55/J$6)</f>
        <v/>
      </c>
      <c r="K53" s="43" t="str">
        <f>IF(ISBLANK('Nota de Estudiantes'!K55),"",20*'Nota de Estudiantes'!K55/K$6)</f>
        <v/>
      </c>
      <c r="L53" s="43" t="str">
        <f>IF(ISBLANK('Nota de Estudiantes'!L55),"",20*'Nota de Estudiantes'!L55/L$6)</f>
        <v/>
      </c>
      <c r="M53" s="43" t="str">
        <f>IF(ISBLANK('Nota de Estudiantes'!M55),"",20*'Nota de Estudiantes'!M55/M$6)</f>
        <v/>
      </c>
      <c r="N53" s="43" t="str">
        <f>IF(ISBLANK('Nota de Estudiantes'!N55),"",20*'Nota de Estudiantes'!N55/N$6)</f>
        <v/>
      </c>
      <c r="O53" s="43" t="str">
        <f>IF(ISBLANK('Nota de Estudiantes'!O55),"",20*'Nota de Estudiantes'!O55/O$6)</f>
        <v/>
      </c>
      <c r="P53" s="43" t="str">
        <f>IF(ISBLANK('Nota de Estudiantes'!P55),"",20*'Nota de Estudiantes'!P55/P$6)</f>
        <v/>
      </c>
      <c r="Q53" s="43" t="str">
        <f>IF(ISBLANK('Nota de Estudiantes'!Q55),"",20*'Nota de Estudiantes'!Q55/Q$6)</f>
        <v/>
      </c>
      <c r="R53" s="43" t="str">
        <f>IF(ISBLANK('Nota de Estudiantes'!R55),"",20*'Nota de Estudiantes'!R55/R$6)</f>
        <v/>
      </c>
      <c r="S53" s="43" t="str">
        <f>IF(ISBLANK('Nota de Estudiantes'!S55),"",20*'Nota de Estudiantes'!S55/S$6)</f>
        <v/>
      </c>
      <c r="T53" s="43" t="str">
        <f>IF(ISBLANK('Nota de Estudiantes'!T55),"",20*'Nota de Estudiantes'!T55/T$6)</f>
        <v/>
      </c>
      <c r="U53" s="43" t="str">
        <f>IF(ISBLANK('Nota de Estudiantes'!U55),"",20*'Nota de Estudiantes'!U55/U$6)</f>
        <v/>
      </c>
      <c r="V53" s="43" t="str">
        <f>IF(ISBLANK('Nota de Estudiantes'!V55),"",20*'Nota de Estudiantes'!V55/V$6)</f>
        <v/>
      </c>
      <c r="W53" s="43" t="str">
        <f>IF(ISBLANK('Nota de Estudiantes'!W55),"",20*'Nota de Estudiantes'!W55/W$6)</f>
        <v/>
      </c>
      <c r="X53" s="43" t="str">
        <f>IF(ISBLANK('Nota de Estudiantes'!X55),"",20*'Nota de Estudiantes'!X55/X$6)</f>
        <v/>
      </c>
      <c r="Y53" s="43" t="str">
        <f>IF(ISBLANK('Nota de Estudiantes'!Y55),"",20*'Nota de Estudiantes'!Y55/Y$6)</f>
        <v/>
      </c>
      <c r="Z53" s="43" t="str">
        <f>IF(ISBLANK('Nota de Estudiantes'!Z55),"",20*'Nota de Estudiantes'!Z55/Z$6)</f>
        <v/>
      </c>
      <c r="AA53" s="43" t="str">
        <f>IF(ISBLANK('Nota de Estudiantes'!AA55),"",20*'Nota de Estudiantes'!AA55/AA$6)</f>
        <v/>
      </c>
      <c r="AB53" s="43" t="str">
        <f>IF(ISBLANK('Nota de Estudiantes'!AB55),"",20*'Nota de Estudiantes'!AB55/AB$6)</f>
        <v/>
      </c>
      <c r="AC53" s="43" t="str">
        <f>IF(ISBLANK('Nota de Estudiantes'!AC55),"",20*'Nota de Estudiantes'!AC55/AC$6)</f>
        <v/>
      </c>
      <c r="AD53" s="43" t="str">
        <f>IF(ISBLANK('Nota de Estudiantes'!AD55),"",20*'Nota de Estudiantes'!AD55/AD$6)</f>
        <v/>
      </c>
      <c r="AE53" s="43" t="str">
        <f>IF(ISBLANK('Nota de Estudiantes'!AE55),"",20*'Nota de Estudiantes'!AE55/AE$6)</f>
        <v/>
      </c>
      <c r="AF53" s="43" t="str">
        <f>IF(ISBLANK('Nota de Estudiantes'!AF55),"",20*'Nota de Estudiantes'!AF55/AF$6)</f>
        <v/>
      </c>
      <c r="AG53" s="43" t="str">
        <f>IF(ISBLANK('Nota de Estudiantes'!AG55),"",20*'Nota de Estudiantes'!AG55/AG$6)</f>
        <v/>
      </c>
      <c r="AH53" s="43" t="str">
        <f>IF(ISBLANK('Nota de Estudiantes'!AH55),"",20*'Nota de Estudiantes'!AH55/AH$6)</f>
        <v/>
      </c>
      <c r="AI53" s="43" t="str">
        <f>IF(ISBLANK('Nota de Estudiantes'!AI55),"",20*'Nota de Estudiantes'!AI55/AI$6)</f>
        <v/>
      </c>
      <c r="AJ53" s="43" t="str">
        <f>IF(ISBLANK('Nota de Estudiantes'!AJ55),"",20*'Nota de Estudiantes'!AJ55/AJ$6)</f>
        <v/>
      </c>
      <c r="AK53" s="43" t="str">
        <f>IF(ISBLANK('Nota de Estudiantes'!AK55),"",20*'Nota de Estudiantes'!AK55/AK$6)</f>
        <v/>
      </c>
      <c r="AL53" s="43" t="str">
        <f>IF(ISBLANK('Nota de Estudiantes'!AL55),"",20*'Nota de Estudiantes'!AL55/AL$6)</f>
        <v/>
      </c>
      <c r="AM53" s="43" t="str">
        <f>IF(ISBLANK('Nota de Estudiantes'!AM55),"",20*'Nota de Estudiantes'!AM55/AM$6)</f>
        <v/>
      </c>
      <c r="AN53" s="43" t="str">
        <f>IF(ISBLANK('Nota de Estudiantes'!AN55),"",20*'Nota de Estudiantes'!AN55/AN$6)</f>
        <v/>
      </c>
      <c r="AO53" s="43" t="str">
        <f>IF(ISBLANK('Nota de Estudiantes'!AO55),"",20*'Nota de Estudiantes'!AO55/AO$6)</f>
        <v/>
      </c>
      <c r="AP53" s="43" t="str">
        <f>IF(ISBLANK('Nota de Estudiantes'!AP55),"",20*'Nota de Estudiantes'!AP55/AP$6)</f>
        <v/>
      </c>
      <c r="AQ53" s="43" t="str">
        <f>IF(ISBLANK('Nota de Estudiantes'!AQ55),"",20*'Nota de Estudiantes'!AQ55/AQ$6)</f>
        <v/>
      </c>
      <c r="AR53" s="43" t="str">
        <f>IF(ISBLANK('Nota de Estudiantes'!AR55),"",20*'Nota de Estudiantes'!AR55/AR$6)</f>
        <v/>
      </c>
      <c r="AS53" s="43" t="str">
        <f>IF(ISBLANK('Nota de Estudiantes'!AS55),"",20*'Nota de Estudiantes'!AS55/AS$6)</f>
        <v/>
      </c>
      <c r="AT53" s="43" t="str">
        <f>IF(ISBLANK('Nota de Estudiantes'!AT55),"",20*'Nota de Estudiantes'!AT55/AT$6)</f>
        <v/>
      </c>
      <c r="AU53" s="43" t="str">
        <f>IF(ISBLANK('Nota de Estudiantes'!AU55),"",20*'Nota de Estudiantes'!AU55/AU$6)</f>
        <v/>
      </c>
      <c r="AV53" s="43" t="str">
        <f>IF(ISBLANK('Nota de Estudiantes'!AV55),"",20*'Nota de Estudiantes'!AV55/AV$6)</f>
        <v/>
      </c>
      <c r="AW53" s="43" t="str">
        <f>IF(ISBLANK('Nota de Estudiantes'!AW55),"",20*'Nota de Estudiantes'!AW55/AW$6)</f>
        <v/>
      </c>
      <c r="AX53" s="43" t="str">
        <f>IF(ISBLANK('Nota de Estudiantes'!AX55),"",20*'Nota de Estudiantes'!AX55/AX$6)</f>
        <v/>
      </c>
      <c r="AY53" s="43" t="str">
        <f>IF(ISBLANK('Nota de Estudiantes'!AY55),"",20*'Nota de Estudiantes'!AY55/AY$6)</f>
        <v/>
      </c>
      <c r="AZ53" s="43" t="str">
        <f>IF(ISBLANK('Nota de Estudiantes'!AZ55),"",20*'Nota de Estudiantes'!AZ55/AZ$6)</f>
        <v/>
      </c>
      <c r="BA53" s="43" t="str">
        <f>IF(ISBLANK('Nota de Estudiantes'!BA55),"",20*'Nota de Estudiantes'!BA55/BA$6)</f>
        <v/>
      </c>
      <c r="BB53" s="43" t="str">
        <f>IF(ISBLANK('Nota de Estudiantes'!BB55),"",20*'Nota de Estudiantes'!BB55/BB$6)</f>
        <v/>
      </c>
      <c r="BC53" s="43" t="str">
        <f>IF(ISBLANK('Nota de Estudiantes'!BC55),"",20*'Nota de Estudiantes'!BC55/BC$6)</f>
        <v/>
      </c>
      <c r="BD53" s="43" t="str">
        <f>IF(ISBLANK('Nota de Estudiantes'!BD55),"",20*'Nota de Estudiantes'!BD55/BD$6)</f>
        <v/>
      </c>
      <c r="BE53" s="43" t="str">
        <f>IF(ISBLANK('Nota de Estudiantes'!BE55),"",20*'Nota de Estudiantes'!BE55/BE$6)</f>
        <v/>
      </c>
      <c r="BF53" s="43" t="str">
        <f>IF(ISBLANK('Nota de Estudiantes'!BF55),"",20*'Nota de Estudiantes'!BF55/BF$6)</f>
        <v/>
      </c>
      <c r="BG53" s="43" t="str">
        <f>IF(ISBLANK('Nota de Estudiantes'!BG55),"",20*'Nota de Estudiantes'!BG55/BG$6)</f>
        <v/>
      </c>
      <c r="BH53" s="43" t="str">
        <f>IF(ISBLANK('Nota de Estudiantes'!BH55),"",20*'Nota de Estudiantes'!BH55/BH$6)</f>
        <v/>
      </c>
      <c r="BI53" s="43" t="str">
        <f>IF(ISBLANK('Nota de Estudiantes'!BI55),"",20*'Nota de Estudiantes'!BI55/BI$6)</f>
        <v/>
      </c>
      <c r="BJ53" s="43" t="str">
        <f>IF(ISBLANK('Nota de Estudiantes'!BJ55),"",20*'Nota de Estudiantes'!BJ55/BJ$6)</f>
        <v/>
      </c>
      <c r="BK53" s="43" t="str">
        <f>IF(ISBLANK('Nota de Estudiantes'!BK55),"",20*'Nota de Estudiantes'!BK55/BK$6)</f>
        <v/>
      </c>
      <c r="BL53" s="43" t="str">
        <f>IF(ISBLANK('Nota de Estudiantes'!BL55),"",20*'Nota de Estudiantes'!BL55/BL$6)</f>
        <v/>
      </c>
      <c r="BM53" s="43" t="str">
        <f>IF(ISBLANK('Nota de Estudiantes'!BM55),"",20*'Nota de Estudiantes'!BM55/BM$6)</f>
        <v/>
      </c>
      <c r="BN53" s="43" t="str">
        <f>IF(ISBLANK('Nota de Estudiantes'!BN55),"",20*'Nota de Estudiantes'!BN55/BN$6)</f>
        <v/>
      </c>
      <c r="BO53" s="43" t="str">
        <f>IF(ISBLANK('Nota de Estudiantes'!BO55),"",20*'Nota de Estudiantes'!BO55/BO$6)</f>
        <v/>
      </c>
      <c r="BP53" s="43" t="str">
        <f>IF(ISBLANK('Nota de Estudiantes'!BP55),"",20*'Nota de Estudiantes'!BP55/BP$6)</f>
        <v/>
      </c>
      <c r="BQ53" s="43" t="str">
        <f>IF(ISBLANK('Nota de Estudiantes'!BQ55),"",20*'Nota de Estudiantes'!BQ55/BQ$6)</f>
        <v/>
      </c>
      <c r="BR53" s="43" t="str">
        <f>IF(ISBLANK('Nota de Estudiantes'!BR55),"",20*'Nota de Estudiantes'!BR55/BR$6)</f>
        <v/>
      </c>
      <c r="BS53" s="43" t="str">
        <f>IF(ISBLANK('Nota de Estudiantes'!BS55),"",20*'Nota de Estudiantes'!BS55/BS$6)</f>
        <v/>
      </c>
      <c r="BT53" s="43" t="str">
        <f>IF(ISBLANK('Nota de Estudiantes'!BT55),"",20*'Nota de Estudiantes'!BT55/BT$6)</f>
        <v/>
      </c>
      <c r="BU53" s="43" t="str">
        <f>IF(ISBLANK('Nota de Estudiantes'!BU55),"",20*'Nota de Estudiantes'!BU55/BU$6)</f>
        <v/>
      </c>
      <c r="BV53" s="43" t="str">
        <f>IF(ISBLANK('Nota de Estudiantes'!BV55),"",20*'Nota de Estudiantes'!BV55/BV$6)</f>
        <v/>
      </c>
      <c r="BW53" s="43" t="str">
        <f>IF(ISBLANK('Nota de Estudiantes'!BW55),"",20*'Nota de Estudiantes'!BW55/BW$6)</f>
        <v/>
      </c>
      <c r="BX53" s="43" t="str">
        <f>IF(ISBLANK('Nota de Estudiantes'!BX55),"",20*'Nota de Estudiantes'!BX55/BX$6)</f>
        <v/>
      </c>
      <c r="BY53" s="43" t="str">
        <f>IF(ISBLANK('Nota de Estudiantes'!BY55),"",20*'Nota de Estudiantes'!BY55/BY$6)</f>
        <v/>
      </c>
      <c r="BZ53" s="43" t="str">
        <f>IF(ISBLANK('Nota de Estudiantes'!BZ55),"",20*'Nota de Estudiantes'!BZ55/BZ$6)</f>
        <v/>
      </c>
      <c r="CA53" s="43" t="str">
        <f>IF(ISBLANK('Nota de Estudiantes'!CA55),"",20*'Nota de Estudiantes'!CA55/CA$6)</f>
        <v/>
      </c>
      <c r="CB53" s="43" t="str">
        <f>IF(ISBLANK('Nota de Estudiantes'!CB55),"",20*'Nota de Estudiantes'!CB55/CB$6)</f>
        <v/>
      </c>
      <c r="CC53" s="43" t="str">
        <f>IF(ISBLANK('Nota de Estudiantes'!CC55),"",20*'Nota de Estudiantes'!CC55/CC$6)</f>
        <v/>
      </c>
      <c r="CD53" s="43" t="str">
        <f>IF(ISBLANK('Nota de Estudiantes'!CD55),"",20*'Nota de Estudiantes'!CD55/CD$6)</f>
        <v/>
      </c>
      <c r="CE53" s="43" t="str">
        <f>IF(ISBLANK('Nota de Estudiantes'!CE55),"",20*'Nota de Estudiantes'!CE55/CE$6)</f>
        <v/>
      </c>
      <c r="CF53" s="43" t="str">
        <f>IF(ISBLANK('Nota de Estudiantes'!CF55),"",20*'Nota de Estudiantes'!CF55/CF$6)</f>
        <v/>
      </c>
      <c r="CG53" s="43" t="str">
        <f>IF(ISBLANK('Nota de Estudiantes'!CG55),"",20*'Nota de Estudiantes'!CG55/CG$6)</f>
        <v/>
      </c>
      <c r="CH53" s="43" t="str">
        <f>IF(ISBLANK('Nota de Estudiantes'!CH55),"",20*'Nota de Estudiantes'!CH55/CH$6)</f>
        <v/>
      </c>
      <c r="CI53" s="43" t="str">
        <f>IF(ISBLANK('Nota de Estudiantes'!CI55),"",20*'Nota de Estudiantes'!CI55/CI$6)</f>
        <v/>
      </c>
      <c r="CJ53" s="43" t="str">
        <f>IF(ISBLANK('Nota de Estudiantes'!CJ55),"",20*'Nota de Estudiantes'!CJ55/CJ$6)</f>
        <v/>
      </c>
      <c r="CK53" s="43" t="str">
        <f>IF(ISBLANK('Nota de Estudiantes'!CK55),"",20*'Nota de Estudiantes'!CK55/CK$6)</f>
        <v/>
      </c>
      <c r="CL53" s="43" t="str">
        <f>IF(ISBLANK('Nota de Estudiantes'!CL55),"",20*'Nota de Estudiantes'!CL55/CL$6)</f>
        <v/>
      </c>
      <c r="CM53" s="43" t="str">
        <f>IF(ISBLANK('Nota de Estudiantes'!CM55),"",20*'Nota de Estudiantes'!CM55/CM$6)</f>
        <v/>
      </c>
      <c r="CN53" s="43" t="str">
        <f>IF(ISBLANK('Nota de Estudiantes'!CN55),"",20*'Nota de Estudiantes'!CN55/CN$6)</f>
        <v/>
      </c>
      <c r="CO53" s="43" t="str">
        <f>IF(ISBLANK('Nota de Estudiantes'!CO55),"",20*'Nota de Estudiantes'!CO55/CO$6)</f>
        <v/>
      </c>
      <c r="CP53" s="43" t="str">
        <f>IF(ISBLANK('Nota de Estudiantes'!CP55),"",20*'Nota de Estudiantes'!CP55/CP$6)</f>
        <v/>
      </c>
      <c r="CQ53" s="43" t="str">
        <f>IF(ISBLANK('Nota de Estudiantes'!CQ55),"",20*'Nota de Estudiantes'!CQ55/CQ$6)</f>
        <v/>
      </c>
      <c r="CR53" s="43" t="str">
        <f>IF(ISBLANK('Nota de Estudiantes'!CR55),"",20*'Nota de Estudiantes'!CR55/CR$6)</f>
        <v/>
      </c>
      <c r="CS53" s="43" t="str">
        <f>IF(ISBLANK('Nota de Estudiantes'!CS55),"",20*'Nota de Estudiantes'!CS55/CS$6)</f>
        <v/>
      </c>
      <c r="CT53" s="43" t="str">
        <f>IF(ISBLANK('Nota de Estudiantes'!CT55),"",20*'Nota de Estudiantes'!CT55/CT$6)</f>
        <v/>
      </c>
      <c r="CU53" s="43" t="str">
        <f>IF(ISBLANK('Nota de Estudiantes'!CU55),"",20*'Nota de Estudiantes'!CU55/CU$6)</f>
        <v/>
      </c>
      <c r="CV53" s="43" t="str">
        <f>IF(ISBLANK('Nota de Estudiantes'!CV55),"",20*'Nota de Estudiantes'!CV55/CV$6)</f>
        <v/>
      </c>
      <c r="CW53" s="43" t="str">
        <f>IF(ISBLANK('Nota de Estudiantes'!CW55),"",20*'Nota de Estudiantes'!CW55/CW$6)</f>
        <v/>
      </c>
      <c r="CX53" s="43" t="str">
        <f>IF(ISBLANK('Nota de Estudiantes'!CX55),"",20*'Nota de Estudiantes'!CX55/CX$6)</f>
        <v/>
      </c>
      <c r="CY53" s="43" t="str">
        <f>IF(ISBLANK('Nota de Estudiantes'!CY55),"",20*'Nota de Estudiantes'!CY55/CY$6)</f>
        <v/>
      </c>
      <c r="CZ53" s="43" t="str">
        <f>IF(ISBLANK('Nota de Estudiantes'!CZ55),"",20*'Nota de Estudiantes'!CZ55/CZ$6)</f>
        <v/>
      </c>
      <c r="DA53" s="43" t="str">
        <f>IF(ISBLANK('Nota de Estudiantes'!DA55),"",20*'Nota de Estudiantes'!DA55/DA$6)</f>
        <v/>
      </c>
      <c r="DB53" s="43" t="str">
        <f>IF(ISBLANK('Nota de Estudiantes'!DB55),"",20*'Nota de Estudiantes'!DB55/DB$6)</f>
        <v/>
      </c>
      <c r="DC53" s="43" t="str">
        <f>IF(ISBLANK('Nota de Estudiantes'!DC55),"",20*'Nota de Estudiantes'!DC55/DC$6)</f>
        <v/>
      </c>
      <c r="DD53" s="43" t="str">
        <f>IF(ISBLANK('Nota de Estudiantes'!DD55),"",20*'Nota de Estudiantes'!DD55/DD$6)</f>
        <v/>
      </c>
      <c r="DE53" s="43" t="str">
        <f>IF(ISBLANK('Nota de Estudiantes'!DE55),"",20*'Nota de Estudiantes'!DE55/DE$6)</f>
        <v/>
      </c>
      <c r="DF53" s="43" t="str">
        <f>IF(ISBLANK('Nota de Estudiantes'!DF55),"",20*'Nota de Estudiantes'!DF55/DF$6)</f>
        <v/>
      </c>
      <c r="DG53" s="43" t="str">
        <f>IF(ISBLANK('Nota de Estudiantes'!DG55),"",20*'Nota de Estudiantes'!DG55/DG$6)</f>
        <v/>
      </c>
      <c r="DH53" s="43" t="str">
        <f>IF(ISBLANK('Nota de Estudiantes'!DH55),"",20*'Nota de Estudiantes'!DH55/DH$6)</f>
        <v/>
      </c>
      <c r="DI53" s="43" t="str">
        <f>IF(ISBLANK('Nota de Estudiantes'!DI55),"",20*'Nota de Estudiantes'!DI55/DI$6)</f>
        <v/>
      </c>
      <c r="DJ53" s="43" t="str">
        <f>IF(ISBLANK('Nota de Estudiantes'!DJ55),"",20*'Nota de Estudiantes'!DJ55/DJ$6)</f>
        <v/>
      </c>
      <c r="DK53" s="43" t="str">
        <f>IF(ISBLANK('Nota de Estudiantes'!DK55),"",20*'Nota de Estudiantes'!DK55/DK$6)</f>
        <v/>
      </c>
      <c r="DL53" s="43" t="str">
        <f>IF(ISBLANK('Nota de Estudiantes'!DL55),"",20*'Nota de Estudiantes'!DL55/DL$6)</f>
        <v/>
      </c>
      <c r="DM53" s="43" t="str">
        <f>IF(ISBLANK('Nota de Estudiantes'!DM55),"",20*'Nota de Estudiantes'!DM55/DM$6)</f>
        <v/>
      </c>
      <c r="DN53" s="43" t="str">
        <f>IF(ISBLANK('Nota de Estudiantes'!DN55),"",20*'Nota de Estudiantes'!DN55/DN$6)</f>
        <v/>
      </c>
      <c r="DO53" s="43" t="str">
        <f>IF(ISBLANK('Nota de Estudiantes'!DO55),"",20*'Nota de Estudiantes'!DO55/DO$6)</f>
        <v/>
      </c>
      <c r="DP53" s="43" t="str">
        <f>IF(ISBLANK('Nota de Estudiantes'!DP55),"",20*'Nota de Estudiantes'!DP55/DP$6)</f>
        <v/>
      </c>
      <c r="DQ53" s="43" t="str">
        <f>IF(ISBLANK('Nota de Estudiantes'!DQ55),"",20*'Nota de Estudiantes'!DQ55/DQ$6)</f>
        <v/>
      </c>
      <c r="DR53" s="43" t="str">
        <f>IF(ISBLANK('Nota de Estudiantes'!DR55),"",20*'Nota de Estudiantes'!DR55/DR$6)</f>
        <v/>
      </c>
      <c r="DS53" s="43" t="str">
        <f>IF(ISBLANK('Nota de Estudiantes'!DS55),"",20*'Nota de Estudiantes'!DS55/DS$6)</f>
        <v/>
      </c>
      <c r="DT53" s="43" t="str">
        <f>IF(ISBLANK('Nota de Estudiantes'!DT55),"",20*'Nota de Estudiantes'!DT55/DT$6)</f>
        <v/>
      </c>
      <c r="DU53" s="43" t="str">
        <f>IF(ISBLANK('Nota de Estudiantes'!DU55),"",20*'Nota de Estudiantes'!DU55/DU$6)</f>
        <v/>
      </c>
      <c r="DV53" s="43" t="str">
        <f>IF(ISBLANK('Nota de Estudiantes'!DV55),"",20*'Nota de Estudiantes'!DV55/DV$6)</f>
        <v/>
      </c>
      <c r="DW53" s="43" t="str">
        <f>IF(ISBLANK('Nota de Estudiantes'!DW55),"",20*'Nota de Estudiantes'!DW55/DW$6)</f>
        <v/>
      </c>
      <c r="DX53" s="43" t="str">
        <f>IF(ISBLANK('Nota de Estudiantes'!DX55),"",20*'Nota de Estudiantes'!DX55/DX$6)</f>
        <v/>
      </c>
      <c r="DY53" s="43" t="str">
        <f>IF(ISBLANK('Nota de Estudiantes'!DY55),"",20*'Nota de Estudiantes'!DY55/DY$6)</f>
        <v/>
      </c>
      <c r="DZ53" s="43" t="str">
        <f>IF(ISBLANK('Nota de Estudiantes'!DZ55),"",20*'Nota de Estudiantes'!DZ55/DZ$6)</f>
        <v/>
      </c>
      <c r="EA53" s="43" t="str">
        <f>IF(ISBLANK('Nota de Estudiantes'!EA55),"",20*'Nota de Estudiantes'!EA55/EA$6)</f>
        <v/>
      </c>
      <c r="EB53" s="43" t="str">
        <f>IF(ISBLANK('Nota de Estudiantes'!EB55),"",20*'Nota de Estudiantes'!EB55/EB$6)</f>
        <v/>
      </c>
      <c r="EC53" s="43" t="str">
        <f>IF(ISBLANK('Nota de Estudiantes'!EC55),"",20*'Nota de Estudiantes'!EC55/EC$6)</f>
        <v/>
      </c>
      <c r="ED53" s="43" t="str">
        <f>IF(ISBLANK('Nota de Estudiantes'!ED55),"",20*'Nota de Estudiantes'!ED55/ED$6)</f>
        <v/>
      </c>
      <c r="EE53" s="43" t="str">
        <f>IF(ISBLANK('Nota de Estudiantes'!EE55),"",20*'Nota de Estudiantes'!EE55/EE$6)</f>
        <v/>
      </c>
      <c r="EF53" s="43" t="str">
        <f>IF(ISBLANK('Nota de Estudiantes'!EF55),"",20*'Nota de Estudiantes'!EF55/EF$6)</f>
        <v/>
      </c>
      <c r="EG53" s="43" t="str">
        <f>IF(ISBLANK('Nota de Estudiantes'!EG55),"",20*'Nota de Estudiantes'!EG55/EG$6)</f>
        <v/>
      </c>
      <c r="EH53" s="43" t="str">
        <f>IF(ISBLANK('Nota de Estudiantes'!EH55),"",20*'Nota de Estudiantes'!EH55/EH$6)</f>
        <v/>
      </c>
      <c r="EI53" s="43" t="str">
        <f>IF(ISBLANK('Nota de Estudiantes'!EI55),"",20*'Nota de Estudiantes'!EI55/EI$6)</f>
        <v/>
      </c>
      <c r="EJ53" s="43" t="str">
        <f>IF(ISBLANK('Nota de Estudiantes'!EJ55),"",20*'Nota de Estudiantes'!EJ55/EJ$6)</f>
        <v/>
      </c>
      <c r="EK53" s="43" t="str">
        <f>IF(ISBLANK('Nota de Estudiantes'!EK55),"",20*'Nota de Estudiantes'!EK55/EK$6)</f>
        <v/>
      </c>
      <c r="EL53" s="43" t="str">
        <f>IF(ISBLANK('Nota de Estudiantes'!EL55),"",20*'Nota de Estudiantes'!EL55/EL$6)</f>
        <v/>
      </c>
      <c r="EM53" s="43" t="str">
        <f>IF(ISBLANK('Nota de Estudiantes'!EM55),"",20*'Nota de Estudiantes'!EM55/EM$6)</f>
        <v/>
      </c>
      <c r="EN53" s="43" t="str">
        <f>IF(ISBLANK('Nota de Estudiantes'!EN55),"",20*'Nota de Estudiantes'!EN55/EN$6)</f>
        <v/>
      </c>
      <c r="EO53" s="43" t="str">
        <f>IF(ISBLANK('Nota de Estudiantes'!EO55),"",20*'Nota de Estudiantes'!EO55/EO$6)</f>
        <v/>
      </c>
      <c r="EP53" s="43" t="str">
        <f>IF(ISBLANK('Nota de Estudiantes'!EP55),"",20*'Nota de Estudiantes'!EP55/EP$6)</f>
        <v/>
      </c>
      <c r="EQ53" s="43" t="str">
        <f>IF(ISBLANK('Nota de Estudiantes'!EQ55),"",20*'Nota de Estudiantes'!EQ55/EQ$6)</f>
        <v/>
      </c>
      <c r="ER53" s="43" t="str">
        <f>IF(ISBLANK('Nota de Estudiantes'!ER55),"",20*'Nota de Estudiantes'!ER55/ER$6)</f>
        <v/>
      </c>
      <c r="ES53" s="43" t="str">
        <f>IF(ISBLANK('Nota de Estudiantes'!ES55),"",20*'Nota de Estudiantes'!ES55/ES$6)</f>
        <v/>
      </c>
      <c r="ET53" s="43" t="str">
        <f>IF(ISBLANK('Nota de Estudiantes'!ET55),"",20*'Nota de Estudiantes'!ET55/ET$6)</f>
        <v/>
      </c>
      <c r="EU53" s="43" t="str">
        <f>IF(ISBLANK('Nota de Estudiantes'!EU55),"",20*'Nota de Estudiantes'!EU55/EU$6)</f>
        <v/>
      </c>
      <c r="EV53" s="43" t="str">
        <f>IF(ISBLANK('Nota de Estudiantes'!EV55),"",20*'Nota de Estudiantes'!EV55/EV$6)</f>
        <v/>
      </c>
      <c r="EW53" s="43" t="str">
        <f>IF(ISBLANK('Nota de Estudiantes'!EW55),"",20*'Nota de Estudiantes'!EW55/EW$6)</f>
        <v/>
      </c>
      <c r="EX53" s="43" t="str">
        <f>IF(ISBLANK('Nota de Estudiantes'!EX55),"",20*'Nota de Estudiantes'!EX55/EX$6)</f>
        <v/>
      </c>
      <c r="EY53" s="43" t="str">
        <f>IF(ISBLANK('Nota de Estudiantes'!EY55),"",20*'Nota de Estudiantes'!EY55/EY$6)</f>
        <v/>
      </c>
      <c r="EZ53" s="43" t="str">
        <f>IF(ISBLANK('Nota de Estudiantes'!EZ55),"",20*'Nota de Estudiantes'!EZ55/EZ$6)</f>
        <v/>
      </c>
      <c r="FA53" s="43" t="str">
        <f>IF(ISBLANK('Nota de Estudiantes'!FA55),"",20*'Nota de Estudiantes'!FA55/FA$6)</f>
        <v/>
      </c>
      <c r="FB53" s="43" t="str">
        <f>IF(ISBLANK('Nota de Estudiantes'!FB55),"",20*'Nota de Estudiantes'!FB55/FB$6)</f>
        <v/>
      </c>
      <c r="FC53" s="43" t="str">
        <f>IF(ISBLANK('Nota de Estudiantes'!FC55),"",20*'Nota de Estudiantes'!FC55/FC$6)</f>
        <v/>
      </c>
      <c r="FD53" s="43" t="str">
        <f>IF(ISBLANK('Nota de Estudiantes'!FD55),"",20*'Nota de Estudiantes'!FD55/FD$6)</f>
        <v/>
      </c>
      <c r="FE53" s="43" t="str">
        <f>IF(ISBLANK('Nota de Estudiantes'!FE55),"",20*'Nota de Estudiantes'!FE55/FE$6)</f>
        <v/>
      </c>
      <c r="FF53" s="43" t="str">
        <f>IF(ISBLANK('Nota de Estudiantes'!FF55),"",20*'Nota de Estudiantes'!FF55/FF$6)</f>
        <v/>
      </c>
      <c r="FG53" s="43" t="str">
        <f>IF(ISBLANK('Nota de Estudiantes'!FG55),"",20*'Nota de Estudiantes'!FG55/FG$6)</f>
        <v/>
      </c>
      <c r="FH53" s="43" t="str">
        <f>IF(ISBLANK('Nota de Estudiantes'!FH55),"",20*'Nota de Estudiantes'!FH55/FH$6)</f>
        <v/>
      </c>
      <c r="FI53" s="43" t="str">
        <f>IF(ISBLANK('Nota de Estudiantes'!FI55),"",20*'Nota de Estudiantes'!FI55/FI$6)</f>
        <v/>
      </c>
      <c r="FJ53" s="43" t="str">
        <f>IF(ISBLANK('Nota de Estudiantes'!FJ55),"",20*'Nota de Estudiantes'!FJ55/FJ$6)</f>
        <v/>
      </c>
      <c r="FK53" s="43" t="str">
        <f>IF(ISBLANK('Nota de Estudiantes'!FK55),"",20*'Nota de Estudiantes'!FK55/FK$6)</f>
        <v/>
      </c>
      <c r="FL53" s="43" t="str">
        <f>IF(ISBLANK('Nota de Estudiantes'!FL55),"",20*'Nota de Estudiantes'!FL55/FL$6)</f>
        <v/>
      </c>
    </row>
    <row r="54" spans="2:168" x14ac:dyDescent="0.25">
      <c r="B54" s="42" t="str">
        <f>IF(ISBLANK('Nota de Estudiantes'!B56),"",'Nota de Estudiantes'!B56)</f>
        <v/>
      </c>
      <c r="C54" s="42" t="str">
        <f>IF(ISBLANK('Nota de Estudiantes'!C56),"",'Nota de Estudiantes'!C56)</f>
        <v/>
      </c>
      <c r="D54" s="38" t="str">
        <f>IF(ISBLANK('Nota de Estudiantes'!D56),"",'Nota de Estudiantes'!D56)</f>
        <v/>
      </c>
      <c r="E54" s="43" t="str">
        <f>IF(ISBLANK('Nota de Estudiantes'!E56),"",20*'Nota de Estudiantes'!E56/E$6)</f>
        <v/>
      </c>
      <c r="F54" s="43" t="str">
        <f>IF(ISBLANK('Nota de Estudiantes'!F56),"",20*'Nota de Estudiantes'!F56/F$6)</f>
        <v/>
      </c>
      <c r="G54" s="43" t="str">
        <f>IF(ISBLANK('Nota de Estudiantes'!G56),"",20*'Nota de Estudiantes'!G56/G$6)</f>
        <v/>
      </c>
      <c r="H54" s="43" t="str">
        <f>IF(ISBLANK('Nota de Estudiantes'!H56),"",20*'Nota de Estudiantes'!H56/H$6)</f>
        <v/>
      </c>
      <c r="I54" s="43" t="str">
        <f>IF(ISBLANK('Nota de Estudiantes'!I56),"",20*'Nota de Estudiantes'!I56/I$6)</f>
        <v/>
      </c>
      <c r="J54" s="43" t="str">
        <f>IF(ISBLANK('Nota de Estudiantes'!J56),"",20*'Nota de Estudiantes'!J56/J$6)</f>
        <v/>
      </c>
      <c r="K54" s="43" t="str">
        <f>IF(ISBLANK('Nota de Estudiantes'!K56),"",20*'Nota de Estudiantes'!K56/K$6)</f>
        <v/>
      </c>
      <c r="L54" s="43" t="str">
        <f>IF(ISBLANK('Nota de Estudiantes'!L56),"",20*'Nota de Estudiantes'!L56/L$6)</f>
        <v/>
      </c>
      <c r="M54" s="43" t="str">
        <f>IF(ISBLANK('Nota de Estudiantes'!M56),"",20*'Nota de Estudiantes'!M56/M$6)</f>
        <v/>
      </c>
      <c r="N54" s="43" t="str">
        <f>IF(ISBLANK('Nota de Estudiantes'!N56),"",20*'Nota de Estudiantes'!N56/N$6)</f>
        <v/>
      </c>
      <c r="O54" s="43" t="str">
        <f>IF(ISBLANK('Nota de Estudiantes'!O56),"",20*'Nota de Estudiantes'!O56/O$6)</f>
        <v/>
      </c>
      <c r="P54" s="43" t="str">
        <f>IF(ISBLANK('Nota de Estudiantes'!P56),"",20*'Nota de Estudiantes'!P56/P$6)</f>
        <v/>
      </c>
      <c r="Q54" s="43" t="str">
        <f>IF(ISBLANK('Nota de Estudiantes'!Q56),"",20*'Nota de Estudiantes'!Q56/Q$6)</f>
        <v/>
      </c>
      <c r="R54" s="43" t="str">
        <f>IF(ISBLANK('Nota de Estudiantes'!R56),"",20*'Nota de Estudiantes'!R56/R$6)</f>
        <v/>
      </c>
      <c r="S54" s="43" t="str">
        <f>IF(ISBLANK('Nota de Estudiantes'!S56),"",20*'Nota de Estudiantes'!S56/S$6)</f>
        <v/>
      </c>
      <c r="T54" s="43" t="str">
        <f>IF(ISBLANK('Nota de Estudiantes'!T56),"",20*'Nota de Estudiantes'!T56/T$6)</f>
        <v/>
      </c>
      <c r="U54" s="43" t="str">
        <f>IF(ISBLANK('Nota de Estudiantes'!U56),"",20*'Nota de Estudiantes'!U56/U$6)</f>
        <v/>
      </c>
      <c r="V54" s="43" t="str">
        <f>IF(ISBLANK('Nota de Estudiantes'!V56),"",20*'Nota de Estudiantes'!V56/V$6)</f>
        <v/>
      </c>
      <c r="W54" s="43" t="str">
        <f>IF(ISBLANK('Nota de Estudiantes'!W56),"",20*'Nota de Estudiantes'!W56/W$6)</f>
        <v/>
      </c>
      <c r="X54" s="43" t="str">
        <f>IF(ISBLANK('Nota de Estudiantes'!X56),"",20*'Nota de Estudiantes'!X56/X$6)</f>
        <v/>
      </c>
      <c r="Y54" s="43" t="str">
        <f>IF(ISBLANK('Nota de Estudiantes'!Y56),"",20*'Nota de Estudiantes'!Y56/Y$6)</f>
        <v/>
      </c>
      <c r="Z54" s="43" t="str">
        <f>IF(ISBLANK('Nota de Estudiantes'!Z56),"",20*'Nota de Estudiantes'!Z56/Z$6)</f>
        <v/>
      </c>
      <c r="AA54" s="43" t="str">
        <f>IF(ISBLANK('Nota de Estudiantes'!AA56),"",20*'Nota de Estudiantes'!AA56/AA$6)</f>
        <v/>
      </c>
      <c r="AB54" s="43" t="str">
        <f>IF(ISBLANK('Nota de Estudiantes'!AB56),"",20*'Nota de Estudiantes'!AB56/AB$6)</f>
        <v/>
      </c>
      <c r="AC54" s="43" t="str">
        <f>IF(ISBLANK('Nota de Estudiantes'!AC56),"",20*'Nota de Estudiantes'!AC56/AC$6)</f>
        <v/>
      </c>
      <c r="AD54" s="43" t="str">
        <f>IF(ISBLANK('Nota de Estudiantes'!AD56),"",20*'Nota de Estudiantes'!AD56/AD$6)</f>
        <v/>
      </c>
      <c r="AE54" s="43" t="str">
        <f>IF(ISBLANK('Nota de Estudiantes'!AE56),"",20*'Nota de Estudiantes'!AE56/AE$6)</f>
        <v/>
      </c>
      <c r="AF54" s="43" t="str">
        <f>IF(ISBLANK('Nota de Estudiantes'!AF56),"",20*'Nota de Estudiantes'!AF56/AF$6)</f>
        <v/>
      </c>
      <c r="AG54" s="43" t="str">
        <f>IF(ISBLANK('Nota de Estudiantes'!AG56),"",20*'Nota de Estudiantes'!AG56/AG$6)</f>
        <v/>
      </c>
      <c r="AH54" s="43" t="str">
        <f>IF(ISBLANK('Nota de Estudiantes'!AH56),"",20*'Nota de Estudiantes'!AH56/AH$6)</f>
        <v/>
      </c>
      <c r="AI54" s="43" t="str">
        <f>IF(ISBLANK('Nota de Estudiantes'!AI56),"",20*'Nota de Estudiantes'!AI56/AI$6)</f>
        <v/>
      </c>
      <c r="AJ54" s="43" t="str">
        <f>IF(ISBLANK('Nota de Estudiantes'!AJ56),"",20*'Nota de Estudiantes'!AJ56/AJ$6)</f>
        <v/>
      </c>
      <c r="AK54" s="43" t="str">
        <f>IF(ISBLANK('Nota de Estudiantes'!AK56),"",20*'Nota de Estudiantes'!AK56/AK$6)</f>
        <v/>
      </c>
      <c r="AL54" s="43" t="str">
        <f>IF(ISBLANK('Nota de Estudiantes'!AL56),"",20*'Nota de Estudiantes'!AL56/AL$6)</f>
        <v/>
      </c>
      <c r="AM54" s="43" t="str">
        <f>IF(ISBLANK('Nota de Estudiantes'!AM56),"",20*'Nota de Estudiantes'!AM56/AM$6)</f>
        <v/>
      </c>
      <c r="AN54" s="43" t="str">
        <f>IF(ISBLANK('Nota de Estudiantes'!AN56),"",20*'Nota de Estudiantes'!AN56/AN$6)</f>
        <v/>
      </c>
      <c r="AO54" s="43" t="str">
        <f>IF(ISBLANK('Nota de Estudiantes'!AO56),"",20*'Nota de Estudiantes'!AO56/AO$6)</f>
        <v/>
      </c>
      <c r="AP54" s="43" t="str">
        <f>IF(ISBLANK('Nota de Estudiantes'!AP56),"",20*'Nota de Estudiantes'!AP56/AP$6)</f>
        <v/>
      </c>
      <c r="AQ54" s="43" t="str">
        <f>IF(ISBLANK('Nota de Estudiantes'!AQ56),"",20*'Nota de Estudiantes'!AQ56/AQ$6)</f>
        <v/>
      </c>
      <c r="AR54" s="43" t="str">
        <f>IF(ISBLANK('Nota de Estudiantes'!AR56),"",20*'Nota de Estudiantes'!AR56/AR$6)</f>
        <v/>
      </c>
      <c r="AS54" s="43" t="str">
        <f>IF(ISBLANK('Nota de Estudiantes'!AS56),"",20*'Nota de Estudiantes'!AS56/AS$6)</f>
        <v/>
      </c>
      <c r="AT54" s="43" t="str">
        <f>IF(ISBLANK('Nota de Estudiantes'!AT56),"",20*'Nota de Estudiantes'!AT56/AT$6)</f>
        <v/>
      </c>
      <c r="AU54" s="43" t="str">
        <f>IF(ISBLANK('Nota de Estudiantes'!AU56),"",20*'Nota de Estudiantes'!AU56/AU$6)</f>
        <v/>
      </c>
      <c r="AV54" s="43" t="str">
        <f>IF(ISBLANK('Nota de Estudiantes'!AV56),"",20*'Nota de Estudiantes'!AV56/AV$6)</f>
        <v/>
      </c>
      <c r="AW54" s="43" t="str">
        <f>IF(ISBLANK('Nota de Estudiantes'!AW56),"",20*'Nota de Estudiantes'!AW56/AW$6)</f>
        <v/>
      </c>
      <c r="AX54" s="43" t="str">
        <f>IF(ISBLANK('Nota de Estudiantes'!AX56),"",20*'Nota de Estudiantes'!AX56/AX$6)</f>
        <v/>
      </c>
      <c r="AY54" s="43" t="str">
        <f>IF(ISBLANK('Nota de Estudiantes'!AY56),"",20*'Nota de Estudiantes'!AY56/AY$6)</f>
        <v/>
      </c>
      <c r="AZ54" s="43" t="str">
        <f>IF(ISBLANK('Nota de Estudiantes'!AZ56),"",20*'Nota de Estudiantes'!AZ56/AZ$6)</f>
        <v/>
      </c>
      <c r="BA54" s="43" t="str">
        <f>IF(ISBLANK('Nota de Estudiantes'!BA56),"",20*'Nota de Estudiantes'!BA56/BA$6)</f>
        <v/>
      </c>
      <c r="BB54" s="43" t="str">
        <f>IF(ISBLANK('Nota de Estudiantes'!BB56),"",20*'Nota de Estudiantes'!BB56/BB$6)</f>
        <v/>
      </c>
      <c r="BC54" s="43" t="str">
        <f>IF(ISBLANK('Nota de Estudiantes'!BC56),"",20*'Nota de Estudiantes'!BC56/BC$6)</f>
        <v/>
      </c>
      <c r="BD54" s="43" t="str">
        <f>IF(ISBLANK('Nota de Estudiantes'!BD56),"",20*'Nota de Estudiantes'!BD56/BD$6)</f>
        <v/>
      </c>
      <c r="BE54" s="43" t="str">
        <f>IF(ISBLANK('Nota de Estudiantes'!BE56),"",20*'Nota de Estudiantes'!BE56/BE$6)</f>
        <v/>
      </c>
      <c r="BF54" s="43" t="str">
        <f>IF(ISBLANK('Nota de Estudiantes'!BF56),"",20*'Nota de Estudiantes'!BF56/BF$6)</f>
        <v/>
      </c>
      <c r="BG54" s="43" t="str">
        <f>IF(ISBLANK('Nota de Estudiantes'!BG56),"",20*'Nota de Estudiantes'!BG56/BG$6)</f>
        <v/>
      </c>
      <c r="BH54" s="43" t="str">
        <f>IF(ISBLANK('Nota de Estudiantes'!BH56),"",20*'Nota de Estudiantes'!BH56/BH$6)</f>
        <v/>
      </c>
      <c r="BI54" s="43" t="str">
        <f>IF(ISBLANK('Nota de Estudiantes'!BI56),"",20*'Nota de Estudiantes'!BI56/BI$6)</f>
        <v/>
      </c>
      <c r="BJ54" s="43" t="str">
        <f>IF(ISBLANK('Nota de Estudiantes'!BJ56),"",20*'Nota de Estudiantes'!BJ56/BJ$6)</f>
        <v/>
      </c>
      <c r="BK54" s="43" t="str">
        <f>IF(ISBLANK('Nota de Estudiantes'!BK56),"",20*'Nota de Estudiantes'!BK56/BK$6)</f>
        <v/>
      </c>
      <c r="BL54" s="43" t="str">
        <f>IF(ISBLANK('Nota de Estudiantes'!BL56),"",20*'Nota de Estudiantes'!BL56/BL$6)</f>
        <v/>
      </c>
      <c r="BM54" s="43" t="str">
        <f>IF(ISBLANK('Nota de Estudiantes'!BM56),"",20*'Nota de Estudiantes'!BM56/BM$6)</f>
        <v/>
      </c>
      <c r="BN54" s="43" t="str">
        <f>IF(ISBLANK('Nota de Estudiantes'!BN56),"",20*'Nota de Estudiantes'!BN56/BN$6)</f>
        <v/>
      </c>
      <c r="BO54" s="43" t="str">
        <f>IF(ISBLANK('Nota de Estudiantes'!BO56),"",20*'Nota de Estudiantes'!BO56/BO$6)</f>
        <v/>
      </c>
      <c r="BP54" s="43" t="str">
        <f>IF(ISBLANK('Nota de Estudiantes'!BP56),"",20*'Nota de Estudiantes'!BP56/BP$6)</f>
        <v/>
      </c>
      <c r="BQ54" s="43" t="str">
        <f>IF(ISBLANK('Nota de Estudiantes'!BQ56),"",20*'Nota de Estudiantes'!BQ56/BQ$6)</f>
        <v/>
      </c>
      <c r="BR54" s="43" t="str">
        <f>IF(ISBLANK('Nota de Estudiantes'!BR56),"",20*'Nota de Estudiantes'!BR56/BR$6)</f>
        <v/>
      </c>
      <c r="BS54" s="43" t="str">
        <f>IF(ISBLANK('Nota de Estudiantes'!BS56),"",20*'Nota de Estudiantes'!BS56/BS$6)</f>
        <v/>
      </c>
      <c r="BT54" s="43" t="str">
        <f>IF(ISBLANK('Nota de Estudiantes'!BT56),"",20*'Nota de Estudiantes'!BT56/BT$6)</f>
        <v/>
      </c>
      <c r="BU54" s="43" t="str">
        <f>IF(ISBLANK('Nota de Estudiantes'!BU56),"",20*'Nota de Estudiantes'!BU56/BU$6)</f>
        <v/>
      </c>
      <c r="BV54" s="43" t="str">
        <f>IF(ISBLANK('Nota de Estudiantes'!BV56),"",20*'Nota de Estudiantes'!BV56/BV$6)</f>
        <v/>
      </c>
      <c r="BW54" s="43" t="str">
        <f>IF(ISBLANK('Nota de Estudiantes'!BW56),"",20*'Nota de Estudiantes'!BW56/BW$6)</f>
        <v/>
      </c>
      <c r="BX54" s="43" t="str">
        <f>IF(ISBLANK('Nota de Estudiantes'!BX56),"",20*'Nota de Estudiantes'!BX56/BX$6)</f>
        <v/>
      </c>
      <c r="BY54" s="43" t="str">
        <f>IF(ISBLANK('Nota de Estudiantes'!BY56),"",20*'Nota de Estudiantes'!BY56/BY$6)</f>
        <v/>
      </c>
      <c r="BZ54" s="43" t="str">
        <f>IF(ISBLANK('Nota de Estudiantes'!BZ56),"",20*'Nota de Estudiantes'!BZ56/BZ$6)</f>
        <v/>
      </c>
      <c r="CA54" s="43" t="str">
        <f>IF(ISBLANK('Nota de Estudiantes'!CA56),"",20*'Nota de Estudiantes'!CA56/CA$6)</f>
        <v/>
      </c>
      <c r="CB54" s="43" t="str">
        <f>IF(ISBLANK('Nota de Estudiantes'!CB56),"",20*'Nota de Estudiantes'!CB56/CB$6)</f>
        <v/>
      </c>
      <c r="CC54" s="43" t="str">
        <f>IF(ISBLANK('Nota de Estudiantes'!CC56),"",20*'Nota de Estudiantes'!CC56/CC$6)</f>
        <v/>
      </c>
      <c r="CD54" s="43" t="str">
        <f>IF(ISBLANK('Nota de Estudiantes'!CD56),"",20*'Nota de Estudiantes'!CD56/CD$6)</f>
        <v/>
      </c>
      <c r="CE54" s="43" t="str">
        <f>IF(ISBLANK('Nota de Estudiantes'!CE56),"",20*'Nota de Estudiantes'!CE56/CE$6)</f>
        <v/>
      </c>
      <c r="CF54" s="43" t="str">
        <f>IF(ISBLANK('Nota de Estudiantes'!CF56),"",20*'Nota de Estudiantes'!CF56/CF$6)</f>
        <v/>
      </c>
      <c r="CG54" s="43" t="str">
        <f>IF(ISBLANK('Nota de Estudiantes'!CG56),"",20*'Nota de Estudiantes'!CG56/CG$6)</f>
        <v/>
      </c>
      <c r="CH54" s="43" t="str">
        <f>IF(ISBLANK('Nota de Estudiantes'!CH56),"",20*'Nota de Estudiantes'!CH56/CH$6)</f>
        <v/>
      </c>
      <c r="CI54" s="43" t="str">
        <f>IF(ISBLANK('Nota de Estudiantes'!CI56),"",20*'Nota de Estudiantes'!CI56/CI$6)</f>
        <v/>
      </c>
      <c r="CJ54" s="43" t="str">
        <f>IF(ISBLANK('Nota de Estudiantes'!CJ56),"",20*'Nota de Estudiantes'!CJ56/CJ$6)</f>
        <v/>
      </c>
      <c r="CK54" s="43" t="str">
        <f>IF(ISBLANK('Nota de Estudiantes'!CK56),"",20*'Nota de Estudiantes'!CK56/CK$6)</f>
        <v/>
      </c>
      <c r="CL54" s="43" t="str">
        <f>IF(ISBLANK('Nota de Estudiantes'!CL56),"",20*'Nota de Estudiantes'!CL56/CL$6)</f>
        <v/>
      </c>
      <c r="CM54" s="43" t="str">
        <f>IF(ISBLANK('Nota de Estudiantes'!CM56),"",20*'Nota de Estudiantes'!CM56/CM$6)</f>
        <v/>
      </c>
      <c r="CN54" s="43" t="str">
        <f>IF(ISBLANK('Nota de Estudiantes'!CN56),"",20*'Nota de Estudiantes'!CN56/CN$6)</f>
        <v/>
      </c>
      <c r="CO54" s="43" t="str">
        <f>IF(ISBLANK('Nota de Estudiantes'!CO56),"",20*'Nota de Estudiantes'!CO56/CO$6)</f>
        <v/>
      </c>
      <c r="CP54" s="43" t="str">
        <f>IF(ISBLANK('Nota de Estudiantes'!CP56),"",20*'Nota de Estudiantes'!CP56/CP$6)</f>
        <v/>
      </c>
      <c r="CQ54" s="43" t="str">
        <f>IF(ISBLANK('Nota de Estudiantes'!CQ56),"",20*'Nota de Estudiantes'!CQ56/CQ$6)</f>
        <v/>
      </c>
      <c r="CR54" s="43" t="str">
        <f>IF(ISBLANK('Nota de Estudiantes'!CR56),"",20*'Nota de Estudiantes'!CR56/CR$6)</f>
        <v/>
      </c>
      <c r="CS54" s="43" t="str">
        <f>IF(ISBLANK('Nota de Estudiantes'!CS56),"",20*'Nota de Estudiantes'!CS56/CS$6)</f>
        <v/>
      </c>
      <c r="CT54" s="43" t="str">
        <f>IF(ISBLANK('Nota de Estudiantes'!CT56),"",20*'Nota de Estudiantes'!CT56/CT$6)</f>
        <v/>
      </c>
      <c r="CU54" s="43" t="str">
        <f>IF(ISBLANK('Nota de Estudiantes'!CU56),"",20*'Nota de Estudiantes'!CU56/CU$6)</f>
        <v/>
      </c>
      <c r="CV54" s="43" t="str">
        <f>IF(ISBLANK('Nota de Estudiantes'!CV56),"",20*'Nota de Estudiantes'!CV56/CV$6)</f>
        <v/>
      </c>
      <c r="CW54" s="43" t="str">
        <f>IF(ISBLANK('Nota de Estudiantes'!CW56),"",20*'Nota de Estudiantes'!CW56/CW$6)</f>
        <v/>
      </c>
      <c r="CX54" s="43" t="str">
        <f>IF(ISBLANK('Nota de Estudiantes'!CX56),"",20*'Nota de Estudiantes'!CX56/CX$6)</f>
        <v/>
      </c>
      <c r="CY54" s="43" t="str">
        <f>IF(ISBLANK('Nota de Estudiantes'!CY56),"",20*'Nota de Estudiantes'!CY56/CY$6)</f>
        <v/>
      </c>
      <c r="CZ54" s="43" t="str">
        <f>IF(ISBLANK('Nota de Estudiantes'!CZ56),"",20*'Nota de Estudiantes'!CZ56/CZ$6)</f>
        <v/>
      </c>
      <c r="DA54" s="43" t="str">
        <f>IF(ISBLANK('Nota de Estudiantes'!DA56),"",20*'Nota de Estudiantes'!DA56/DA$6)</f>
        <v/>
      </c>
      <c r="DB54" s="43" t="str">
        <f>IF(ISBLANK('Nota de Estudiantes'!DB56),"",20*'Nota de Estudiantes'!DB56/DB$6)</f>
        <v/>
      </c>
      <c r="DC54" s="43" t="str">
        <f>IF(ISBLANK('Nota de Estudiantes'!DC56),"",20*'Nota de Estudiantes'!DC56/DC$6)</f>
        <v/>
      </c>
      <c r="DD54" s="43" t="str">
        <f>IF(ISBLANK('Nota de Estudiantes'!DD56),"",20*'Nota de Estudiantes'!DD56/DD$6)</f>
        <v/>
      </c>
      <c r="DE54" s="43" t="str">
        <f>IF(ISBLANK('Nota de Estudiantes'!DE56),"",20*'Nota de Estudiantes'!DE56/DE$6)</f>
        <v/>
      </c>
      <c r="DF54" s="43" t="str">
        <f>IF(ISBLANK('Nota de Estudiantes'!DF56),"",20*'Nota de Estudiantes'!DF56/DF$6)</f>
        <v/>
      </c>
      <c r="DG54" s="43" t="str">
        <f>IF(ISBLANK('Nota de Estudiantes'!DG56),"",20*'Nota de Estudiantes'!DG56/DG$6)</f>
        <v/>
      </c>
      <c r="DH54" s="43" t="str">
        <f>IF(ISBLANK('Nota de Estudiantes'!DH56),"",20*'Nota de Estudiantes'!DH56/DH$6)</f>
        <v/>
      </c>
      <c r="DI54" s="43" t="str">
        <f>IF(ISBLANK('Nota de Estudiantes'!DI56),"",20*'Nota de Estudiantes'!DI56/DI$6)</f>
        <v/>
      </c>
      <c r="DJ54" s="43" t="str">
        <f>IF(ISBLANK('Nota de Estudiantes'!DJ56),"",20*'Nota de Estudiantes'!DJ56/DJ$6)</f>
        <v/>
      </c>
      <c r="DK54" s="43" t="str">
        <f>IF(ISBLANK('Nota de Estudiantes'!DK56),"",20*'Nota de Estudiantes'!DK56/DK$6)</f>
        <v/>
      </c>
      <c r="DL54" s="43" t="str">
        <f>IF(ISBLANK('Nota de Estudiantes'!DL56),"",20*'Nota de Estudiantes'!DL56/DL$6)</f>
        <v/>
      </c>
      <c r="DM54" s="43" t="str">
        <f>IF(ISBLANK('Nota de Estudiantes'!DM56),"",20*'Nota de Estudiantes'!DM56/DM$6)</f>
        <v/>
      </c>
      <c r="DN54" s="43" t="str">
        <f>IF(ISBLANK('Nota de Estudiantes'!DN56),"",20*'Nota de Estudiantes'!DN56/DN$6)</f>
        <v/>
      </c>
      <c r="DO54" s="43" t="str">
        <f>IF(ISBLANK('Nota de Estudiantes'!DO56),"",20*'Nota de Estudiantes'!DO56/DO$6)</f>
        <v/>
      </c>
      <c r="DP54" s="43" t="str">
        <f>IF(ISBLANK('Nota de Estudiantes'!DP56),"",20*'Nota de Estudiantes'!DP56/DP$6)</f>
        <v/>
      </c>
      <c r="DQ54" s="43" t="str">
        <f>IF(ISBLANK('Nota de Estudiantes'!DQ56),"",20*'Nota de Estudiantes'!DQ56/DQ$6)</f>
        <v/>
      </c>
      <c r="DR54" s="43" t="str">
        <f>IF(ISBLANK('Nota de Estudiantes'!DR56),"",20*'Nota de Estudiantes'!DR56/DR$6)</f>
        <v/>
      </c>
      <c r="DS54" s="43" t="str">
        <f>IF(ISBLANK('Nota de Estudiantes'!DS56),"",20*'Nota de Estudiantes'!DS56/DS$6)</f>
        <v/>
      </c>
      <c r="DT54" s="43" t="str">
        <f>IF(ISBLANK('Nota de Estudiantes'!DT56),"",20*'Nota de Estudiantes'!DT56/DT$6)</f>
        <v/>
      </c>
      <c r="DU54" s="43" t="str">
        <f>IF(ISBLANK('Nota de Estudiantes'!DU56),"",20*'Nota de Estudiantes'!DU56/DU$6)</f>
        <v/>
      </c>
      <c r="DV54" s="43" t="str">
        <f>IF(ISBLANK('Nota de Estudiantes'!DV56),"",20*'Nota de Estudiantes'!DV56/DV$6)</f>
        <v/>
      </c>
      <c r="DW54" s="43" t="str">
        <f>IF(ISBLANK('Nota de Estudiantes'!DW56),"",20*'Nota de Estudiantes'!DW56/DW$6)</f>
        <v/>
      </c>
      <c r="DX54" s="43" t="str">
        <f>IF(ISBLANK('Nota de Estudiantes'!DX56),"",20*'Nota de Estudiantes'!DX56/DX$6)</f>
        <v/>
      </c>
      <c r="DY54" s="43" t="str">
        <f>IF(ISBLANK('Nota de Estudiantes'!DY56),"",20*'Nota de Estudiantes'!DY56/DY$6)</f>
        <v/>
      </c>
      <c r="DZ54" s="43" t="str">
        <f>IF(ISBLANK('Nota de Estudiantes'!DZ56),"",20*'Nota de Estudiantes'!DZ56/DZ$6)</f>
        <v/>
      </c>
      <c r="EA54" s="43" t="str">
        <f>IF(ISBLANK('Nota de Estudiantes'!EA56),"",20*'Nota de Estudiantes'!EA56/EA$6)</f>
        <v/>
      </c>
      <c r="EB54" s="43" t="str">
        <f>IF(ISBLANK('Nota de Estudiantes'!EB56),"",20*'Nota de Estudiantes'!EB56/EB$6)</f>
        <v/>
      </c>
      <c r="EC54" s="43" t="str">
        <f>IF(ISBLANK('Nota de Estudiantes'!EC56),"",20*'Nota de Estudiantes'!EC56/EC$6)</f>
        <v/>
      </c>
      <c r="ED54" s="43" t="str">
        <f>IF(ISBLANK('Nota de Estudiantes'!ED56),"",20*'Nota de Estudiantes'!ED56/ED$6)</f>
        <v/>
      </c>
      <c r="EE54" s="43" t="str">
        <f>IF(ISBLANK('Nota de Estudiantes'!EE56),"",20*'Nota de Estudiantes'!EE56/EE$6)</f>
        <v/>
      </c>
      <c r="EF54" s="43" t="str">
        <f>IF(ISBLANK('Nota de Estudiantes'!EF56),"",20*'Nota de Estudiantes'!EF56/EF$6)</f>
        <v/>
      </c>
      <c r="EG54" s="43" t="str">
        <f>IF(ISBLANK('Nota de Estudiantes'!EG56),"",20*'Nota de Estudiantes'!EG56/EG$6)</f>
        <v/>
      </c>
      <c r="EH54" s="43" t="str">
        <f>IF(ISBLANK('Nota de Estudiantes'!EH56),"",20*'Nota de Estudiantes'!EH56/EH$6)</f>
        <v/>
      </c>
      <c r="EI54" s="43" t="str">
        <f>IF(ISBLANK('Nota de Estudiantes'!EI56),"",20*'Nota de Estudiantes'!EI56/EI$6)</f>
        <v/>
      </c>
      <c r="EJ54" s="43" t="str">
        <f>IF(ISBLANK('Nota de Estudiantes'!EJ56),"",20*'Nota de Estudiantes'!EJ56/EJ$6)</f>
        <v/>
      </c>
      <c r="EK54" s="43" t="str">
        <f>IF(ISBLANK('Nota de Estudiantes'!EK56),"",20*'Nota de Estudiantes'!EK56/EK$6)</f>
        <v/>
      </c>
      <c r="EL54" s="43" t="str">
        <f>IF(ISBLANK('Nota de Estudiantes'!EL56),"",20*'Nota de Estudiantes'!EL56/EL$6)</f>
        <v/>
      </c>
      <c r="EM54" s="43" t="str">
        <f>IF(ISBLANK('Nota de Estudiantes'!EM56),"",20*'Nota de Estudiantes'!EM56/EM$6)</f>
        <v/>
      </c>
      <c r="EN54" s="43" t="str">
        <f>IF(ISBLANK('Nota de Estudiantes'!EN56),"",20*'Nota de Estudiantes'!EN56/EN$6)</f>
        <v/>
      </c>
      <c r="EO54" s="43" t="str">
        <f>IF(ISBLANK('Nota de Estudiantes'!EO56),"",20*'Nota de Estudiantes'!EO56/EO$6)</f>
        <v/>
      </c>
      <c r="EP54" s="43" t="str">
        <f>IF(ISBLANK('Nota de Estudiantes'!EP56),"",20*'Nota de Estudiantes'!EP56/EP$6)</f>
        <v/>
      </c>
      <c r="EQ54" s="43" t="str">
        <f>IF(ISBLANK('Nota de Estudiantes'!EQ56),"",20*'Nota de Estudiantes'!EQ56/EQ$6)</f>
        <v/>
      </c>
      <c r="ER54" s="43" t="str">
        <f>IF(ISBLANK('Nota de Estudiantes'!ER56),"",20*'Nota de Estudiantes'!ER56/ER$6)</f>
        <v/>
      </c>
      <c r="ES54" s="43" t="str">
        <f>IF(ISBLANK('Nota de Estudiantes'!ES56),"",20*'Nota de Estudiantes'!ES56/ES$6)</f>
        <v/>
      </c>
      <c r="ET54" s="43" t="str">
        <f>IF(ISBLANK('Nota de Estudiantes'!ET56),"",20*'Nota de Estudiantes'!ET56/ET$6)</f>
        <v/>
      </c>
      <c r="EU54" s="43" t="str">
        <f>IF(ISBLANK('Nota de Estudiantes'!EU56),"",20*'Nota de Estudiantes'!EU56/EU$6)</f>
        <v/>
      </c>
      <c r="EV54" s="43" t="str">
        <f>IF(ISBLANK('Nota de Estudiantes'!EV56),"",20*'Nota de Estudiantes'!EV56/EV$6)</f>
        <v/>
      </c>
      <c r="EW54" s="43" t="str">
        <f>IF(ISBLANK('Nota de Estudiantes'!EW56),"",20*'Nota de Estudiantes'!EW56/EW$6)</f>
        <v/>
      </c>
      <c r="EX54" s="43" t="str">
        <f>IF(ISBLANK('Nota de Estudiantes'!EX56),"",20*'Nota de Estudiantes'!EX56/EX$6)</f>
        <v/>
      </c>
      <c r="EY54" s="43" t="str">
        <f>IF(ISBLANK('Nota de Estudiantes'!EY56),"",20*'Nota de Estudiantes'!EY56/EY$6)</f>
        <v/>
      </c>
      <c r="EZ54" s="43" t="str">
        <f>IF(ISBLANK('Nota de Estudiantes'!EZ56),"",20*'Nota de Estudiantes'!EZ56/EZ$6)</f>
        <v/>
      </c>
      <c r="FA54" s="43" t="str">
        <f>IF(ISBLANK('Nota de Estudiantes'!FA56),"",20*'Nota de Estudiantes'!FA56/FA$6)</f>
        <v/>
      </c>
      <c r="FB54" s="43" t="str">
        <f>IF(ISBLANK('Nota de Estudiantes'!FB56),"",20*'Nota de Estudiantes'!FB56/FB$6)</f>
        <v/>
      </c>
      <c r="FC54" s="43" t="str">
        <f>IF(ISBLANK('Nota de Estudiantes'!FC56),"",20*'Nota de Estudiantes'!FC56/FC$6)</f>
        <v/>
      </c>
      <c r="FD54" s="43" t="str">
        <f>IF(ISBLANK('Nota de Estudiantes'!FD56),"",20*'Nota de Estudiantes'!FD56/FD$6)</f>
        <v/>
      </c>
      <c r="FE54" s="43" t="str">
        <f>IF(ISBLANK('Nota de Estudiantes'!FE56),"",20*'Nota de Estudiantes'!FE56/FE$6)</f>
        <v/>
      </c>
      <c r="FF54" s="43" t="str">
        <f>IF(ISBLANK('Nota de Estudiantes'!FF56),"",20*'Nota de Estudiantes'!FF56/FF$6)</f>
        <v/>
      </c>
      <c r="FG54" s="43" t="str">
        <f>IF(ISBLANK('Nota de Estudiantes'!FG56),"",20*'Nota de Estudiantes'!FG56/FG$6)</f>
        <v/>
      </c>
      <c r="FH54" s="43" t="str">
        <f>IF(ISBLANK('Nota de Estudiantes'!FH56),"",20*'Nota de Estudiantes'!FH56/FH$6)</f>
        <v/>
      </c>
      <c r="FI54" s="43" t="str">
        <f>IF(ISBLANK('Nota de Estudiantes'!FI56),"",20*'Nota de Estudiantes'!FI56/FI$6)</f>
        <v/>
      </c>
      <c r="FJ54" s="43" t="str">
        <f>IF(ISBLANK('Nota de Estudiantes'!FJ56),"",20*'Nota de Estudiantes'!FJ56/FJ$6)</f>
        <v/>
      </c>
      <c r="FK54" s="43" t="str">
        <f>IF(ISBLANK('Nota de Estudiantes'!FK56),"",20*'Nota de Estudiantes'!FK56/FK$6)</f>
        <v/>
      </c>
      <c r="FL54" s="43" t="str">
        <f>IF(ISBLANK('Nota de Estudiantes'!FL56),"",20*'Nota de Estudiantes'!FL56/FL$6)</f>
        <v/>
      </c>
    </row>
    <row r="55" spans="2:168" x14ac:dyDescent="0.25">
      <c r="B55" s="42" t="str">
        <f>IF(ISBLANK('Nota de Estudiantes'!B57),"",'Nota de Estudiantes'!B57)</f>
        <v/>
      </c>
      <c r="C55" s="42" t="str">
        <f>IF(ISBLANK('Nota de Estudiantes'!C57),"",'Nota de Estudiantes'!C57)</f>
        <v/>
      </c>
      <c r="D55" s="38" t="str">
        <f>IF(ISBLANK('Nota de Estudiantes'!D57),"",'Nota de Estudiantes'!D57)</f>
        <v/>
      </c>
      <c r="E55" s="43" t="str">
        <f>IF(ISBLANK('Nota de Estudiantes'!E57),"",20*'Nota de Estudiantes'!E57/E$6)</f>
        <v/>
      </c>
      <c r="F55" s="43" t="str">
        <f>IF(ISBLANK('Nota de Estudiantes'!F57),"",20*'Nota de Estudiantes'!F57/F$6)</f>
        <v/>
      </c>
      <c r="G55" s="43" t="str">
        <f>IF(ISBLANK('Nota de Estudiantes'!G57),"",20*'Nota de Estudiantes'!G57/G$6)</f>
        <v/>
      </c>
      <c r="H55" s="43" t="str">
        <f>IF(ISBLANK('Nota de Estudiantes'!H57),"",20*'Nota de Estudiantes'!H57/H$6)</f>
        <v/>
      </c>
      <c r="I55" s="43" t="str">
        <f>IF(ISBLANK('Nota de Estudiantes'!I57),"",20*'Nota de Estudiantes'!I57/I$6)</f>
        <v/>
      </c>
      <c r="J55" s="43" t="str">
        <f>IF(ISBLANK('Nota de Estudiantes'!J57),"",20*'Nota de Estudiantes'!J57/J$6)</f>
        <v/>
      </c>
      <c r="K55" s="43" t="str">
        <f>IF(ISBLANK('Nota de Estudiantes'!K57),"",20*'Nota de Estudiantes'!K57/K$6)</f>
        <v/>
      </c>
      <c r="L55" s="43" t="str">
        <f>IF(ISBLANK('Nota de Estudiantes'!L57),"",20*'Nota de Estudiantes'!L57/L$6)</f>
        <v/>
      </c>
      <c r="M55" s="43" t="str">
        <f>IF(ISBLANK('Nota de Estudiantes'!M57),"",20*'Nota de Estudiantes'!M57/M$6)</f>
        <v/>
      </c>
      <c r="N55" s="43" t="str">
        <f>IF(ISBLANK('Nota de Estudiantes'!N57),"",20*'Nota de Estudiantes'!N57/N$6)</f>
        <v/>
      </c>
      <c r="O55" s="43" t="str">
        <f>IF(ISBLANK('Nota de Estudiantes'!O57),"",20*'Nota de Estudiantes'!O57/O$6)</f>
        <v/>
      </c>
      <c r="P55" s="43" t="str">
        <f>IF(ISBLANK('Nota de Estudiantes'!P57),"",20*'Nota de Estudiantes'!P57/P$6)</f>
        <v/>
      </c>
      <c r="Q55" s="43" t="str">
        <f>IF(ISBLANK('Nota de Estudiantes'!Q57),"",20*'Nota de Estudiantes'!Q57/Q$6)</f>
        <v/>
      </c>
      <c r="R55" s="43" t="str">
        <f>IF(ISBLANK('Nota de Estudiantes'!R57),"",20*'Nota de Estudiantes'!R57/R$6)</f>
        <v/>
      </c>
      <c r="S55" s="43" t="str">
        <f>IF(ISBLANK('Nota de Estudiantes'!S57),"",20*'Nota de Estudiantes'!S57/S$6)</f>
        <v/>
      </c>
      <c r="T55" s="43" t="str">
        <f>IF(ISBLANK('Nota de Estudiantes'!T57),"",20*'Nota de Estudiantes'!T57/T$6)</f>
        <v/>
      </c>
      <c r="U55" s="43" t="str">
        <f>IF(ISBLANK('Nota de Estudiantes'!U57),"",20*'Nota de Estudiantes'!U57/U$6)</f>
        <v/>
      </c>
      <c r="V55" s="43" t="str">
        <f>IF(ISBLANK('Nota de Estudiantes'!V57),"",20*'Nota de Estudiantes'!V57/V$6)</f>
        <v/>
      </c>
      <c r="W55" s="43" t="str">
        <f>IF(ISBLANK('Nota de Estudiantes'!W57),"",20*'Nota de Estudiantes'!W57/W$6)</f>
        <v/>
      </c>
      <c r="X55" s="43" t="str">
        <f>IF(ISBLANK('Nota de Estudiantes'!X57),"",20*'Nota de Estudiantes'!X57/X$6)</f>
        <v/>
      </c>
      <c r="Y55" s="43" t="str">
        <f>IF(ISBLANK('Nota de Estudiantes'!Y57),"",20*'Nota de Estudiantes'!Y57/Y$6)</f>
        <v/>
      </c>
      <c r="Z55" s="43" t="str">
        <f>IF(ISBLANK('Nota de Estudiantes'!Z57),"",20*'Nota de Estudiantes'!Z57/Z$6)</f>
        <v/>
      </c>
      <c r="AA55" s="43" t="str">
        <f>IF(ISBLANK('Nota de Estudiantes'!AA57),"",20*'Nota de Estudiantes'!AA57/AA$6)</f>
        <v/>
      </c>
      <c r="AB55" s="43" t="str">
        <f>IF(ISBLANK('Nota de Estudiantes'!AB57),"",20*'Nota de Estudiantes'!AB57/AB$6)</f>
        <v/>
      </c>
      <c r="AC55" s="43" t="str">
        <f>IF(ISBLANK('Nota de Estudiantes'!AC57),"",20*'Nota de Estudiantes'!AC57/AC$6)</f>
        <v/>
      </c>
      <c r="AD55" s="43" t="str">
        <f>IF(ISBLANK('Nota de Estudiantes'!AD57),"",20*'Nota de Estudiantes'!AD57/AD$6)</f>
        <v/>
      </c>
      <c r="AE55" s="43" t="str">
        <f>IF(ISBLANK('Nota de Estudiantes'!AE57),"",20*'Nota de Estudiantes'!AE57/AE$6)</f>
        <v/>
      </c>
      <c r="AF55" s="43" t="str">
        <f>IF(ISBLANK('Nota de Estudiantes'!AF57),"",20*'Nota de Estudiantes'!AF57/AF$6)</f>
        <v/>
      </c>
      <c r="AG55" s="43" t="str">
        <f>IF(ISBLANK('Nota de Estudiantes'!AG57),"",20*'Nota de Estudiantes'!AG57/AG$6)</f>
        <v/>
      </c>
      <c r="AH55" s="43" t="str">
        <f>IF(ISBLANK('Nota de Estudiantes'!AH57),"",20*'Nota de Estudiantes'!AH57/AH$6)</f>
        <v/>
      </c>
      <c r="AI55" s="43" t="str">
        <f>IF(ISBLANK('Nota de Estudiantes'!AI57),"",20*'Nota de Estudiantes'!AI57/AI$6)</f>
        <v/>
      </c>
      <c r="AJ55" s="43" t="str">
        <f>IF(ISBLANK('Nota de Estudiantes'!AJ57),"",20*'Nota de Estudiantes'!AJ57/AJ$6)</f>
        <v/>
      </c>
      <c r="AK55" s="43" t="str">
        <f>IF(ISBLANK('Nota de Estudiantes'!AK57),"",20*'Nota de Estudiantes'!AK57/AK$6)</f>
        <v/>
      </c>
      <c r="AL55" s="43" t="str">
        <f>IF(ISBLANK('Nota de Estudiantes'!AL57),"",20*'Nota de Estudiantes'!AL57/AL$6)</f>
        <v/>
      </c>
      <c r="AM55" s="43" t="str">
        <f>IF(ISBLANK('Nota de Estudiantes'!AM57),"",20*'Nota de Estudiantes'!AM57/AM$6)</f>
        <v/>
      </c>
      <c r="AN55" s="43" t="str">
        <f>IF(ISBLANK('Nota de Estudiantes'!AN57),"",20*'Nota de Estudiantes'!AN57/AN$6)</f>
        <v/>
      </c>
      <c r="AO55" s="43" t="str">
        <f>IF(ISBLANK('Nota de Estudiantes'!AO57),"",20*'Nota de Estudiantes'!AO57/AO$6)</f>
        <v/>
      </c>
      <c r="AP55" s="43" t="str">
        <f>IF(ISBLANK('Nota de Estudiantes'!AP57),"",20*'Nota de Estudiantes'!AP57/AP$6)</f>
        <v/>
      </c>
      <c r="AQ55" s="43" t="str">
        <f>IF(ISBLANK('Nota de Estudiantes'!AQ57),"",20*'Nota de Estudiantes'!AQ57/AQ$6)</f>
        <v/>
      </c>
      <c r="AR55" s="43" t="str">
        <f>IF(ISBLANK('Nota de Estudiantes'!AR57),"",20*'Nota de Estudiantes'!AR57/AR$6)</f>
        <v/>
      </c>
      <c r="AS55" s="43" t="str">
        <f>IF(ISBLANK('Nota de Estudiantes'!AS57),"",20*'Nota de Estudiantes'!AS57/AS$6)</f>
        <v/>
      </c>
      <c r="AT55" s="43" t="str">
        <f>IF(ISBLANK('Nota de Estudiantes'!AT57),"",20*'Nota de Estudiantes'!AT57/AT$6)</f>
        <v/>
      </c>
      <c r="AU55" s="43" t="str">
        <f>IF(ISBLANK('Nota de Estudiantes'!AU57),"",20*'Nota de Estudiantes'!AU57/AU$6)</f>
        <v/>
      </c>
      <c r="AV55" s="43" t="str">
        <f>IF(ISBLANK('Nota de Estudiantes'!AV57),"",20*'Nota de Estudiantes'!AV57/AV$6)</f>
        <v/>
      </c>
      <c r="AW55" s="43" t="str">
        <f>IF(ISBLANK('Nota de Estudiantes'!AW57),"",20*'Nota de Estudiantes'!AW57/AW$6)</f>
        <v/>
      </c>
      <c r="AX55" s="43" t="str">
        <f>IF(ISBLANK('Nota de Estudiantes'!AX57),"",20*'Nota de Estudiantes'!AX57/AX$6)</f>
        <v/>
      </c>
      <c r="AY55" s="43" t="str">
        <f>IF(ISBLANK('Nota de Estudiantes'!AY57),"",20*'Nota de Estudiantes'!AY57/AY$6)</f>
        <v/>
      </c>
      <c r="AZ55" s="43" t="str">
        <f>IF(ISBLANK('Nota de Estudiantes'!AZ57),"",20*'Nota de Estudiantes'!AZ57/AZ$6)</f>
        <v/>
      </c>
      <c r="BA55" s="43" t="str">
        <f>IF(ISBLANK('Nota de Estudiantes'!BA57),"",20*'Nota de Estudiantes'!BA57/BA$6)</f>
        <v/>
      </c>
      <c r="BB55" s="43" t="str">
        <f>IF(ISBLANK('Nota de Estudiantes'!BB57),"",20*'Nota de Estudiantes'!BB57/BB$6)</f>
        <v/>
      </c>
      <c r="BC55" s="43" t="str">
        <f>IF(ISBLANK('Nota de Estudiantes'!BC57),"",20*'Nota de Estudiantes'!BC57/BC$6)</f>
        <v/>
      </c>
      <c r="BD55" s="43" t="str">
        <f>IF(ISBLANK('Nota de Estudiantes'!BD57),"",20*'Nota de Estudiantes'!BD57/BD$6)</f>
        <v/>
      </c>
      <c r="BE55" s="43" t="str">
        <f>IF(ISBLANK('Nota de Estudiantes'!BE57),"",20*'Nota de Estudiantes'!BE57/BE$6)</f>
        <v/>
      </c>
      <c r="BF55" s="43" t="str">
        <f>IF(ISBLANK('Nota de Estudiantes'!BF57),"",20*'Nota de Estudiantes'!BF57/BF$6)</f>
        <v/>
      </c>
      <c r="BG55" s="43" t="str">
        <f>IF(ISBLANK('Nota de Estudiantes'!BG57),"",20*'Nota de Estudiantes'!BG57/BG$6)</f>
        <v/>
      </c>
      <c r="BH55" s="43" t="str">
        <f>IF(ISBLANK('Nota de Estudiantes'!BH57),"",20*'Nota de Estudiantes'!BH57/BH$6)</f>
        <v/>
      </c>
      <c r="BI55" s="43" t="str">
        <f>IF(ISBLANK('Nota de Estudiantes'!BI57),"",20*'Nota de Estudiantes'!BI57/BI$6)</f>
        <v/>
      </c>
      <c r="BJ55" s="43" t="str">
        <f>IF(ISBLANK('Nota de Estudiantes'!BJ57),"",20*'Nota de Estudiantes'!BJ57/BJ$6)</f>
        <v/>
      </c>
      <c r="BK55" s="43" t="str">
        <f>IF(ISBLANK('Nota de Estudiantes'!BK57),"",20*'Nota de Estudiantes'!BK57/BK$6)</f>
        <v/>
      </c>
      <c r="BL55" s="43" t="str">
        <f>IF(ISBLANK('Nota de Estudiantes'!BL57),"",20*'Nota de Estudiantes'!BL57/BL$6)</f>
        <v/>
      </c>
      <c r="BM55" s="43" t="str">
        <f>IF(ISBLANK('Nota de Estudiantes'!BM57),"",20*'Nota de Estudiantes'!BM57/BM$6)</f>
        <v/>
      </c>
      <c r="BN55" s="43" t="str">
        <f>IF(ISBLANK('Nota de Estudiantes'!BN57),"",20*'Nota de Estudiantes'!BN57/BN$6)</f>
        <v/>
      </c>
      <c r="BO55" s="43" t="str">
        <f>IF(ISBLANK('Nota de Estudiantes'!BO57),"",20*'Nota de Estudiantes'!BO57/BO$6)</f>
        <v/>
      </c>
      <c r="BP55" s="43" t="str">
        <f>IF(ISBLANK('Nota de Estudiantes'!BP57),"",20*'Nota de Estudiantes'!BP57/BP$6)</f>
        <v/>
      </c>
      <c r="BQ55" s="43" t="str">
        <f>IF(ISBLANK('Nota de Estudiantes'!BQ57),"",20*'Nota de Estudiantes'!BQ57/BQ$6)</f>
        <v/>
      </c>
      <c r="BR55" s="43" t="str">
        <f>IF(ISBLANK('Nota de Estudiantes'!BR57),"",20*'Nota de Estudiantes'!BR57/BR$6)</f>
        <v/>
      </c>
      <c r="BS55" s="43" t="str">
        <f>IF(ISBLANK('Nota de Estudiantes'!BS57),"",20*'Nota de Estudiantes'!BS57/BS$6)</f>
        <v/>
      </c>
      <c r="BT55" s="43" t="str">
        <f>IF(ISBLANK('Nota de Estudiantes'!BT57),"",20*'Nota de Estudiantes'!BT57/BT$6)</f>
        <v/>
      </c>
      <c r="BU55" s="43" t="str">
        <f>IF(ISBLANK('Nota de Estudiantes'!BU57),"",20*'Nota de Estudiantes'!BU57/BU$6)</f>
        <v/>
      </c>
      <c r="BV55" s="43" t="str">
        <f>IF(ISBLANK('Nota de Estudiantes'!BV57),"",20*'Nota de Estudiantes'!BV57/BV$6)</f>
        <v/>
      </c>
      <c r="BW55" s="43" t="str">
        <f>IF(ISBLANK('Nota de Estudiantes'!BW57),"",20*'Nota de Estudiantes'!BW57/BW$6)</f>
        <v/>
      </c>
      <c r="BX55" s="43" t="str">
        <f>IF(ISBLANK('Nota de Estudiantes'!BX57),"",20*'Nota de Estudiantes'!BX57/BX$6)</f>
        <v/>
      </c>
      <c r="BY55" s="43" t="str">
        <f>IF(ISBLANK('Nota de Estudiantes'!BY57),"",20*'Nota de Estudiantes'!BY57/BY$6)</f>
        <v/>
      </c>
      <c r="BZ55" s="43" t="str">
        <f>IF(ISBLANK('Nota de Estudiantes'!BZ57),"",20*'Nota de Estudiantes'!BZ57/BZ$6)</f>
        <v/>
      </c>
      <c r="CA55" s="43" t="str">
        <f>IF(ISBLANK('Nota de Estudiantes'!CA57),"",20*'Nota de Estudiantes'!CA57/CA$6)</f>
        <v/>
      </c>
      <c r="CB55" s="43" t="str">
        <f>IF(ISBLANK('Nota de Estudiantes'!CB57),"",20*'Nota de Estudiantes'!CB57/CB$6)</f>
        <v/>
      </c>
      <c r="CC55" s="43" t="str">
        <f>IF(ISBLANK('Nota de Estudiantes'!CC57),"",20*'Nota de Estudiantes'!CC57/CC$6)</f>
        <v/>
      </c>
      <c r="CD55" s="43" t="str">
        <f>IF(ISBLANK('Nota de Estudiantes'!CD57),"",20*'Nota de Estudiantes'!CD57/CD$6)</f>
        <v/>
      </c>
      <c r="CE55" s="43" t="str">
        <f>IF(ISBLANK('Nota de Estudiantes'!CE57),"",20*'Nota de Estudiantes'!CE57/CE$6)</f>
        <v/>
      </c>
      <c r="CF55" s="43" t="str">
        <f>IF(ISBLANK('Nota de Estudiantes'!CF57),"",20*'Nota de Estudiantes'!CF57/CF$6)</f>
        <v/>
      </c>
      <c r="CG55" s="43" t="str">
        <f>IF(ISBLANK('Nota de Estudiantes'!CG57),"",20*'Nota de Estudiantes'!CG57/CG$6)</f>
        <v/>
      </c>
      <c r="CH55" s="43" t="str">
        <f>IF(ISBLANK('Nota de Estudiantes'!CH57),"",20*'Nota de Estudiantes'!CH57/CH$6)</f>
        <v/>
      </c>
      <c r="CI55" s="43" t="str">
        <f>IF(ISBLANK('Nota de Estudiantes'!CI57),"",20*'Nota de Estudiantes'!CI57/CI$6)</f>
        <v/>
      </c>
      <c r="CJ55" s="43" t="str">
        <f>IF(ISBLANK('Nota de Estudiantes'!CJ57),"",20*'Nota de Estudiantes'!CJ57/CJ$6)</f>
        <v/>
      </c>
      <c r="CK55" s="43" t="str">
        <f>IF(ISBLANK('Nota de Estudiantes'!CK57),"",20*'Nota de Estudiantes'!CK57/CK$6)</f>
        <v/>
      </c>
      <c r="CL55" s="43" t="str">
        <f>IF(ISBLANK('Nota de Estudiantes'!CL57),"",20*'Nota de Estudiantes'!CL57/CL$6)</f>
        <v/>
      </c>
      <c r="CM55" s="43" t="str">
        <f>IF(ISBLANK('Nota de Estudiantes'!CM57),"",20*'Nota de Estudiantes'!CM57/CM$6)</f>
        <v/>
      </c>
      <c r="CN55" s="43" t="str">
        <f>IF(ISBLANK('Nota de Estudiantes'!CN57),"",20*'Nota de Estudiantes'!CN57/CN$6)</f>
        <v/>
      </c>
      <c r="CO55" s="43" t="str">
        <f>IF(ISBLANK('Nota de Estudiantes'!CO57),"",20*'Nota de Estudiantes'!CO57/CO$6)</f>
        <v/>
      </c>
      <c r="CP55" s="43" t="str">
        <f>IF(ISBLANK('Nota de Estudiantes'!CP57),"",20*'Nota de Estudiantes'!CP57/CP$6)</f>
        <v/>
      </c>
      <c r="CQ55" s="43" t="str">
        <f>IF(ISBLANK('Nota de Estudiantes'!CQ57),"",20*'Nota de Estudiantes'!CQ57/CQ$6)</f>
        <v/>
      </c>
      <c r="CR55" s="43" t="str">
        <f>IF(ISBLANK('Nota de Estudiantes'!CR57),"",20*'Nota de Estudiantes'!CR57/CR$6)</f>
        <v/>
      </c>
      <c r="CS55" s="43" t="str">
        <f>IF(ISBLANK('Nota de Estudiantes'!CS57),"",20*'Nota de Estudiantes'!CS57/CS$6)</f>
        <v/>
      </c>
      <c r="CT55" s="43" t="str">
        <f>IF(ISBLANK('Nota de Estudiantes'!CT57),"",20*'Nota de Estudiantes'!CT57/CT$6)</f>
        <v/>
      </c>
      <c r="CU55" s="43" t="str">
        <f>IF(ISBLANK('Nota de Estudiantes'!CU57),"",20*'Nota de Estudiantes'!CU57/CU$6)</f>
        <v/>
      </c>
      <c r="CV55" s="43" t="str">
        <f>IF(ISBLANK('Nota de Estudiantes'!CV57),"",20*'Nota de Estudiantes'!CV57/CV$6)</f>
        <v/>
      </c>
      <c r="CW55" s="43" t="str">
        <f>IF(ISBLANK('Nota de Estudiantes'!CW57),"",20*'Nota de Estudiantes'!CW57/CW$6)</f>
        <v/>
      </c>
      <c r="CX55" s="43" t="str">
        <f>IF(ISBLANK('Nota de Estudiantes'!CX57),"",20*'Nota de Estudiantes'!CX57/CX$6)</f>
        <v/>
      </c>
      <c r="CY55" s="43" t="str">
        <f>IF(ISBLANK('Nota de Estudiantes'!CY57),"",20*'Nota de Estudiantes'!CY57/CY$6)</f>
        <v/>
      </c>
      <c r="CZ55" s="43" t="str">
        <f>IF(ISBLANK('Nota de Estudiantes'!CZ57),"",20*'Nota de Estudiantes'!CZ57/CZ$6)</f>
        <v/>
      </c>
      <c r="DA55" s="43" t="str">
        <f>IF(ISBLANK('Nota de Estudiantes'!DA57),"",20*'Nota de Estudiantes'!DA57/DA$6)</f>
        <v/>
      </c>
      <c r="DB55" s="43" t="str">
        <f>IF(ISBLANK('Nota de Estudiantes'!DB57),"",20*'Nota de Estudiantes'!DB57/DB$6)</f>
        <v/>
      </c>
      <c r="DC55" s="43" t="str">
        <f>IF(ISBLANK('Nota de Estudiantes'!DC57),"",20*'Nota de Estudiantes'!DC57/DC$6)</f>
        <v/>
      </c>
      <c r="DD55" s="43" t="str">
        <f>IF(ISBLANK('Nota de Estudiantes'!DD57),"",20*'Nota de Estudiantes'!DD57/DD$6)</f>
        <v/>
      </c>
      <c r="DE55" s="43" t="str">
        <f>IF(ISBLANK('Nota de Estudiantes'!DE57),"",20*'Nota de Estudiantes'!DE57/DE$6)</f>
        <v/>
      </c>
      <c r="DF55" s="43" t="str">
        <f>IF(ISBLANK('Nota de Estudiantes'!DF57),"",20*'Nota de Estudiantes'!DF57/DF$6)</f>
        <v/>
      </c>
      <c r="DG55" s="43" t="str">
        <f>IF(ISBLANK('Nota de Estudiantes'!DG57),"",20*'Nota de Estudiantes'!DG57/DG$6)</f>
        <v/>
      </c>
      <c r="DH55" s="43" t="str">
        <f>IF(ISBLANK('Nota de Estudiantes'!DH57),"",20*'Nota de Estudiantes'!DH57/DH$6)</f>
        <v/>
      </c>
      <c r="DI55" s="43" t="str">
        <f>IF(ISBLANK('Nota de Estudiantes'!DI57),"",20*'Nota de Estudiantes'!DI57/DI$6)</f>
        <v/>
      </c>
      <c r="DJ55" s="43" t="str">
        <f>IF(ISBLANK('Nota de Estudiantes'!DJ57),"",20*'Nota de Estudiantes'!DJ57/DJ$6)</f>
        <v/>
      </c>
      <c r="DK55" s="43" t="str">
        <f>IF(ISBLANK('Nota de Estudiantes'!DK57),"",20*'Nota de Estudiantes'!DK57/DK$6)</f>
        <v/>
      </c>
      <c r="DL55" s="43" t="str">
        <f>IF(ISBLANK('Nota de Estudiantes'!DL57),"",20*'Nota de Estudiantes'!DL57/DL$6)</f>
        <v/>
      </c>
      <c r="DM55" s="43" t="str">
        <f>IF(ISBLANK('Nota de Estudiantes'!DM57),"",20*'Nota de Estudiantes'!DM57/DM$6)</f>
        <v/>
      </c>
      <c r="DN55" s="43" t="str">
        <f>IF(ISBLANK('Nota de Estudiantes'!DN57),"",20*'Nota de Estudiantes'!DN57/DN$6)</f>
        <v/>
      </c>
      <c r="DO55" s="43" t="str">
        <f>IF(ISBLANK('Nota de Estudiantes'!DO57),"",20*'Nota de Estudiantes'!DO57/DO$6)</f>
        <v/>
      </c>
      <c r="DP55" s="43" t="str">
        <f>IF(ISBLANK('Nota de Estudiantes'!DP57),"",20*'Nota de Estudiantes'!DP57/DP$6)</f>
        <v/>
      </c>
      <c r="DQ55" s="43" t="str">
        <f>IF(ISBLANK('Nota de Estudiantes'!DQ57),"",20*'Nota de Estudiantes'!DQ57/DQ$6)</f>
        <v/>
      </c>
      <c r="DR55" s="43" t="str">
        <f>IF(ISBLANK('Nota de Estudiantes'!DR57),"",20*'Nota de Estudiantes'!DR57/DR$6)</f>
        <v/>
      </c>
      <c r="DS55" s="43" t="str">
        <f>IF(ISBLANK('Nota de Estudiantes'!DS57),"",20*'Nota de Estudiantes'!DS57/DS$6)</f>
        <v/>
      </c>
      <c r="DT55" s="43" t="str">
        <f>IF(ISBLANK('Nota de Estudiantes'!DT57),"",20*'Nota de Estudiantes'!DT57/DT$6)</f>
        <v/>
      </c>
      <c r="DU55" s="43" t="str">
        <f>IF(ISBLANK('Nota de Estudiantes'!DU57),"",20*'Nota de Estudiantes'!DU57/DU$6)</f>
        <v/>
      </c>
      <c r="DV55" s="43" t="str">
        <f>IF(ISBLANK('Nota de Estudiantes'!DV57),"",20*'Nota de Estudiantes'!DV57/DV$6)</f>
        <v/>
      </c>
      <c r="DW55" s="43" t="str">
        <f>IF(ISBLANK('Nota de Estudiantes'!DW57),"",20*'Nota de Estudiantes'!DW57/DW$6)</f>
        <v/>
      </c>
      <c r="DX55" s="43" t="str">
        <f>IF(ISBLANK('Nota de Estudiantes'!DX57),"",20*'Nota de Estudiantes'!DX57/DX$6)</f>
        <v/>
      </c>
      <c r="DY55" s="43" t="str">
        <f>IF(ISBLANK('Nota de Estudiantes'!DY57),"",20*'Nota de Estudiantes'!DY57/DY$6)</f>
        <v/>
      </c>
      <c r="DZ55" s="43" t="str">
        <f>IF(ISBLANK('Nota de Estudiantes'!DZ57),"",20*'Nota de Estudiantes'!DZ57/DZ$6)</f>
        <v/>
      </c>
      <c r="EA55" s="43" t="str">
        <f>IF(ISBLANK('Nota de Estudiantes'!EA57),"",20*'Nota de Estudiantes'!EA57/EA$6)</f>
        <v/>
      </c>
      <c r="EB55" s="43" t="str">
        <f>IF(ISBLANK('Nota de Estudiantes'!EB57),"",20*'Nota de Estudiantes'!EB57/EB$6)</f>
        <v/>
      </c>
      <c r="EC55" s="43" t="str">
        <f>IF(ISBLANK('Nota de Estudiantes'!EC57),"",20*'Nota de Estudiantes'!EC57/EC$6)</f>
        <v/>
      </c>
      <c r="ED55" s="43" t="str">
        <f>IF(ISBLANK('Nota de Estudiantes'!ED57),"",20*'Nota de Estudiantes'!ED57/ED$6)</f>
        <v/>
      </c>
      <c r="EE55" s="43" t="str">
        <f>IF(ISBLANK('Nota de Estudiantes'!EE57),"",20*'Nota de Estudiantes'!EE57/EE$6)</f>
        <v/>
      </c>
      <c r="EF55" s="43" t="str">
        <f>IF(ISBLANK('Nota de Estudiantes'!EF57),"",20*'Nota de Estudiantes'!EF57/EF$6)</f>
        <v/>
      </c>
      <c r="EG55" s="43" t="str">
        <f>IF(ISBLANK('Nota de Estudiantes'!EG57),"",20*'Nota de Estudiantes'!EG57/EG$6)</f>
        <v/>
      </c>
      <c r="EH55" s="43" t="str">
        <f>IF(ISBLANK('Nota de Estudiantes'!EH57),"",20*'Nota de Estudiantes'!EH57/EH$6)</f>
        <v/>
      </c>
      <c r="EI55" s="43" t="str">
        <f>IF(ISBLANK('Nota de Estudiantes'!EI57),"",20*'Nota de Estudiantes'!EI57/EI$6)</f>
        <v/>
      </c>
      <c r="EJ55" s="43" t="str">
        <f>IF(ISBLANK('Nota de Estudiantes'!EJ57),"",20*'Nota de Estudiantes'!EJ57/EJ$6)</f>
        <v/>
      </c>
      <c r="EK55" s="43" t="str">
        <f>IF(ISBLANK('Nota de Estudiantes'!EK57),"",20*'Nota de Estudiantes'!EK57/EK$6)</f>
        <v/>
      </c>
      <c r="EL55" s="43" t="str">
        <f>IF(ISBLANK('Nota de Estudiantes'!EL57),"",20*'Nota de Estudiantes'!EL57/EL$6)</f>
        <v/>
      </c>
      <c r="EM55" s="43" t="str">
        <f>IF(ISBLANK('Nota de Estudiantes'!EM57),"",20*'Nota de Estudiantes'!EM57/EM$6)</f>
        <v/>
      </c>
      <c r="EN55" s="43" t="str">
        <f>IF(ISBLANK('Nota de Estudiantes'!EN57),"",20*'Nota de Estudiantes'!EN57/EN$6)</f>
        <v/>
      </c>
      <c r="EO55" s="43" t="str">
        <f>IF(ISBLANK('Nota de Estudiantes'!EO57),"",20*'Nota de Estudiantes'!EO57/EO$6)</f>
        <v/>
      </c>
      <c r="EP55" s="43" t="str">
        <f>IF(ISBLANK('Nota de Estudiantes'!EP57),"",20*'Nota de Estudiantes'!EP57/EP$6)</f>
        <v/>
      </c>
      <c r="EQ55" s="43" t="str">
        <f>IF(ISBLANK('Nota de Estudiantes'!EQ57),"",20*'Nota de Estudiantes'!EQ57/EQ$6)</f>
        <v/>
      </c>
      <c r="ER55" s="43" t="str">
        <f>IF(ISBLANK('Nota de Estudiantes'!ER57),"",20*'Nota de Estudiantes'!ER57/ER$6)</f>
        <v/>
      </c>
      <c r="ES55" s="43" t="str">
        <f>IF(ISBLANK('Nota de Estudiantes'!ES57),"",20*'Nota de Estudiantes'!ES57/ES$6)</f>
        <v/>
      </c>
      <c r="ET55" s="43" t="str">
        <f>IF(ISBLANK('Nota de Estudiantes'!ET57),"",20*'Nota de Estudiantes'!ET57/ET$6)</f>
        <v/>
      </c>
      <c r="EU55" s="43" t="str">
        <f>IF(ISBLANK('Nota de Estudiantes'!EU57),"",20*'Nota de Estudiantes'!EU57/EU$6)</f>
        <v/>
      </c>
      <c r="EV55" s="43" t="str">
        <f>IF(ISBLANK('Nota de Estudiantes'!EV57),"",20*'Nota de Estudiantes'!EV57/EV$6)</f>
        <v/>
      </c>
      <c r="EW55" s="43" t="str">
        <f>IF(ISBLANK('Nota de Estudiantes'!EW57),"",20*'Nota de Estudiantes'!EW57/EW$6)</f>
        <v/>
      </c>
      <c r="EX55" s="43" t="str">
        <f>IF(ISBLANK('Nota de Estudiantes'!EX57),"",20*'Nota de Estudiantes'!EX57/EX$6)</f>
        <v/>
      </c>
      <c r="EY55" s="43" t="str">
        <f>IF(ISBLANK('Nota de Estudiantes'!EY57),"",20*'Nota de Estudiantes'!EY57/EY$6)</f>
        <v/>
      </c>
      <c r="EZ55" s="43" t="str">
        <f>IF(ISBLANK('Nota de Estudiantes'!EZ57),"",20*'Nota de Estudiantes'!EZ57/EZ$6)</f>
        <v/>
      </c>
      <c r="FA55" s="43" t="str">
        <f>IF(ISBLANK('Nota de Estudiantes'!FA57),"",20*'Nota de Estudiantes'!FA57/FA$6)</f>
        <v/>
      </c>
      <c r="FB55" s="43" t="str">
        <f>IF(ISBLANK('Nota de Estudiantes'!FB57),"",20*'Nota de Estudiantes'!FB57/FB$6)</f>
        <v/>
      </c>
      <c r="FC55" s="43" t="str">
        <f>IF(ISBLANK('Nota de Estudiantes'!FC57),"",20*'Nota de Estudiantes'!FC57/FC$6)</f>
        <v/>
      </c>
      <c r="FD55" s="43" t="str">
        <f>IF(ISBLANK('Nota de Estudiantes'!FD57),"",20*'Nota de Estudiantes'!FD57/FD$6)</f>
        <v/>
      </c>
      <c r="FE55" s="43" t="str">
        <f>IF(ISBLANK('Nota de Estudiantes'!FE57),"",20*'Nota de Estudiantes'!FE57/FE$6)</f>
        <v/>
      </c>
      <c r="FF55" s="43" t="str">
        <f>IF(ISBLANK('Nota de Estudiantes'!FF57),"",20*'Nota de Estudiantes'!FF57/FF$6)</f>
        <v/>
      </c>
      <c r="FG55" s="43" t="str">
        <f>IF(ISBLANK('Nota de Estudiantes'!FG57),"",20*'Nota de Estudiantes'!FG57/FG$6)</f>
        <v/>
      </c>
      <c r="FH55" s="43" t="str">
        <f>IF(ISBLANK('Nota de Estudiantes'!FH57),"",20*'Nota de Estudiantes'!FH57/FH$6)</f>
        <v/>
      </c>
      <c r="FI55" s="43" t="str">
        <f>IF(ISBLANK('Nota de Estudiantes'!FI57),"",20*'Nota de Estudiantes'!FI57/FI$6)</f>
        <v/>
      </c>
      <c r="FJ55" s="43" t="str">
        <f>IF(ISBLANK('Nota de Estudiantes'!FJ57),"",20*'Nota de Estudiantes'!FJ57/FJ$6)</f>
        <v/>
      </c>
      <c r="FK55" s="43" t="str">
        <f>IF(ISBLANK('Nota de Estudiantes'!FK57),"",20*'Nota de Estudiantes'!FK57/FK$6)</f>
        <v/>
      </c>
      <c r="FL55" s="43" t="str">
        <f>IF(ISBLANK('Nota de Estudiantes'!FL57),"",20*'Nota de Estudiantes'!FL57/FL$6)</f>
        <v/>
      </c>
    </row>
    <row r="56" spans="2:168" x14ac:dyDescent="0.25">
      <c r="B56" s="42" t="str">
        <f>IF(ISBLANK('Nota de Estudiantes'!B58),"",'Nota de Estudiantes'!B58)</f>
        <v/>
      </c>
      <c r="C56" s="42" t="str">
        <f>IF(ISBLANK('Nota de Estudiantes'!C58),"",'Nota de Estudiantes'!C58)</f>
        <v/>
      </c>
      <c r="D56" s="38" t="str">
        <f>IF(ISBLANK('Nota de Estudiantes'!D58),"",'Nota de Estudiantes'!D58)</f>
        <v/>
      </c>
      <c r="E56" s="43" t="str">
        <f>IF(ISBLANK('Nota de Estudiantes'!E58),"",20*'Nota de Estudiantes'!E58/E$6)</f>
        <v/>
      </c>
      <c r="F56" s="43" t="str">
        <f>IF(ISBLANK('Nota de Estudiantes'!F58),"",20*'Nota de Estudiantes'!F58/F$6)</f>
        <v/>
      </c>
      <c r="G56" s="43" t="str">
        <f>IF(ISBLANK('Nota de Estudiantes'!G58),"",20*'Nota de Estudiantes'!G58/G$6)</f>
        <v/>
      </c>
      <c r="H56" s="43" t="str">
        <f>IF(ISBLANK('Nota de Estudiantes'!H58),"",20*'Nota de Estudiantes'!H58/H$6)</f>
        <v/>
      </c>
      <c r="I56" s="43" t="str">
        <f>IF(ISBLANK('Nota de Estudiantes'!I58),"",20*'Nota de Estudiantes'!I58/I$6)</f>
        <v/>
      </c>
      <c r="J56" s="43" t="str">
        <f>IF(ISBLANK('Nota de Estudiantes'!J58),"",20*'Nota de Estudiantes'!J58/J$6)</f>
        <v/>
      </c>
      <c r="K56" s="43" t="str">
        <f>IF(ISBLANK('Nota de Estudiantes'!K58),"",20*'Nota de Estudiantes'!K58/K$6)</f>
        <v/>
      </c>
      <c r="L56" s="43" t="str">
        <f>IF(ISBLANK('Nota de Estudiantes'!L58),"",20*'Nota de Estudiantes'!L58/L$6)</f>
        <v/>
      </c>
      <c r="M56" s="43" t="str">
        <f>IF(ISBLANK('Nota de Estudiantes'!M58),"",20*'Nota de Estudiantes'!M58/M$6)</f>
        <v/>
      </c>
      <c r="N56" s="43" t="str">
        <f>IF(ISBLANK('Nota de Estudiantes'!N58),"",20*'Nota de Estudiantes'!N58/N$6)</f>
        <v/>
      </c>
      <c r="O56" s="43" t="str">
        <f>IF(ISBLANK('Nota de Estudiantes'!O58),"",20*'Nota de Estudiantes'!O58/O$6)</f>
        <v/>
      </c>
      <c r="P56" s="43" t="str">
        <f>IF(ISBLANK('Nota de Estudiantes'!P58),"",20*'Nota de Estudiantes'!P58/P$6)</f>
        <v/>
      </c>
      <c r="Q56" s="43" t="str">
        <f>IF(ISBLANK('Nota de Estudiantes'!Q58),"",20*'Nota de Estudiantes'!Q58/Q$6)</f>
        <v/>
      </c>
      <c r="R56" s="43" t="str">
        <f>IF(ISBLANK('Nota de Estudiantes'!R58),"",20*'Nota de Estudiantes'!R58/R$6)</f>
        <v/>
      </c>
      <c r="S56" s="43" t="str">
        <f>IF(ISBLANK('Nota de Estudiantes'!S58),"",20*'Nota de Estudiantes'!S58/S$6)</f>
        <v/>
      </c>
      <c r="T56" s="43" t="str">
        <f>IF(ISBLANK('Nota de Estudiantes'!T58),"",20*'Nota de Estudiantes'!T58/T$6)</f>
        <v/>
      </c>
      <c r="U56" s="43" t="str">
        <f>IF(ISBLANK('Nota de Estudiantes'!U58),"",20*'Nota de Estudiantes'!U58/U$6)</f>
        <v/>
      </c>
      <c r="V56" s="43" t="str">
        <f>IF(ISBLANK('Nota de Estudiantes'!V58),"",20*'Nota de Estudiantes'!V58/V$6)</f>
        <v/>
      </c>
      <c r="W56" s="43" t="str">
        <f>IF(ISBLANK('Nota de Estudiantes'!W58),"",20*'Nota de Estudiantes'!W58/W$6)</f>
        <v/>
      </c>
      <c r="X56" s="43" t="str">
        <f>IF(ISBLANK('Nota de Estudiantes'!X58),"",20*'Nota de Estudiantes'!X58/X$6)</f>
        <v/>
      </c>
      <c r="Y56" s="43" t="str">
        <f>IF(ISBLANK('Nota de Estudiantes'!Y58),"",20*'Nota de Estudiantes'!Y58/Y$6)</f>
        <v/>
      </c>
      <c r="Z56" s="43" t="str">
        <f>IF(ISBLANK('Nota de Estudiantes'!Z58),"",20*'Nota de Estudiantes'!Z58/Z$6)</f>
        <v/>
      </c>
      <c r="AA56" s="43" t="str">
        <f>IF(ISBLANK('Nota de Estudiantes'!AA58),"",20*'Nota de Estudiantes'!AA58/AA$6)</f>
        <v/>
      </c>
      <c r="AB56" s="43" t="str">
        <f>IF(ISBLANK('Nota de Estudiantes'!AB58),"",20*'Nota de Estudiantes'!AB58/AB$6)</f>
        <v/>
      </c>
      <c r="AC56" s="43" t="str">
        <f>IF(ISBLANK('Nota de Estudiantes'!AC58),"",20*'Nota de Estudiantes'!AC58/AC$6)</f>
        <v/>
      </c>
      <c r="AD56" s="43" t="str">
        <f>IF(ISBLANK('Nota de Estudiantes'!AD58),"",20*'Nota de Estudiantes'!AD58/AD$6)</f>
        <v/>
      </c>
      <c r="AE56" s="43" t="str">
        <f>IF(ISBLANK('Nota de Estudiantes'!AE58),"",20*'Nota de Estudiantes'!AE58/AE$6)</f>
        <v/>
      </c>
      <c r="AF56" s="43" t="str">
        <f>IF(ISBLANK('Nota de Estudiantes'!AF58),"",20*'Nota de Estudiantes'!AF58/AF$6)</f>
        <v/>
      </c>
      <c r="AG56" s="43" t="str">
        <f>IF(ISBLANK('Nota de Estudiantes'!AG58),"",20*'Nota de Estudiantes'!AG58/AG$6)</f>
        <v/>
      </c>
      <c r="AH56" s="43" t="str">
        <f>IF(ISBLANK('Nota de Estudiantes'!AH58),"",20*'Nota de Estudiantes'!AH58/AH$6)</f>
        <v/>
      </c>
      <c r="AI56" s="43" t="str">
        <f>IF(ISBLANK('Nota de Estudiantes'!AI58),"",20*'Nota de Estudiantes'!AI58/AI$6)</f>
        <v/>
      </c>
      <c r="AJ56" s="43" t="str">
        <f>IF(ISBLANK('Nota de Estudiantes'!AJ58),"",20*'Nota de Estudiantes'!AJ58/AJ$6)</f>
        <v/>
      </c>
      <c r="AK56" s="43" t="str">
        <f>IF(ISBLANK('Nota de Estudiantes'!AK58),"",20*'Nota de Estudiantes'!AK58/AK$6)</f>
        <v/>
      </c>
      <c r="AL56" s="43" t="str">
        <f>IF(ISBLANK('Nota de Estudiantes'!AL58),"",20*'Nota de Estudiantes'!AL58/AL$6)</f>
        <v/>
      </c>
      <c r="AM56" s="43" t="str">
        <f>IF(ISBLANK('Nota de Estudiantes'!AM58),"",20*'Nota de Estudiantes'!AM58/AM$6)</f>
        <v/>
      </c>
      <c r="AN56" s="43" t="str">
        <f>IF(ISBLANK('Nota de Estudiantes'!AN58),"",20*'Nota de Estudiantes'!AN58/AN$6)</f>
        <v/>
      </c>
      <c r="AO56" s="43" t="str">
        <f>IF(ISBLANK('Nota de Estudiantes'!AO58),"",20*'Nota de Estudiantes'!AO58/AO$6)</f>
        <v/>
      </c>
      <c r="AP56" s="43" t="str">
        <f>IF(ISBLANK('Nota de Estudiantes'!AP58),"",20*'Nota de Estudiantes'!AP58/AP$6)</f>
        <v/>
      </c>
      <c r="AQ56" s="43" t="str">
        <f>IF(ISBLANK('Nota de Estudiantes'!AQ58),"",20*'Nota de Estudiantes'!AQ58/AQ$6)</f>
        <v/>
      </c>
      <c r="AR56" s="43" t="str">
        <f>IF(ISBLANK('Nota de Estudiantes'!AR58),"",20*'Nota de Estudiantes'!AR58/AR$6)</f>
        <v/>
      </c>
      <c r="AS56" s="43" t="str">
        <f>IF(ISBLANK('Nota de Estudiantes'!AS58),"",20*'Nota de Estudiantes'!AS58/AS$6)</f>
        <v/>
      </c>
      <c r="AT56" s="43" t="str">
        <f>IF(ISBLANK('Nota de Estudiantes'!AT58),"",20*'Nota de Estudiantes'!AT58/AT$6)</f>
        <v/>
      </c>
      <c r="AU56" s="43" t="str">
        <f>IF(ISBLANK('Nota de Estudiantes'!AU58),"",20*'Nota de Estudiantes'!AU58/AU$6)</f>
        <v/>
      </c>
      <c r="AV56" s="43" t="str">
        <f>IF(ISBLANK('Nota de Estudiantes'!AV58),"",20*'Nota de Estudiantes'!AV58/AV$6)</f>
        <v/>
      </c>
      <c r="AW56" s="43" t="str">
        <f>IF(ISBLANK('Nota de Estudiantes'!AW58),"",20*'Nota de Estudiantes'!AW58/AW$6)</f>
        <v/>
      </c>
      <c r="AX56" s="43" t="str">
        <f>IF(ISBLANK('Nota de Estudiantes'!AX58),"",20*'Nota de Estudiantes'!AX58/AX$6)</f>
        <v/>
      </c>
      <c r="AY56" s="43" t="str">
        <f>IF(ISBLANK('Nota de Estudiantes'!AY58),"",20*'Nota de Estudiantes'!AY58/AY$6)</f>
        <v/>
      </c>
      <c r="AZ56" s="43" t="str">
        <f>IF(ISBLANK('Nota de Estudiantes'!AZ58),"",20*'Nota de Estudiantes'!AZ58/AZ$6)</f>
        <v/>
      </c>
      <c r="BA56" s="43" t="str">
        <f>IF(ISBLANK('Nota de Estudiantes'!BA58),"",20*'Nota de Estudiantes'!BA58/BA$6)</f>
        <v/>
      </c>
      <c r="BB56" s="43" t="str">
        <f>IF(ISBLANK('Nota de Estudiantes'!BB58),"",20*'Nota de Estudiantes'!BB58/BB$6)</f>
        <v/>
      </c>
      <c r="BC56" s="43" t="str">
        <f>IF(ISBLANK('Nota de Estudiantes'!BC58),"",20*'Nota de Estudiantes'!BC58/BC$6)</f>
        <v/>
      </c>
      <c r="BD56" s="43" t="str">
        <f>IF(ISBLANK('Nota de Estudiantes'!BD58),"",20*'Nota de Estudiantes'!BD58/BD$6)</f>
        <v/>
      </c>
      <c r="BE56" s="43" t="str">
        <f>IF(ISBLANK('Nota de Estudiantes'!BE58),"",20*'Nota de Estudiantes'!BE58/BE$6)</f>
        <v/>
      </c>
      <c r="BF56" s="43" t="str">
        <f>IF(ISBLANK('Nota de Estudiantes'!BF58),"",20*'Nota de Estudiantes'!BF58/BF$6)</f>
        <v/>
      </c>
      <c r="BG56" s="43" t="str">
        <f>IF(ISBLANK('Nota de Estudiantes'!BG58),"",20*'Nota de Estudiantes'!BG58/BG$6)</f>
        <v/>
      </c>
      <c r="BH56" s="43" t="str">
        <f>IF(ISBLANK('Nota de Estudiantes'!BH58),"",20*'Nota de Estudiantes'!BH58/BH$6)</f>
        <v/>
      </c>
      <c r="BI56" s="43" t="str">
        <f>IF(ISBLANK('Nota de Estudiantes'!BI58),"",20*'Nota de Estudiantes'!BI58/BI$6)</f>
        <v/>
      </c>
      <c r="BJ56" s="43" t="str">
        <f>IF(ISBLANK('Nota de Estudiantes'!BJ58),"",20*'Nota de Estudiantes'!BJ58/BJ$6)</f>
        <v/>
      </c>
      <c r="BK56" s="43" t="str">
        <f>IF(ISBLANK('Nota de Estudiantes'!BK58),"",20*'Nota de Estudiantes'!BK58/BK$6)</f>
        <v/>
      </c>
      <c r="BL56" s="43" t="str">
        <f>IF(ISBLANK('Nota de Estudiantes'!BL58),"",20*'Nota de Estudiantes'!BL58/BL$6)</f>
        <v/>
      </c>
      <c r="BM56" s="43" t="str">
        <f>IF(ISBLANK('Nota de Estudiantes'!BM58),"",20*'Nota de Estudiantes'!BM58/BM$6)</f>
        <v/>
      </c>
      <c r="BN56" s="43" t="str">
        <f>IF(ISBLANK('Nota de Estudiantes'!BN58),"",20*'Nota de Estudiantes'!BN58/BN$6)</f>
        <v/>
      </c>
      <c r="BO56" s="43" t="str">
        <f>IF(ISBLANK('Nota de Estudiantes'!BO58),"",20*'Nota de Estudiantes'!BO58/BO$6)</f>
        <v/>
      </c>
      <c r="BP56" s="43" t="str">
        <f>IF(ISBLANK('Nota de Estudiantes'!BP58),"",20*'Nota de Estudiantes'!BP58/BP$6)</f>
        <v/>
      </c>
      <c r="BQ56" s="43" t="str">
        <f>IF(ISBLANK('Nota de Estudiantes'!BQ58),"",20*'Nota de Estudiantes'!BQ58/BQ$6)</f>
        <v/>
      </c>
      <c r="BR56" s="43" t="str">
        <f>IF(ISBLANK('Nota de Estudiantes'!BR58),"",20*'Nota de Estudiantes'!BR58/BR$6)</f>
        <v/>
      </c>
      <c r="BS56" s="43" t="str">
        <f>IF(ISBLANK('Nota de Estudiantes'!BS58),"",20*'Nota de Estudiantes'!BS58/BS$6)</f>
        <v/>
      </c>
      <c r="BT56" s="43" t="str">
        <f>IF(ISBLANK('Nota de Estudiantes'!BT58),"",20*'Nota de Estudiantes'!BT58/BT$6)</f>
        <v/>
      </c>
      <c r="BU56" s="43" t="str">
        <f>IF(ISBLANK('Nota de Estudiantes'!BU58),"",20*'Nota de Estudiantes'!BU58/BU$6)</f>
        <v/>
      </c>
      <c r="BV56" s="43" t="str">
        <f>IF(ISBLANK('Nota de Estudiantes'!BV58),"",20*'Nota de Estudiantes'!BV58/BV$6)</f>
        <v/>
      </c>
      <c r="BW56" s="43" t="str">
        <f>IF(ISBLANK('Nota de Estudiantes'!BW58),"",20*'Nota de Estudiantes'!BW58/BW$6)</f>
        <v/>
      </c>
      <c r="BX56" s="43" t="str">
        <f>IF(ISBLANK('Nota de Estudiantes'!BX58),"",20*'Nota de Estudiantes'!BX58/BX$6)</f>
        <v/>
      </c>
      <c r="BY56" s="43" t="str">
        <f>IF(ISBLANK('Nota de Estudiantes'!BY58),"",20*'Nota de Estudiantes'!BY58/BY$6)</f>
        <v/>
      </c>
      <c r="BZ56" s="43" t="str">
        <f>IF(ISBLANK('Nota de Estudiantes'!BZ58),"",20*'Nota de Estudiantes'!BZ58/BZ$6)</f>
        <v/>
      </c>
      <c r="CA56" s="43" t="str">
        <f>IF(ISBLANK('Nota de Estudiantes'!CA58),"",20*'Nota de Estudiantes'!CA58/CA$6)</f>
        <v/>
      </c>
      <c r="CB56" s="43" t="str">
        <f>IF(ISBLANK('Nota de Estudiantes'!CB58),"",20*'Nota de Estudiantes'!CB58/CB$6)</f>
        <v/>
      </c>
      <c r="CC56" s="43" t="str">
        <f>IF(ISBLANK('Nota de Estudiantes'!CC58),"",20*'Nota de Estudiantes'!CC58/CC$6)</f>
        <v/>
      </c>
      <c r="CD56" s="43" t="str">
        <f>IF(ISBLANK('Nota de Estudiantes'!CD58),"",20*'Nota de Estudiantes'!CD58/CD$6)</f>
        <v/>
      </c>
      <c r="CE56" s="43" t="str">
        <f>IF(ISBLANK('Nota de Estudiantes'!CE58),"",20*'Nota de Estudiantes'!CE58/CE$6)</f>
        <v/>
      </c>
      <c r="CF56" s="43" t="str">
        <f>IF(ISBLANK('Nota de Estudiantes'!CF58),"",20*'Nota de Estudiantes'!CF58/CF$6)</f>
        <v/>
      </c>
      <c r="CG56" s="43" t="str">
        <f>IF(ISBLANK('Nota de Estudiantes'!CG58),"",20*'Nota de Estudiantes'!CG58/CG$6)</f>
        <v/>
      </c>
      <c r="CH56" s="43" t="str">
        <f>IF(ISBLANK('Nota de Estudiantes'!CH58),"",20*'Nota de Estudiantes'!CH58/CH$6)</f>
        <v/>
      </c>
      <c r="CI56" s="43" t="str">
        <f>IF(ISBLANK('Nota de Estudiantes'!CI58),"",20*'Nota de Estudiantes'!CI58/CI$6)</f>
        <v/>
      </c>
      <c r="CJ56" s="43" t="str">
        <f>IF(ISBLANK('Nota de Estudiantes'!CJ58),"",20*'Nota de Estudiantes'!CJ58/CJ$6)</f>
        <v/>
      </c>
      <c r="CK56" s="43" t="str">
        <f>IF(ISBLANK('Nota de Estudiantes'!CK58),"",20*'Nota de Estudiantes'!CK58/CK$6)</f>
        <v/>
      </c>
      <c r="CL56" s="43" t="str">
        <f>IF(ISBLANK('Nota de Estudiantes'!CL58),"",20*'Nota de Estudiantes'!CL58/CL$6)</f>
        <v/>
      </c>
      <c r="CM56" s="43" t="str">
        <f>IF(ISBLANK('Nota de Estudiantes'!CM58),"",20*'Nota de Estudiantes'!CM58/CM$6)</f>
        <v/>
      </c>
      <c r="CN56" s="43" t="str">
        <f>IF(ISBLANK('Nota de Estudiantes'!CN58),"",20*'Nota de Estudiantes'!CN58/CN$6)</f>
        <v/>
      </c>
      <c r="CO56" s="43" t="str">
        <f>IF(ISBLANK('Nota de Estudiantes'!CO58),"",20*'Nota de Estudiantes'!CO58/CO$6)</f>
        <v/>
      </c>
      <c r="CP56" s="43" t="str">
        <f>IF(ISBLANK('Nota de Estudiantes'!CP58),"",20*'Nota de Estudiantes'!CP58/CP$6)</f>
        <v/>
      </c>
      <c r="CQ56" s="43" t="str">
        <f>IF(ISBLANK('Nota de Estudiantes'!CQ58),"",20*'Nota de Estudiantes'!CQ58/CQ$6)</f>
        <v/>
      </c>
      <c r="CR56" s="43" t="str">
        <f>IF(ISBLANK('Nota de Estudiantes'!CR58),"",20*'Nota de Estudiantes'!CR58/CR$6)</f>
        <v/>
      </c>
      <c r="CS56" s="43" t="str">
        <f>IF(ISBLANK('Nota de Estudiantes'!CS58),"",20*'Nota de Estudiantes'!CS58/CS$6)</f>
        <v/>
      </c>
      <c r="CT56" s="43" t="str">
        <f>IF(ISBLANK('Nota de Estudiantes'!CT58),"",20*'Nota de Estudiantes'!CT58/CT$6)</f>
        <v/>
      </c>
      <c r="CU56" s="43" t="str">
        <f>IF(ISBLANK('Nota de Estudiantes'!CU58),"",20*'Nota de Estudiantes'!CU58/CU$6)</f>
        <v/>
      </c>
      <c r="CV56" s="43" t="str">
        <f>IF(ISBLANK('Nota de Estudiantes'!CV58),"",20*'Nota de Estudiantes'!CV58/CV$6)</f>
        <v/>
      </c>
      <c r="CW56" s="43" t="str">
        <f>IF(ISBLANK('Nota de Estudiantes'!CW58),"",20*'Nota de Estudiantes'!CW58/CW$6)</f>
        <v/>
      </c>
      <c r="CX56" s="43" t="str">
        <f>IF(ISBLANK('Nota de Estudiantes'!CX58),"",20*'Nota de Estudiantes'!CX58/CX$6)</f>
        <v/>
      </c>
      <c r="CY56" s="43" t="str">
        <f>IF(ISBLANK('Nota de Estudiantes'!CY58),"",20*'Nota de Estudiantes'!CY58/CY$6)</f>
        <v/>
      </c>
      <c r="CZ56" s="43" t="str">
        <f>IF(ISBLANK('Nota de Estudiantes'!CZ58),"",20*'Nota de Estudiantes'!CZ58/CZ$6)</f>
        <v/>
      </c>
      <c r="DA56" s="43" t="str">
        <f>IF(ISBLANK('Nota de Estudiantes'!DA58),"",20*'Nota de Estudiantes'!DA58/DA$6)</f>
        <v/>
      </c>
      <c r="DB56" s="43" t="str">
        <f>IF(ISBLANK('Nota de Estudiantes'!DB58),"",20*'Nota de Estudiantes'!DB58/DB$6)</f>
        <v/>
      </c>
      <c r="DC56" s="43" t="str">
        <f>IF(ISBLANK('Nota de Estudiantes'!DC58),"",20*'Nota de Estudiantes'!DC58/DC$6)</f>
        <v/>
      </c>
      <c r="DD56" s="43" t="str">
        <f>IF(ISBLANK('Nota de Estudiantes'!DD58),"",20*'Nota de Estudiantes'!DD58/DD$6)</f>
        <v/>
      </c>
      <c r="DE56" s="43" t="str">
        <f>IF(ISBLANK('Nota de Estudiantes'!DE58),"",20*'Nota de Estudiantes'!DE58/DE$6)</f>
        <v/>
      </c>
      <c r="DF56" s="43" t="str">
        <f>IF(ISBLANK('Nota de Estudiantes'!DF58),"",20*'Nota de Estudiantes'!DF58/DF$6)</f>
        <v/>
      </c>
      <c r="DG56" s="43" t="str">
        <f>IF(ISBLANK('Nota de Estudiantes'!DG58),"",20*'Nota de Estudiantes'!DG58/DG$6)</f>
        <v/>
      </c>
      <c r="DH56" s="43" t="str">
        <f>IF(ISBLANK('Nota de Estudiantes'!DH58),"",20*'Nota de Estudiantes'!DH58/DH$6)</f>
        <v/>
      </c>
      <c r="DI56" s="43" t="str">
        <f>IF(ISBLANK('Nota de Estudiantes'!DI58),"",20*'Nota de Estudiantes'!DI58/DI$6)</f>
        <v/>
      </c>
      <c r="DJ56" s="43" t="str">
        <f>IF(ISBLANK('Nota de Estudiantes'!DJ58),"",20*'Nota de Estudiantes'!DJ58/DJ$6)</f>
        <v/>
      </c>
      <c r="DK56" s="43" t="str">
        <f>IF(ISBLANK('Nota de Estudiantes'!DK58),"",20*'Nota de Estudiantes'!DK58/DK$6)</f>
        <v/>
      </c>
      <c r="DL56" s="43" t="str">
        <f>IF(ISBLANK('Nota de Estudiantes'!DL58),"",20*'Nota de Estudiantes'!DL58/DL$6)</f>
        <v/>
      </c>
      <c r="DM56" s="43" t="str">
        <f>IF(ISBLANK('Nota de Estudiantes'!DM58),"",20*'Nota de Estudiantes'!DM58/DM$6)</f>
        <v/>
      </c>
      <c r="DN56" s="43" t="str">
        <f>IF(ISBLANK('Nota de Estudiantes'!DN58),"",20*'Nota de Estudiantes'!DN58/DN$6)</f>
        <v/>
      </c>
      <c r="DO56" s="43" t="str">
        <f>IF(ISBLANK('Nota de Estudiantes'!DO58),"",20*'Nota de Estudiantes'!DO58/DO$6)</f>
        <v/>
      </c>
      <c r="DP56" s="43" t="str">
        <f>IF(ISBLANK('Nota de Estudiantes'!DP58),"",20*'Nota de Estudiantes'!DP58/DP$6)</f>
        <v/>
      </c>
      <c r="DQ56" s="43" t="str">
        <f>IF(ISBLANK('Nota de Estudiantes'!DQ58),"",20*'Nota de Estudiantes'!DQ58/DQ$6)</f>
        <v/>
      </c>
      <c r="DR56" s="43" t="str">
        <f>IF(ISBLANK('Nota de Estudiantes'!DR58),"",20*'Nota de Estudiantes'!DR58/DR$6)</f>
        <v/>
      </c>
      <c r="DS56" s="43" t="str">
        <f>IF(ISBLANK('Nota de Estudiantes'!DS58),"",20*'Nota de Estudiantes'!DS58/DS$6)</f>
        <v/>
      </c>
      <c r="DT56" s="43" t="str">
        <f>IF(ISBLANK('Nota de Estudiantes'!DT58),"",20*'Nota de Estudiantes'!DT58/DT$6)</f>
        <v/>
      </c>
      <c r="DU56" s="43" t="str">
        <f>IF(ISBLANK('Nota de Estudiantes'!DU58),"",20*'Nota de Estudiantes'!DU58/DU$6)</f>
        <v/>
      </c>
      <c r="DV56" s="43" t="str">
        <f>IF(ISBLANK('Nota de Estudiantes'!DV58),"",20*'Nota de Estudiantes'!DV58/DV$6)</f>
        <v/>
      </c>
      <c r="DW56" s="43" t="str">
        <f>IF(ISBLANK('Nota de Estudiantes'!DW58),"",20*'Nota de Estudiantes'!DW58/DW$6)</f>
        <v/>
      </c>
      <c r="DX56" s="43" t="str">
        <f>IF(ISBLANK('Nota de Estudiantes'!DX58),"",20*'Nota de Estudiantes'!DX58/DX$6)</f>
        <v/>
      </c>
      <c r="DY56" s="43" t="str">
        <f>IF(ISBLANK('Nota de Estudiantes'!DY58),"",20*'Nota de Estudiantes'!DY58/DY$6)</f>
        <v/>
      </c>
      <c r="DZ56" s="43" t="str">
        <f>IF(ISBLANK('Nota de Estudiantes'!DZ58),"",20*'Nota de Estudiantes'!DZ58/DZ$6)</f>
        <v/>
      </c>
      <c r="EA56" s="43" t="str">
        <f>IF(ISBLANK('Nota de Estudiantes'!EA58),"",20*'Nota de Estudiantes'!EA58/EA$6)</f>
        <v/>
      </c>
      <c r="EB56" s="43" t="str">
        <f>IF(ISBLANK('Nota de Estudiantes'!EB58),"",20*'Nota de Estudiantes'!EB58/EB$6)</f>
        <v/>
      </c>
      <c r="EC56" s="43" t="str">
        <f>IF(ISBLANK('Nota de Estudiantes'!EC58),"",20*'Nota de Estudiantes'!EC58/EC$6)</f>
        <v/>
      </c>
      <c r="ED56" s="43" t="str">
        <f>IF(ISBLANK('Nota de Estudiantes'!ED58),"",20*'Nota de Estudiantes'!ED58/ED$6)</f>
        <v/>
      </c>
      <c r="EE56" s="43" t="str">
        <f>IF(ISBLANK('Nota de Estudiantes'!EE58),"",20*'Nota de Estudiantes'!EE58/EE$6)</f>
        <v/>
      </c>
      <c r="EF56" s="43" t="str">
        <f>IF(ISBLANK('Nota de Estudiantes'!EF58),"",20*'Nota de Estudiantes'!EF58/EF$6)</f>
        <v/>
      </c>
      <c r="EG56" s="43" t="str">
        <f>IF(ISBLANK('Nota de Estudiantes'!EG58),"",20*'Nota de Estudiantes'!EG58/EG$6)</f>
        <v/>
      </c>
      <c r="EH56" s="43" t="str">
        <f>IF(ISBLANK('Nota de Estudiantes'!EH58),"",20*'Nota de Estudiantes'!EH58/EH$6)</f>
        <v/>
      </c>
      <c r="EI56" s="43" t="str">
        <f>IF(ISBLANK('Nota de Estudiantes'!EI58),"",20*'Nota de Estudiantes'!EI58/EI$6)</f>
        <v/>
      </c>
      <c r="EJ56" s="43" t="str">
        <f>IF(ISBLANK('Nota de Estudiantes'!EJ58),"",20*'Nota de Estudiantes'!EJ58/EJ$6)</f>
        <v/>
      </c>
      <c r="EK56" s="43" t="str">
        <f>IF(ISBLANK('Nota de Estudiantes'!EK58),"",20*'Nota de Estudiantes'!EK58/EK$6)</f>
        <v/>
      </c>
      <c r="EL56" s="43" t="str">
        <f>IF(ISBLANK('Nota de Estudiantes'!EL58),"",20*'Nota de Estudiantes'!EL58/EL$6)</f>
        <v/>
      </c>
      <c r="EM56" s="43" t="str">
        <f>IF(ISBLANK('Nota de Estudiantes'!EM58),"",20*'Nota de Estudiantes'!EM58/EM$6)</f>
        <v/>
      </c>
      <c r="EN56" s="43" t="str">
        <f>IF(ISBLANK('Nota de Estudiantes'!EN58),"",20*'Nota de Estudiantes'!EN58/EN$6)</f>
        <v/>
      </c>
      <c r="EO56" s="43" t="str">
        <f>IF(ISBLANK('Nota de Estudiantes'!EO58),"",20*'Nota de Estudiantes'!EO58/EO$6)</f>
        <v/>
      </c>
      <c r="EP56" s="43" t="str">
        <f>IF(ISBLANK('Nota de Estudiantes'!EP58),"",20*'Nota de Estudiantes'!EP58/EP$6)</f>
        <v/>
      </c>
      <c r="EQ56" s="43" t="str">
        <f>IF(ISBLANK('Nota de Estudiantes'!EQ58),"",20*'Nota de Estudiantes'!EQ58/EQ$6)</f>
        <v/>
      </c>
      <c r="ER56" s="43" t="str">
        <f>IF(ISBLANK('Nota de Estudiantes'!ER58),"",20*'Nota de Estudiantes'!ER58/ER$6)</f>
        <v/>
      </c>
      <c r="ES56" s="43" t="str">
        <f>IF(ISBLANK('Nota de Estudiantes'!ES58),"",20*'Nota de Estudiantes'!ES58/ES$6)</f>
        <v/>
      </c>
      <c r="ET56" s="43" t="str">
        <f>IF(ISBLANK('Nota de Estudiantes'!ET58),"",20*'Nota de Estudiantes'!ET58/ET$6)</f>
        <v/>
      </c>
      <c r="EU56" s="43" t="str">
        <f>IF(ISBLANK('Nota de Estudiantes'!EU58),"",20*'Nota de Estudiantes'!EU58/EU$6)</f>
        <v/>
      </c>
      <c r="EV56" s="43" t="str">
        <f>IF(ISBLANK('Nota de Estudiantes'!EV58),"",20*'Nota de Estudiantes'!EV58/EV$6)</f>
        <v/>
      </c>
      <c r="EW56" s="43" t="str">
        <f>IF(ISBLANK('Nota de Estudiantes'!EW58),"",20*'Nota de Estudiantes'!EW58/EW$6)</f>
        <v/>
      </c>
      <c r="EX56" s="43" t="str">
        <f>IF(ISBLANK('Nota de Estudiantes'!EX58),"",20*'Nota de Estudiantes'!EX58/EX$6)</f>
        <v/>
      </c>
      <c r="EY56" s="43" t="str">
        <f>IF(ISBLANK('Nota de Estudiantes'!EY58),"",20*'Nota de Estudiantes'!EY58/EY$6)</f>
        <v/>
      </c>
      <c r="EZ56" s="43" t="str">
        <f>IF(ISBLANK('Nota de Estudiantes'!EZ58),"",20*'Nota de Estudiantes'!EZ58/EZ$6)</f>
        <v/>
      </c>
      <c r="FA56" s="43" t="str">
        <f>IF(ISBLANK('Nota de Estudiantes'!FA58),"",20*'Nota de Estudiantes'!FA58/FA$6)</f>
        <v/>
      </c>
      <c r="FB56" s="43" t="str">
        <f>IF(ISBLANK('Nota de Estudiantes'!FB58),"",20*'Nota de Estudiantes'!FB58/FB$6)</f>
        <v/>
      </c>
      <c r="FC56" s="43" t="str">
        <f>IF(ISBLANK('Nota de Estudiantes'!FC58),"",20*'Nota de Estudiantes'!FC58/FC$6)</f>
        <v/>
      </c>
      <c r="FD56" s="43" t="str">
        <f>IF(ISBLANK('Nota de Estudiantes'!FD58),"",20*'Nota de Estudiantes'!FD58/FD$6)</f>
        <v/>
      </c>
      <c r="FE56" s="43" t="str">
        <f>IF(ISBLANK('Nota de Estudiantes'!FE58),"",20*'Nota de Estudiantes'!FE58/FE$6)</f>
        <v/>
      </c>
      <c r="FF56" s="43" t="str">
        <f>IF(ISBLANK('Nota de Estudiantes'!FF58),"",20*'Nota de Estudiantes'!FF58/FF$6)</f>
        <v/>
      </c>
      <c r="FG56" s="43" t="str">
        <f>IF(ISBLANK('Nota de Estudiantes'!FG58),"",20*'Nota de Estudiantes'!FG58/FG$6)</f>
        <v/>
      </c>
      <c r="FH56" s="43" t="str">
        <f>IF(ISBLANK('Nota de Estudiantes'!FH58),"",20*'Nota de Estudiantes'!FH58/FH$6)</f>
        <v/>
      </c>
      <c r="FI56" s="43" t="str">
        <f>IF(ISBLANK('Nota de Estudiantes'!FI58),"",20*'Nota de Estudiantes'!FI58/FI$6)</f>
        <v/>
      </c>
      <c r="FJ56" s="43" t="str">
        <f>IF(ISBLANK('Nota de Estudiantes'!FJ58),"",20*'Nota de Estudiantes'!FJ58/FJ$6)</f>
        <v/>
      </c>
      <c r="FK56" s="43" t="str">
        <f>IF(ISBLANK('Nota de Estudiantes'!FK58),"",20*'Nota de Estudiantes'!FK58/FK$6)</f>
        <v/>
      </c>
      <c r="FL56" s="43" t="str">
        <f>IF(ISBLANK('Nota de Estudiantes'!FL58),"",20*'Nota de Estudiantes'!FL58/FL$6)</f>
        <v/>
      </c>
    </row>
    <row r="57" spans="2:168" x14ac:dyDescent="0.25">
      <c r="B57" s="42" t="str">
        <f>IF(ISBLANK('Nota de Estudiantes'!B59),"",'Nota de Estudiantes'!B59)</f>
        <v/>
      </c>
      <c r="C57" s="42" t="str">
        <f>IF(ISBLANK('Nota de Estudiantes'!C59),"",'Nota de Estudiantes'!C59)</f>
        <v/>
      </c>
      <c r="D57" s="38" t="str">
        <f>IF(ISBLANK('Nota de Estudiantes'!D59),"",'Nota de Estudiantes'!D59)</f>
        <v/>
      </c>
      <c r="E57" s="43" t="str">
        <f>IF(ISBLANK('Nota de Estudiantes'!E59),"",20*'Nota de Estudiantes'!E59/E$6)</f>
        <v/>
      </c>
      <c r="F57" s="43" t="str">
        <f>IF(ISBLANK('Nota de Estudiantes'!F59),"",20*'Nota de Estudiantes'!F59/F$6)</f>
        <v/>
      </c>
      <c r="G57" s="43" t="str">
        <f>IF(ISBLANK('Nota de Estudiantes'!G59),"",20*'Nota de Estudiantes'!G59/G$6)</f>
        <v/>
      </c>
      <c r="H57" s="43" t="str">
        <f>IF(ISBLANK('Nota de Estudiantes'!H59),"",20*'Nota de Estudiantes'!H59/H$6)</f>
        <v/>
      </c>
      <c r="I57" s="43" t="str">
        <f>IF(ISBLANK('Nota de Estudiantes'!I59),"",20*'Nota de Estudiantes'!I59/I$6)</f>
        <v/>
      </c>
      <c r="J57" s="43" t="str">
        <f>IF(ISBLANK('Nota de Estudiantes'!J59),"",20*'Nota de Estudiantes'!J59/J$6)</f>
        <v/>
      </c>
      <c r="K57" s="43" t="str">
        <f>IF(ISBLANK('Nota de Estudiantes'!K59),"",20*'Nota de Estudiantes'!K59/K$6)</f>
        <v/>
      </c>
      <c r="L57" s="43" t="str">
        <f>IF(ISBLANK('Nota de Estudiantes'!L59),"",20*'Nota de Estudiantes'!L59/L$6)</f>
        <v/>
      </c>
      <c r="M57" s="43" t="str">
        <f>IF(ISBLANK('Nota de Estudiantes'!M59),"",20*'Nota de Estudiantes'!M59/M$6)</f>
        <v/>
      </c>
      <c r="N57" s="43" t="str">
        <f>IF(ISBLANK('Nota de Estudiantes'!N59),"",20*'Nota de Estudiantes'!N59/N$6)</f>
        <v/>
      </c>
      <c r="O57" s="43" t="str">
        <f>IF(ISBLANK('Nota de Estudiantes'!O59),"",20*'Nota de Estudiantes'!O59/O$6)</f>
        <v/>
      </c>
      <c r="P57" s="43" t="str">
        <f>IF(ISBLANK('Nota de Estudiantes'!P59),"",20*'Nota de Estudiantes'!P59/P$6)</f>
        <v/>
      </c>
      <c r="Q57" s="43" t="str">
        <f>IF(ISBLANK('Nota de Estudiantes'!Q59),"",20*'Nota de Estudiantes'!Q59/Q$6)</f>
        <v/>
      </c>
      <c r="R57" s="43" t="str">
        <f>IF(ISBLANK('Nota de Estudiantes'!R59),"",20*'Nota de Estudiantes'!R59/R$6)</f>
        <v/>
      </c>
      <c r="S57" s="43" t="str">
        <f>IF(ISBLANK('Nota de Estudiantes'!S59),"",20*'Nota de Estudiantes'!S59/S$6)</f>
        <v/>
      </c>
      <c r="T57" s="43" t="str">
        <f>IF(ISBLANK('Nota de Estudiantes'!T59),"",20*'Nota de Estudiantes'!T59/T$6)</f>
        <v/>
      </c>
      <c r="U57" s="43" t="str">
        <f>IF(ISBLANK('Nota de Estudiantes'!U59),"",20*'Nota de Estudiantes'!U59/U$6)</f>
        <v/>
      </c>
      <c r="V57" s="43" t="str">
        <f>IF(ISBLANK('Nota de Estudiantes'!V59),"",20*'Nota de Estudiantes'!V59/V$6)</f>
        <v/>
      </c>
      <c r="W57" s="43" t="str">
        <f>IF(ISBLANK('Nota de Estudiantes'!W59),"",20*'Nota de Estudiantes'!W59/W$6)</f>
        <v/>
      </c>
      <c r="X57" s="43" t="str">
        <f>IF(ISBLANK('Nota de Estudiantes'!X59),"",20*'Nota de Estudiantes'!X59/X$6)</f>
        <v/>
      </c>
      <c r="Y57" s="43" t="str">
        <f>IF(ISBLANK('Nota de Estudiantes'!Y59),"",20*'Nota de Estudiantes'!Y59/Y$6)</f>
        <v/>
      </c>
      <c r="Z57" s="43" t="str">
        <f>IF(ISBLANK('Nota de Estudiantes'!Z59),"",20*'Nota de Estudiantes'!Z59/Z$6)</f>
        <v/>
      </c>
      <c r="AA57" s="43" t="str">
        <f>IF(ISBLANK('Nota de Estudiantes'!AA59),"",20*'Nota de Estudiantes'!AA59/AA$6)</f>
        <v/>
      </c>
      <c r="AB57" s="43" t="str">
        <f>IF(ISBLANK('Nota de Estudiantes'!AB59),"",20*'Nota de Estudiantes'!AB59/AB$6)</f>
        <v/>
      </c>
      <c r="AC57" s="43" t="str">
        <f>IF(ISBLANK('Nota de Estudiantes'!AC59),"",20*'Nota de Estudiantes'!AC59/AC$6)</f>
        <v/>
      </c>
      <c r="AD57" s="43" t="str">
        <f>IF(ISBLANK('Nota de Estudiantes'!AD59),"",20*'Nota de Estudiantes'!AD59/AD$6)</f>
        <v/>
      </c>
      <c r="AE57" s="43" t="str">
        <f>IF(ISBLANK('Nota de Estudiantes'!AE59),"",20*'Nota de Estudiantes'!AE59/AE$6)</f>
        <v/>
      </c>
      <c r="AF57" s="43" t="str">
        <f>IF(ISBLANK('Nota de Estudiantes'!AF59),"",20*'Nota de Estudiantes'!AF59/AF$6)</f>
        <v/>
      </c>
      <c r="AG57" s="43" t="str">
        <f>IF(ISBLANK('Nota de Estudiantes'!AG59),"",20*'Nota de Estudiantes'!AG59/AG$6)</f>
        <v/>
      </c>
      <c r="AH57" s="43" t="str">
        <f>IF(ISBLANK('Nota de Estudiantes'!AH59),"",20*'Nota de Estudiantes'!AH59/AH$6)</f>
        <v/>
      </c>
      <c r="AI57" s="43" t="str">
        <f>IF(ISBLANK('Nota de Estudiantes'!AI59),"",20*'Nota de Estudiantes'!AI59/AI$6)</f>
        <v/>
      </c>
      <c r="AJ57" s="43" t="str">
        <f>IF(ISBLANK('Nota de Estudiantes'!AJ59),"",20*'Nota de Estudiantes'!AJ59/AJ$6)</f>
        <v/>
      </c>
      <c r="AK57" s="43" t="str">
        <f>IF(ISBLANK('Nota de Estudiantes'!AK59),"",20*'Nota de Estudiantes'!AK59/AK$6)</f>
        <v/>
      </c>
      <c r="AL57" s="43" t="str">
        <f>IF(ISBLANK('Nota de Estudiantes'!AL59),"",20*'Nota de Estudiantes'!AL59/AL$6)</f>
        <v/>
      </c>
      <c r="AM57" s="43" t="str">
        <f>IF(ISBLANK('Nota de Estudiantes'!AM59),"",20*'Nota de Estudiantes'!AM59/AM$6)</f>
        <v/>
      </c>
      <c r="AN57" s="43" t="str">
        <f>IF(ISBLANK('Nota de Estudiantes'!AN59),"",20*'Nota de Estudiantes'!AN59/AN$6)</f>
        <v/>
      </c>
      <c r="AO57" s="43" t="str">
        <f>IF(ISBLANK('Nota de Estudiantes'!AO59),"",20*'Nota de Estudiantes'!AO59/AO$6)</f>
        <v/>
      </c>
      <c r="AP57" s="43" t="str">
        <f>IF(ISBLANK('Nota de Estudiantes'!AP59),"",20*'Nota de Estudiantes'!AP59/AP$6)</f>
        <v/>
      </c>
      <c r="AQ57" s="43" t="str">
        <f>IF(ISBLANK('Nota de Estudiantes'!AQ59),"",20*'Nota de Estudiantes'!AQ59/AQ$6)</f>
        <v/>
      </c>
      <c r="AR57" s="43" t="str">
        <f>IF(ISBLANK('Nota de Estudiantes'!AR59),"",20*'Nota de Estudiantes'!AR59/AR$6)</f>
        <v/>
      </c>
      <c r="AS57" s="43" t="str">
        <f>IF(ISBLANK('Nota de Estudiantes'!AS59),"",20*'Nota de Estudiantes'!AS59/AS$6)</f>
        <v/>
      </c>
      <c r="AT57" s="43" t="str">
        <f>IF(ISBLANK('Nota de Estudiantes'!AT59),"",20*'Nota de Estudiantes'!AT59/AT$6)</f>
        <v/>
      </c>
      <c r="AU57" s="43" t="str">
        <f>IF(ISBLANK('Nota de Estudiantes'!AU59),"",20*'Nota de Estudiantes'!AU59/AU$6)</f>
        <v/>
      </c>
      <c r="AV57" s="43" t="str">
        <f>IF(ISBLANK('Nota de Estudiantes'!AV59),"",20*'Nota de Estudiantes'!AV59/AV$6)</f>
        <v/>
      </c>
      <c r="AW57" s="43" t="str">
        <f>IF(ISBLANK('Nota de Estudiantes'!AW59),"",20*'Nota de Estudiantes'!AW59/AW$6)</f>
        <v/>
      </c>
      <c r="AX57" s="43" t="str">
        <f>IF(ISBLANK('Nota de Estudiantes'!AX59),"",20*'Nota de Estudiantes'!AX59/AX$6)</f>
        <v/>
      </c>
      <c r="AY57" s="43" t="str">
        <f>IF(ISBLANK('Nota de Estudiantes'!AY59),"",20*'Nota de Estudiantes'!AY59/AY$6)</f>
        <v/>
      </c>
      <c r="AZ57" s="43" t="str">
        <f>IF(ISBLANK('Nota de Estudiantes'!AZ59),"",20*'Nota de Estudiantes'!AZ59/AZ$6)</f>
        <v/>
      </c>
      <c r="BA57" s="43" t="str">
        <f>IF(ISBLANK('Nota de Estudiantes'!BA59),"",20*'Nota de Estudiantes'!BA59/BA$6)</f>
        <v/>
      </c>
      <c r="BB57" s="43" t="str">
        <f>IF(ISBLANK('Nota de Estudiantes'!BB59),"",20*'Nota de Estudiantes'!BB59/BB$6)</f>
        <v/>
      </c>
      <c r="BC57" s="43" t="str">
        <f>IF(ISBLANK('Nota de Estudiantes'!BC59),"",20*'Nota de Estudiantes'!BC59/BC$6)</f>
        <v/>
      </c>
      <c r="BD57" s="43" t="str">
        <f>IF(ISBLANK('Nota de Estudiantes'!BD59),"",20*'Nota de Estudiantes'!BD59/BD$6)</f>
        <v/>
      </c>
      <c r="BE57" s="43" t="str">
        <f>IF(ISBLANK('Nota de Estudiantes'!BE59),"",20*'Nota de Estudiantes'!BE59/BE$6)</f>
        <v/>
      </c>
      <c r="BF57" s="43" t="str">
        <f>IF(ISBLANK('Nota de Estudiantes'!BF59),"",20*'Nota de Estudiantes'!BF59/BF$6)</f>
        <v/>
      </c>
      <c r="BG57" s="43" t="str">
        <f>IF(ISBLANK('Nota de Estudiantes'!BG59),"",20*'Nota de Estudiantes'!BG59/BG$6)</f>
        <v/>
      </c>
      <c r="BH57" s="43" t="str">
        <f>IF(ISBLANK('Nota de Estudiantes'!BH59),"",20*'Nota de Estudiantes'!BH59/BH$6)</f>
        <v/>
      </c>
      <c r="BI57" s="43" t="str">
        <f>IF(ISBLANK('Nota de Estudiantes'!BI59),"",20*'Nota de Estudiantes'!BI59/BI$6)</f>
        <v/>
      </c>
      <c r="BJ57" s="43" t="str">
        <f>IF(ISBLANK('Nota de Estudiantes'!BJ59),"",20*'Nota de Estudiantes'!BJ59/BJ$6)</f>
        <v/>
      </c>
      <c r="BK57" s="43" t="str">
        <f>IF(ISBLANK('Nota de Estudiantes'!BK59),"",20*'Nota de Estudiantes'!BK59/BK$6)</f>
        <v/>
      </c>
      <c r="BL57" s="43" t="str">
        <f>IF(ISBLANK('Nota de Estudiantes'!BL59),"",20*'Nota de Estudiantes'!BL59/BL$6)</f>
        <v/>
      </c>
      <c r="BM57" s="43" t="str">
        <f>IF(ISBLANK('Nota de Estudiantes'!BM59),"",20*'Nota de Estudiantes'!BM59/BM$6)</f>
        <v/>
      </c>
      <c r="BN57" s="43" t="str">
        <f>IF(ISBLANK('Nota de Estudiantes'!BN59),"",20*'Nota de Estudiantes'!BN59/BN$6)</f>
        <v/>
      </c>
      <c r="BO57" s="43" t="str">
        <f>IF(ISBLANK('Nota de Estudiantes'!BO59),"",20*'Nota de Estudiantes'!BO59/BO$6)</f>
        <v/>
      </c>
      <c r="BP57" s="43" t="str">
        <f>IF(ISBLANK('Nota de Estudiantes'!BP59),"",20*'Nota de Estudiantes'!BP59/BP$6)</f>
        <v/>
      </c>
      <c r="BQ57" s="43" t="str">
        <f>IF(ISBLANK('Nota de Estudiantes'!BQ59),"",20*'Nota de Estudiantes'!BQ59/BQ$6)</f>
        <v/>
      </c>
      <c r="BR57" s="43" t="str">
        <f>IF(ISBLANK('Nota de Estudiantes'!BR59),"",20*'Nota de Estudiantes'!BR59/BR$6)</f>
        <v/>
      </c>
      <c r="BS57" s="43" t="str">
        <f>IF(ISBLANK('Nota de Estudiantes'!BS59),"",20*'Nota de Estudiantes'!BS59/BS$6)</f>
        <v/>
      </c>
      <c r="BT57" s="43" t="str">
        <f>IF(ISBLANK('Nota de Estudiantes'!BT59),"",20*'Nota de Estudiantes'!BT59/BT$6)</f>
        <v/>
      </c>
      <c r="BU57" s="43" t="str">
        <f>IF(ISBLANK('Nota de Estudiantes'!BU59),"",20*'Nota de Estudiantes'!BU59/BU$6)</f>
        <v/>
      </c>
      <c r="BV57" s="43" t="str">
        <f>IF(ISBLANK('Nota de Estudiantes'!BV59),"",20*'Nota de Estudiantes'!BV59/BV$6)</f>
        <v/>
      </c>
      <c r="BW57" s="43" t="str">
        <f>IF(ISBLANK('Nota de Estudiantes'!BW59),"",20*'Nota de Estudiantes'!BW59/BW$6)</f>
        <v/>
      </c>
      <c r="BX57" s="43" t="str">
        <f>IF(ISBLANK('Nota de Estudiantes'!BX59),"",20*'Nota de Estudiantes'!BX59/BX$6)</f>
        <v/>
      </c>
      <c r="BY57" s="43" t="str">
        <f>IF(ISBLANK('Nota de Estudiantes'!BY59),"",20*'Nota de Estudiantes'!BY59/BY$6)</f>
        <v/>
      </c>
      <c r="BZ57" s="43" t="str">
        <f>IF(ISBLANK('Nota de Estudiantes'!BZ59),"",20*'Nota de Estudiantes'!BZ59/BZ$6)</f>
        <v/>
      </c>
      <c r="CA57" s="43" t="str">
        <f>IF(ISBLANK('Nota de Estudiantes'!CA59),"",20*'Nota de Estudiantes'!CA59/CA$6)</f>
        <v/>
      </c>
      <c r="CB57" s="43" t="str">
        <f>IF(ISBLANK('Nota de Estudiantes'!CB59),"",20*'Nota de Estudiantes'!CB59/CB$6)</f>
        <v/>
      </c>
      <c r="CC57" s="43" t="str">
        <f>IF(ISBLANK('Nota de Estudiantes'!CC59),"",20*'Nota de Estudiantes'!CC59/CC$6)</f>
        <v/>
      </c>
      <c r="CD57" s="43" t="str">
        <f>IF(ISBLANK('Nota de Estudiantes'!CD59),"",20*'Nota de Estudiantes'!CD59/CD$6)</f>
        <v/>
      </c>
      <c r="CE57" s="43" t="str">
        <f>IF(ISBLANK('Nota de Estudiantes'!CE59),"",20*'Nota de Estudiantes'!CE59/CE$6)</f>
        <v/>
      </c>
      <c r="CF57" s="43" t="str">
        <f>IF(ISBLANK('Nota de Estudiantes'!CF59),"",20*'Nota de Estudiantes'!CF59/CF$6)</f>
        <v/>
      </c>
      <c r="CG57" s="43" t="str">
        <f>IF(ISBLANK('Nota de Estudiantes'!CG59),"",20*'Nota de Estudiantes'!CG59/CG$6)</f>
        <v/>
      </c>
      <c r="CH57" s="43" t="str">
        <f>IF(ISBLANK('Nota de Estudiantes'!CH59),"",20*'Nota de Estudiantes'!CH59/CH$6)</f>
        <v/>
      </c>
      <c r="CI57" s="43" t="str">
        <f>IF(ISBLANK('Nota de Estudiantes'!CI59),"",20*'Nota de Estudiantes'!CI59/CI$6)</f>
        <v/>
      </c>
      <c r="CJ57" s="43" t="str">
        <f>IF(ISBLANK('Nota de Estudiantes'!CJ59),"",20*'Nota de Estudiantes'!CJ59/CJ$6)</f>
        <v/>
      </c>
      <c r="CK57" s="43" t="str">
        <f>IF(ISBLANK('Nota de Estudiantes'!CK59),"",20*'Nota de Estudiantes'!CK59/CK$6)</f>
        <v/>
      </c>
      <c r="CL57" s="43" t="str">
        <f>IF(ISBLANK('Nota de Estudiantes'!CL59),"",20*'Nota de Estudiantes'!CL59/CL$6)</f>
        <v/>
      </c>
      <c r="CM57" s="43" t="str">
        <f>IF(ISBLANK('Nota de Estudiantes'!CM59),"",20*'Nota de Estudiantes'!CM59/CM$6)</f>
        <v/>
      </c>
      <c r="CN57" s="43" t="str">
        <f>IF(ISBLANK('Nota de Estudiantes'!CN59),"",20*'Nota de Estudiantes'!CN59/CN$6)</f>
        <v/>
      </c>
      <c r="CO57" s="43" t="str">
        <f>IF(ISBLANK('Nota de Estudiantes'!CO59),"",20*'Nota de Estudiantes'!CO59/CO$6)</f>
        <v/>
      </c>
      <c r="CP57" s="43" t="str">
        <f>IF(ISBLANK('Nota de Estudiantes'!CP59),"",20*'Nota de Estudiantes'!CP59/CP$6)</f>
        <v/>
      </c>
      <c r="CQ57" s="43" t="str">
        <f>IF(ISBLANK('Nota de Estudiantes'!CQ59),"",20*'Nota de Estudiantes'!CQ59/CQ$6)</f>
        <v/>
      </c>
      <c r="CR57" s="43" t="str">
        <f>IF(ISBLANK('Nota de Estudiantes'!CR59),"",20*'Nota de Estudiantes'!CR59/CR$6)</f>
        <v/>
      </c>
      <c r="CS57" s="43" t="str">
        <f>IF(ISBLANK('Nota de Estudiantes'!CS59),"",20*'Nota de Estudiantes'!CS59/CS$6)</f>
        <v/>
      </c>
      <c r="CT57" s="43" t="str">
        <f>IF(ISBLANK('Nota de Estudiantes'!CT59),"",20*'Nota de Estudiantes'!CT59/CT$6)</f>
        <v/>
      </c>
      <c r="CU57" s="43" t="str">
        <f>IF(ISBLANK('Nota de Estudiantes'!CU59),"",20*'Nota de Estudiantes'!CU59/CU$6)</f>
        <v/>
      </c>
      <c r="CV57" s="43" t="str">
        <f>IF(ISBLANK('Nota de Estudiantes'!CV59),"",20*'Nota de Estudiantes'!CV59/CV$6)</f>
        <v/>
      </c>
      <c r="CW57" s="43" t="str">
        <f>IF(ISBLANK('Nota de Estudiantes'!CW59),"",20*'Nota de Estudiantes'!CW59/CW$6)</f>
        <v/>
      </c>
      <c r="CX57" s="43" t="str">
        <f>IF(ISBLANK('Nota de Estudiantes'!CX59),"",20*'Nota de Estudiantes'!CX59/CX$6)</f>
        <v/>
      </c>
      <c r="CY57" s="43" t="str">
        <f>IF(ISBLANK('Nota de Estudiantes'!CY59),"",20*'Nota de Estudiantes'!CY59/CY$6)</f>
        <v/>
      </c>
      <c r="CZ57" s="43" t="str">
        <f>IF(ISBLANK('Nota de Estudiantes'!CZ59),"",20*'Nota de Estudiantes'!CZ59/CZ$6)</f>
        <v/>
      </c>
      <c r="DA57" s="43" t="str">
        <f>IF(ISBLANK('Nota de Estudiantes'!DA59),"",20*'Nota de Estudiantes'!DA59/DA$6)</f>
        <v/>
      </c>
      <c r="DB57" s="43" t="str">
        <f>IF(ISBLANK('Nota de Estudiantes'!DB59),"",20*'Nota de Estudiantes'!DB59/DB$6)</f>
        <v/>
      </c>
      <c r="DC57" s="43" t="str">
        <f>IF(ISBLANK('Nota de Estudiantes'!DC59),"",20*'Nota de Estudiantes'!DC59/DC$6)</f>
        <v/>
      </c>
      <c r="DD57" s="43" t="str">
        <f>IF(ISBLANK('Nota de Estudiantes'!DD59),"",20*'Nota de Estudiantes'!DD59/DD$6)</f>
        <v/>
      </c>
      <c r="DE57" s="43" t="str">
        <f>IF(ISBLANK('Nota de Estudiantes'!DE59),"",20*'Nota de Estudiantes'!DE59/DE$6)</f>
        <v/>
      </c>
      <c r="DF57" s="43" t="str">
        <f>IF(ISBLANK('Nota de Estudiantes'!DF59),"",20*'Nota de Estudiantes'!DF59/DF$6)</f>
        <v/>
      </c>
      <c r="DG57" s="43" t="str">
        <f>IF(ISBLANK('Nota de Estudiantes'!DG59),"",20*'Nota de Estudiantes'!DG59/DG$6)</f>
        <v/>
      </c>
      <c r="DH57" s="43" t="str">
        <f>IF(ISBLANK('Nota de Estudiantes'!DH59),"",20*'Nota de Estudiantes'!DH59/DH$6)</f>
        <v/>
      </c>
      <c r="DI57" s="43" t="str">
        <f>IF(ISBLANK('Nota de Estudiantes'!DI59),"",20*'Nota de Estudiantes'!DI59/DI$6)</f>
        <v/>
      </c>
      <c r="DJ57" s="43" t="str">
        <f>IF(ISBLANK('Nota de Estudiantes'!DJ59),"",20*'Nota de Estudiantes'!DJ59/DJ$6)</f>
        <v/>
      </c>
      <c r="DK57" s="43" t="str">
        <f>IF(ISBLANK('Nota de Estudiantes'!DK59),"",20*'Nota de Estudiantes'!DK59/DK$6)</f>
        <v/>
      </c>
      <c r="DL57" s="43" t="str">
        <f>IF(ISBLANK('Nota de Estudiantes'!DL59),"",20*'Nota de Estudiantes'!DL59/DL$6)</f>
        <v/>
      </c>
      <c r="DM57" s="43" t="str">
        <f>IF(ISBLANK('Nota de Estudiantes'!DM59),"",20*'Nota de Estudiantes'!DM59/DM$6)</f>
        <v/>
      </c>
      <c r="DN57" s="43" t="str">
        <f>IF(ISBLANK('Nota de Estudiantes'!DN59),"",20*'Nota de Estudiantes'!DN59/DN$6)</f>
        <v/>
      </c>
      <c r="DO57" s="43" t="str">
        <f>IF(ISBLANK('Nota de Estudiantes'!DO59),"",20*'Nota de Estudiantes'!DO59/DO$6)</f>
        <v/>
      </c>
      <c r="DP57" s="43" t="str">
        <f>IF(ISBLANK('Nota de Estudiantes'!DP59),"",20*'Nota de Estudiantes'!DP59/DP$6)</f>
        <v/>
      </c>
      <c r="DQ57" s="43" t="str">
        <f>IF(ISBLANK('Nota de Estudiantes'!DQ59),"",20*'Nota de Estudiantes'!DQ59/DQ$6)</f>
        <v/>
      </c>
      <c r="DR57" s="43" t="str">
        <f>IF(ISBLANK('Nota de Estudiantes'!DR59),"",20*'Nota de Estudiantes'!DR59/DR$6)</f>
        <v/>
      </c>
      <c r="DS57" s="43" t="str">
        <f>IF(ISBLANK('Nota de Estudiantes'!DS59),"",20*'Nota de Estudiantes'!DS59/DS$6)</f>
        <v/>
      </c>
      <c r="DT57" s="43" t="str">
        <f>IF(ISBLANK('Nota de Estudiantes'!DT59),"",20*'Nota de Estudiantes'!DT59/DT$6)</f>
        <v/>
      </c>
      <c r="DU57" s="43" t="str">
        <f>IF(ISBLANK('Nota de Estudiantes'!DU59),"",20*'Nota de Estudiantes'!DU59/DU$6)</f>
        <v/>
      </c>
      <c r="DV57" s="43" t="str">
        <f>IF(ISBLANK('Nota de Estudiantes'!DV59),"",20*'Nota de Estudiantes'!DV59/DV$6)</f>
        <v/>
      </c>
      <c r="DW57" s="43" t="str">
        <f>IF(ISBLANK('Nota de Estudiantes'!DW59),"",20*'Nota de Estudiantes'!DW59/DW$6)</f>
        <v/>
      </c>
      <c r="DX57" s="43" t="str">
        <f>IF(ISBLANK('Nota de Estudiantes'!DX59),"",20*'Nota de Estudiantes'!DX59/DX$6)</f>
        <v/>
      </c>
      <c r="DY57" s="43" t="str">
        <f>IF(ISBLANK('Nota de Estudiantes'!DY59),"",20*'Nota de Estudiantes'!DY59/DY$6)</f>
        <v/>
      </c>
      <c r="DZ57" s="43" t="str">
        <f>IF(ISBLANK('Nota de Estudiantes'!DZ59),"",20*'Nota de Estudiantes'!DZ59/DZ$6)</f>
        <v/>
      </c>
      <c r="EA57" s="43" t="str">
        <f>IF(ISBLANK('Nota de Estudiantes'!EA59),"",20*'Nota de Estudiantes'!EA59/EA$6)</f>
        <v/>
      </c>
      <c r="EB57" s="43" t="str">
        <f>IF(ISBLANK('Nota de Estudiantes'!EB59),"",20*'Nota de Estudiantes'!EB59/EB$6)</f>
        <v/>
      </c>
      <c r="EC57" s="43" t="str">
        <f>IF(ISBLANK('Nota de Estudiantes'!EC59),"",20*'Nota de Estudiantes'!EC59/EC$6)</f>
        <v/>
      </c>
      <c r="ED57" s="43" t="str">
        <f>IF(ISBLANK('Nota de Estudiantes'!ED59),"",20*'Nota de Estudiantes'!ED59/ED$6)</f>
        <v/>
      </c>
      <c r="EE57" s="43" t="str">
        <f>IF(ISBLANK('Nota de Estudiantes'!EE59),"",20*'Nota de Estudiantes'!EE59/EE$6)</f>
        <v/>
      </c>
      <c r="EF57" s="43" t="str">
        <f>IF(ISBLANK('Nota de Estudiantes'!EF59),"",20*'Nota de Estudiantes'!EF59/EF$6)</f>
        <v/>
      </c>
      <c r="EG57" s="43" t="str">
        <f>IF(ISBLANK('Nota de Estudiantes'!EG59),"",20*'Nota de Estudiantes'!EG59/EG$6)</f>
        <v/>
      </c>
      <c r="EH57" s="43" t="str">
        <f>IF(ISBLANK('Nota de Estudiantes'!EH59),"",20*'Nota de Estudiantes'!EH59/EH$6)</f>
        <v/>
      </c>
      <c r="EI57" s="43" t="str">
        <f>IF(ISBLANK('Nota de Estudiantes'!EI59),"",20*'Nota de Estudiantes'!EI59/EI$6)</f>
        <v/>
      </c>
      <c r="EJ57" s="43" t="str">
        <f>IF(ISBLANK('Nota de Estudiantes'!EJ59),"",20*'Nota de Estudiantes'!EJ59/EJ$6)</f>
        <v/>
      </c>
      <c r="EK57" s="43" t="str">
        <f>IF(ISBLANK('Nota de Estudiantes'!EK59),"",20*'Nota de Estudiantes'!EK59/EK$6)</f>
        <v/>
      </c>
      <c r="EL57" s="43" t="str">
        <f>IF(ISBLANK('Nota de Estudiantes'!EL59),"",20*'Nota de Estudiantes'!EL59/EL$6)</f>
        <v/>
      </c>
      <c r="EM57" s="43" t="str">
        <f>IF(ISBLANK('Nota de Estudiantes'!EM59),"",20*'Nota de Estudiantes'!EM59/EM$6)</f>
        <v/>
      </c>
      <c r="EN57" s="43" t="str">
        <f>IF(ISBLANK('Nota de Estudiantes'!EN59),"",20*'Nota de Estudiantes'!EN59/EN$6)</f>
        <v/>
      </c>
      <c r="EO57" s="43" t="str">
        <f>IF(ISBLANK('Nota de Estudiantes'!EO59),"",20*'Nota de Estudiantes'!EO59/EO$6)</f>
        <v/>
      </c>
      <c r="EP57" s="43" t="str">
        <f>IF(ISBLANK('Nota de Estudiantes'!EP59),"",20*'Nota de Estudiantes'!EP59/EP$6)</f>
        <v/>
      </c>
      <c r="EQ57" s="43" t="str">
        <f>IF(ISBLANK('Nota de Estudiantes'!EQ59),"",20*'Nota de Estudiantes'!EQ59/EQ$6)</f>
        <v/>
      </c>
      <c r="ER57" s="43" t="str">
        <f>IF(ISBLANK('Nota de Estudiantes'!ER59),"",20*'Nota de Estudiantes'!ER59/ER$6)</f>
        <v/>
      </c>
      <c r="ES57" s="43" t="str">
        <f>IF(ISBLANK('Nota de Estudiantes'!ES59),"",20*'Nota de Estudiantes'!ES59/ES$6)</f>
        <v/>
      </c>
      <c r="ET57" s="43" t="str">
        <f>IF(ISBLANK('Nota de Estudiantes'!ET59),"",20*'Nota de Estudiantes'!ET59/ET$6)</f>
        <v/>
      </c>
      <c r="EU57" s="43" t="str">
        <f>IF(ISBLANK('Nota de Estudiantes'!EU59),"",20*'Nota de Estudiantes'!EU59/EU$6)</f>
        <v/>
      </c>
      <c r="EV57" s="43" t="str">
        <f>IF(ISBLANK('Nota de Estudiantes'!EV59),"",20*'Nota de Estudiantes'!EV59/EV$6)</f>
        <v/>
      </c>
      <c r="EW57" s="43" t="str">
        <f>IF(ISBLANK('Nota de Estudiantes'!EW59),"",20*'Nota de Estudiantes'!EW59/EW$6)</f>
        <v/>
      </c>
      <c r="EX57" s="43" t="str">
        <f>IF(ISBLANK('Nota de Estudiantes'!EX59),"",20*'Nota de Estudiantes'!EX59/EX$6)</f>
        <v/>
      </c>
      <c r="EY57" s="43" t="str">
        <f>IF(ISBLANK('Nota de Estudiantes'!EY59),"",20*'Nota de Estudiantes'!EY59/EY$6)</f>
        <v/>
      </c>
      <c r="EZ57" s="43" t="str">
        <f>IF(ISBLANK('Nota de Estudiantes'!EZ59),"",20*'Nota de Estudiantes'!EZ59/EZ$6)</f>
        <v/>
      </c>
      <c r="FA57" s="43" t="str">
        <f>IF(ISBLANK('Nota de Estudiantes'!FA59),"",20*'Nota de Estudiantes'!FA59/FA$6)</f>
        <v/>
      </c>
      <c r="FB57" s="43" t="str">
        <f>IF(ISBLANK('Nota de Estudiantes'!FB59),"",20*'Nota de Estudiantes'!FB59/FB$6)</f>
        <v/>
      </c>
      <c r="FC57" s="43" t="str">
        <f>IF(ISBLANK('Nota de Estudiantes'!FC59),"",20*'Nota de Estudiantes'!FC59/FC$6)</f>
        <v/>
      </c>
      <c r="FD57" s="43" t="str">
        <f>IF(ISBLANK('Nota de Estudiantes'!FD59),"",20*'Nota de Estudiantes'!FD59/FD$6)</f>
        <v/>
      </c>
      <c r="FE57" s="43" t="str">
        <f>IF(ISBLANK('Nota de Estudiantes'!FE59),"",20*'Nota de Estudiantes'!FE59/FE$6)</f>
        <v/>
      </c>
      <c r="FF57" s="43" t="str">
        <f>IF(ISBLANK('Nota de Estudiantes'!FF59),"",20*'Nota de Estudiantes'!FF59/FF$6)</f>
        <v/>
      </c>
      <c r="FG57" s="43" t="str">
        <f>IF(ISBLANK('Nota de Estudiantes'!FG59),"",20*'Nota de Estudiantes'!FG59/FG$6)</f>
        <v/>
      </c>
      <c r="FH57" s="43" t="str">
        <f>IF(ISBLANK('Nota de Estudiantes'!FH59),"",20*'Nota de Estudiantes'!FH59/FH$6)</f>
        <v/>
      </c>
      <c r="FI57" s="43" t="str">
        <f>IF(ISBLANK('Nota de Estudiantes'!FI59),"",20*'Nota de Estudiantes'!FI59/FI$6)</f>
        <v/>
      </c>
      <c r="FJ57" s="43" t="str">
        <f>IF(ISBLANK('Nota de Estudiantes'!FJ59),"",20*'Nota de Estudiantes'!FJ59/FJ$6)</f>
        <v/>
      </c>
      <c r="FK57" s="43" t="str">
        <f>IF(ISBLANK('Nota de Estudiantes'!FK59),"",20*'Nota de Estudiantes'!FK59/FK$6)</f>
        <v/>
      </c>
      <c r="FL57" s="43" t="str">
        <f>IF(ISBLANK('Nota de Estudiantes'!FL59),"",20*'Nota de Estudiantes'!FL59/FL$6)</f>
        <v/>
      </c>
    </row>
    <row r="58" spans="2:168" x14ac:dyDescent="0.25">
      <c r="B58" s="42" t="str">
        <f>IF(ISBLANK('Nota de Estudiantes'!B60),"",'Nota de Estudiantes'!B60)</f>
        <v/>
      </c>
      <c r="C58" s="42" t="str">
        <f>IF(ISBLANK('Nota de Estudiantes'!C60),"",'Nota de Estudiantes'!C60)</f>
        <v/>
      </c>
      <c r="D58" s="38" t="str">
        <f>IF(ISBLANK('Nota de Estudiantes'!D60),"",'Nota de Estudiantes'!D60)</f>
        <v/>
      </c>
      <c r="E58" s="43" t="str">
        <f>IF(ISBLANK('Nota de Estudiantes'!E60),"",20*'Nota de Estudiantes'!E60/E$6)</f>
        <v/>
      </c>
      <c r="F58" s="43" t="str">
        <f>IF(ISBLANK('Nota de Estudiantes'!F60),"",20*'Nota de Estudiantes'!F60/F$6)</f>
        <v/>
      </c>
      <c r="G58" s="43" t="str">
        <f>IF(ISBLANK('Nota de Estudiantes'!G60),"",20*'Nota de Estudiantes'!G60/G$6)</f>
        <v/>
      </c>
      <c r="H58" s="43" t="str">
        <f>IF(ISBLANK('Nota de Estudiantes'!H60),"",20*'Nota de Estudiantes'!H60/H$6)</f>
        <v/>
      </c>
      <c r="I58" s="43" t="str">
        <f>IF(ISBLANK('Nota de Estudiantes'!I60),"",20*'Nota de Estudiantes'!I60/I$6)</f>
        <v/>
      </c>
      <c r="J58" s="43" t="str">
        <f>IF(ISBLANK('Nota de Estudiantes'!J60),"",20*'Nota de Estudiantes'!J60/J$6)</f>
        <v/>
      </c>
      <c r="K58" s="43" t="str">
        <f>IF(ISBLANK('Nota de Estudiantes'!K60),"",20*'Nota de Estudiantes'!K60/K$6)</f>
        <v/>
      </c>
      <c r="L58" s="43" t="str">
        <f>IF(ISBLANK('Nota de Estudiantes'!L60),"",20*'Nota de Estudiantes'!L60/L$6)</f>
        <v/>
      </c>
      <c r="M58" s="43" t="str">
        <f>IF(ISBLANK('Nota de Estudiantes'!M60),"",20*'Nota de Estudiantes'!M60/M$6)</f>
        <v/>
      </c>
      <c r="N58" s="43" t="str">
        <f>IF(ISBLANK('Nota de Estudiantes'!N60),"",20*'Nota de Estudiantes'!N60/N$6)</f>
        <v/>
      </c>
      <c r="O58" s="43" t="str">
        <f>IF(ISBLANK('Nota de Estudiantes'!O60),"",20*'Nota de Estudiantes'!O60/O$6)</f>
        <v/>
      </c>
      <c r="P58" s="43" t="str">
        <f>IF(ISBLANK('Nota de Estudiantes'!P60),"",20*'Nota de Estudiantes'!P60/P$6)</f>
        <v/>
      </c>
      <c r="Q58" s="43" t="str">
        <f>IF(ISBLANK('Nota de Estudiantes'!Q60),"",20*'Nota de Estudiantes'!Q60/Q$6)</f>
        <v/>
      </c>
      <c r="R58" s="43" t="str">
        <f>IF(ISBLANK('Nota de Estudiantes'!R60),"",20*'Nota de Estudiantes'!R60/R$6)</f>
        <v/>
      </c>
      <c r="S58" s="43" t="str">
        <f>IF(ISBLANK('Nota de Estudiantes'!S60),"",20*'Nota de Estudiantes'!S60/S$6)</f>
        <v/>
      </c>
      <c r="T58" s="43" t="str">
        <f>IF(ISBLANK('Nota de Estudiantes'!T60),"",20*'Nota de Estudiantes'!T60/T$6)</f>
        <v/>
      </c>
      <c r="U58" s="43" t="str">
        <f>IF(ISBLANK('Nota de Estudiantes'!U60),"",20*'Nota de Estudiantes'!U60/U$6)</f>
        <v/>
      </c>
      <c r="V58" s="43" t="str">
        <f>IF(ISBLANK('Nota de Estudiantes'!V60),"",20*'Nota de Estudiantes'!V60/V$6)</f>
        <v/>
      </c>
      <c r="W58" s="43" t="str">
        <f>IF(ISBLANK('Nota de Estudiantes'!W60),"",20*'Nota de Estudiantes'!W60/W$6)</f>
        <v/>
      </c>
      <c r="X58" s="43" t="str">
        <f>IF(ISBLANK('Nota de Estudiantes'!X60),"",20*'Nota de Estudiantes'!X60/X$6)</f>
        <v/>
      </c>
      <c r="Y58" s="43" t="str">
        <f>IF(ISBLANK('Nota de Estudiantes'!Y60),"",20*'Nota de Estudiantes'!Y60/Y$6)</f>
        <v/>
      </c>
      <c r="Z58" s="43" t="str">
        <f>IF(ISBLANK('Nota de Estudiantes'!Z60),"",20*'Nota de Estudiantes'!Z60/Z$6)</f>
        <v/>
      </c>
      <c r="AA58" s="43" t="str">
        <f>IF(ISBLANK('Nota de Estudiantes'!AA60),"",20*'Nota de Estudiantes'!AA60/AA$6)</f>
        <v/>
      </c>
      <c r="AB58" s="43" t="str">
        <f>IF(ISBLANK('Nota de Estudiantes'!AB60),"",20*'Nota de Estudiantes'!AB60/AB$6)</f>
        <v/>
      </c>
      <c r="AC58" s="43" t="str">
        <f>IF(ISBLANK('Nota de Estudiantes'!AC60),"",20*'Nota de Estudiantes'!AC60/AC$6)</f>
        <v/>
      </c>
      <c r="AD58" s="43" t="str">
        <f>IF(ISBLANK('Nota de Estudiantes'!AD60),"",20*'Nota de Estudiantes'!AD60/AD$6)</f>
        <v/>
      </c>
      <c r="AE58" s="43" t="str">
        <f>IF(ISBLANK('Nota de Estudiantes'!AE60),"",20*'Nota de Estudiantes'!AE60/AE$6)</f>
        <v/>
      </c>
      <c r="AF58" s="43" t="str">
        <f>IF(ISBLANK('Nota de Estudiantes'!AF60),"",20*'Nota de Estudiantes'!AF60/AF$6)</f>
        <v/>
      </c>
      <c r="AG58" s="43" t="str">
        <f>IF(ISBLANK('Nota de Estudiantes'!AG60),"",20*'Nota de Estudiantes'!AG60/AG$6)</f>
        <v/>
      </c>
      <c r="AH58" s="43" t="str">
        <f>IF(ISBLANK('Nota de Estudiantes'!AH60),"",20*'Nota de Estudiantes'!AH60/AH$6)</f>
        <v/>
      </c>
      <c r="AI58" s="43" t="str">
        <f>IF(ISBLANK('Nota de Estudiantes'!AI60),"",20*'Nota de Estudiantes'!AI60/AI$6)</f>
        <v/>
      </c>
      <c r="AJ58" s="43" t="str">
        <f>IF(ISBLANK('Nota de Estudiantes'!AJ60),"",20*'Nota de Estudiantes'!AJ60/AJ$6)</f>
        <v/>
      </c>
      <c r="AK58" s="43" t="str">
        <f>IF(ISBLANK('Nota de Estudiantes'!AK60),"",20*'Nota de Estudiantes'!AK60/AK$6)</f>
        <v/>
      </c>
      <c r="AL58" s="43" t="str">
        <f>IF(ISBLANK('Nota de Estudiantes'!AL60),"",20*'Nota de Estudiantes'!AL60/AL$6)</f>
        <v/>
      </c>
      <c r="AM58" s="43" t="str">
        <f>IF(ISBLANK('Nota de Estudiantes'!AM60),"",20*'Nota de Estudiantes'!AM60/AM$6)</f>
        <v/>
      </c>
      <c r="AN58" s="43" t="str">
        <f>IF(ISBLANK('Nota de Estudiantes'!AN60),"",20*'Nota de Estudiantes'!AN60/AN$6)</f>
        <v/>
      </c>
      <c r="AO58" s="43" t="str">
        <f>IF(ISBLANK('Nota de Estudiantes'!AO60),"",20*'Nota de Estudiantes'!AO60/AO$6)</f>
        <v/>
      </c>
      <c r="AP58" s="43" t="str">
        <f>IF(ISBLANK('Nota de Estudiantes'!AP60),"",20*'Nota de Estudiantes'!AP60/AP$6)</f>
        <v/>
      </c>
      <c r="AQ58" s="43" t="str">
        <f>IF(ISBLANK('Nota de Estudiantes'!AQ60),"",20*'Nota de Estudiantes'!AQ60/AQ$6)</f>
        <v/>
      </c>
      <c r="AR58" s="43" t="str">
        <f>IF(ISBLANK('Nota de Estudiantes'!AR60),"",20*'Nota de Estudiantes'!AR60/AR$6)</f>
        <v/>
      </c>
      <c r="AS58" s="43" t="str">
        <f>IF(ISBLANK('Nota de Estudiantes'!AS60),"",20*'Nota de Estudiantes'!AS60/AS$6)</f>
        <v/>
      </c>
      <c r="AT58" s="43" t="str">
        <f>IF(ISBLANK('Nota de Estudiantes'!AT60),"",20*'Nota de Estudiantes'!AT60/AT$6)</f>
        <v/>
      </c>
      <c r="AU58" s="43" t="str">
        <f>IF(ISBLANK('Nota de Estudiantes'!AU60),"",20*'Nota de Estudiantes'!AU60/AU$6)</f>
        <v/>
      </c>
      <c r="AV58" s="43" t="str">
        <f>IF(ISBLANK('Nota de Estudiantes'!AV60),"",20*'Nota de Estudiantes'!AV60/AV$6)</f>
        <v/>
      </c>
      <c r="AW58" s="43" t="str">
        <f>IF(ISBLANK('Nota de Estudiantes'!AW60),"",20*'Nota de Estudiantes'!AW60/AW$6)</f>
        <v/>
      </c>
      <c r="AX58" s="43" t="str">
        <f>IF(ISBLANK('Nota de Estudiantes'!AX60),"",20*'Nota de Estudiantes'!AX60/AX$6)</f>
        <v/>
      </c>
      <c r="AY58" s="43" t="str">
        <f>IF(ISBLANK('Nota de Estudiantes'!AY60),"",20*'Nota de Estudiantes'!AY60/AY$6)</f>
        <v/>
      </c>
      <c r="AZ58" s="43" t="str">
        <f>IF(ISBLANK('Nota de Estudiantes'!AZ60),"",20*'Nota de Estudiantes'!AZ60/AZ$6)</f>
        <v/>
      </c>
      <c r="BA58" s="43" t="str">
        <f>IF(ISBLANK('Nota de Estudiantes'!BA60),"",20*'Nota de Estudiantes'!BA60/BA$6)</f>
        <v/>
      </c>
      <c r="BB58" s="43" t="str">
        <f>IF(ISBLANK('Nota de Estudiantes'!BB60),"",20*'Nota de Estudiantes'!BB60/BB$6)</f>
        <v/>
      </c>
      <c r="BC58" s="43" t="str">
        <f>IF(ISBLANK('Nota de Estudiantes'!BC60),"",20*'Nota de Estudiantes'!BC60/BC$6)</f>
        <v/>
      </c>
      <c r="BD58" s="43" t="str">
        <f>IF(ISBLANK('Nota de Estudiantes'!BD60),"",20*'Nota de Estudiantes'!BD60/BD$6)</f>
        <v/>
      </c>
      <c r="BE58" s="43" t="str">
        <f>IF(ISBLANK('Nota de Estudiantes'!BE60),"",20*'Nota de Estudiantes'!BE60/BE$6)</f>
        <v/>
      </c>
      <c r="BF58" s="43" t="str">
        <f>IF(ISBLANK('Nota de Estudiantes'!BF60),"",20*'Nota de Estudiantes'!BF60/BF$6)</f>
        <v/>
      </c>
      <c r="BG58" s="43" t="str">
        <f>IF(ISBLANK('Nota de Estudiantes'!BG60),"",20*'Nota de Estudiantes'!BG60/BG$6)</f>
        <v/>
      </c>
      <c r="BH58" s="43" t="str">
        <f>IF(ISBLANK('Nota de Estudiantes'!BH60),"",20*'Nota de Estudiantes'!BH60/BH$6)</f>
        <v/>
      </c>
      <c r="BI58" s="43" t="str">
        <f>IF(ISBLANK('Nota de Estudiantes'!BI60),"",20*'Nota de Estudiantes'!BI60/BI$6)</f>
        <v/>
      </c>
      <c r="BJ58" s="43" t="str">
        <f>IF(ISBLANK('Nota de Estudiantes'!BJ60),"",20*'Nota de Estudiantes'!BJ60/BJ$6)</f>
        <v/>
      </c>
      <c r="BK58" s="43" t="str">
        <f>IF(ISBLANK('Nota de Estudiantes'!BK60),"",20*'Nota de Estudiantes'!BK60/BK$6)</f>
        <v/>
      </c>
      <c r="BL58" s="43" t="str">
        <f>IF(ISBLANK('Nota de Estudiantes'!BL60),"",20*'Nota de Estudiantes'!BL60/BL$6)</f>
        <v/>
      </c>
      <c r="BM58" s="43" t="str">
        <f>IF(ISBLANK('Nota de Estudiantes'!BM60),"",20*'Nota de Estudiantes'!BM60/BM$6)</f>
        <v/>
      </c>
      <c r="BN58" s="43" t="str">
        <f>IF(ISBLANK('Nota de Estudiantes'!BN60),"",20*'Nota de Estudiantes'!BN60/BN$6)</f>
        <v/>
      </c>
      <c r="BO58" s="43" t="str">
        <f>IF(ISBLANK('Nota de Estudiantes'!BO60),"",20*'Nota de Estudiantes'!BO60/BO$6)</f>
        <v/>
      </c>
      <c r="BP58" s="43" t="str">
        <f>IF(ISBLANK('Nota de Estudiantes'!BP60),"",20*'Nota de Estudiantes'!BP60/BP$6)</f>
        <v/>
      </c>
      <c r="BQ58" s="43" t="str">
        <f>IF(ISBLANK('Nota de Estudiantes'!BQ60),"",20*'Nota de Estudiantes'!BQ60/BQ$6)</f>
        <v/>
      </c>
      <c r="BR58" s="43" t="str">
        <f>IF(ISBLANK('Nota de Estudiantes'!BR60),"",20*'Nota de Estudiantes'!BR60/BR$6)</f>
        <v/>
      </c>
      <c r="BS58" s="43" t="str">
        <f>IF(ISBLANK('Nota de Estudiantes'!BS60),"",20*'Nota de Estudiantes'!BS60/BS$6)</f>
        <v/>
      </c>
      <c r="BT58" s="43" t="str">
        <f>IF(ISBLANK('Nota de Estudiantes'!BT60),"",20*'Nota de Estudiantes'!BT60/BT$6)</f>
        <v/>
      </c>
      <c r="BU58" s="43" t="str">
        <f>IF(ISBLANK('Nota de Estudiantes'!BU60),"",20*'Nota de Estudiantes'!BU60/BU$6)</f>
        <v/>
      </c>
      <c r="BV58" s="43" t="str">
        <f>IF(ISBLANK('Nota de Estudiantes'!BV60),"",20*'Nota de Estudiantes'!BV60/BV$6)</f>
        <v/>
      </c>
      <c r="BW58" s="43" t="str">
        <f>IF(ISBLANK('Nota de Estudiantes'!BW60),"",20*'Nota de Estudiantes'!BW60/BW$6)</f>
        <v/>
      </c>
      <c r="BX58" s="43" t="str">
        <f>IF(ISBLANK('Nota de Estudiantes'!BX60),"",20*'Nota de Estudiantes'!BX60/BX$6)</f>
        <v/>
      </c>
      <c r="BY58" s="43" t="str">
        <f>IF(ISBLANK('Nota de Estudiantes'!BY60),"",20*'Nota de Estudiantes'!BY60/BY$6)</f>
        <v/>
      </c>
      <c r="BZ58" s="43" t="str">
        <f>IF(ISBLANK('Nota de Estudiantes'!BZ60),"",20*'Nota de Estudiantes'!BZ60/BZ$6)</f>
        <v/>
      </c>
      <c r="CA58" s="43" t="str">
        <f>IF(ISBLANK('Nota de Estudiantes'!CA60),"",20*'Nota de Estudiantes'!CA60/CA$6)</f>
        <v/>
      </c>
      <c r="CB58" s="43" t="str">
        <f>IF(ISBLANK('Nota de Estudiantes'!CB60),"",20*'Nota de Estudiantes'!CB60/CB$6)</f>
        <v/>
      </c>
      <c r="CC58" s="43" t="str">
        <f>IF(ISBLANK('Nota de Estudiantes'!CC60),"",20*'Nota de Estudiantes'!CC60/CC$6)</f>
        <v/>
      </c>
      <c r="CD58" s="43" t="str">
        <f>IF(ISBLANK('Nota de Estudiantes'!CD60),"",20*'Nota de Estudiantes'!CD60/CD$6)</f>
        <v/>
      </c>
      <c r="CE58" s="43" t="str">
        <f>IF(ISBLANK('Nota de Estudiantes'!CE60),"",20*'Nota de Estudiantes'!CE60/CE$6)</f>
        <v/>
      </c>
      <c r="CF58" s="43" t="str">
        <f>IF(ISBLANK('Nota de Estudiantes'!CF60),"",20*'Nota de Estudiantes'!CF60/CF$6)</f>
        <v/>
      </c>
      <c r="CG58" s="43" t="str">
        <f>IF(ISBLANK('Nota de Estudiantes'!CG60),"",20*'Nota de Estudiantes'!CG60/CG$6)</f>
        <v/>
      </c>
      <c r="CH58" s="43" t="str">
        <f>IF(ISBLANK('Nota de Estudiantes'!CH60),"",20*'Nota de Estudiantes'!CH60/CH$6)</f>
        <v/>
      </c>
      <c r="CI58" s="43" t="str">
        <f>IF(ISBLANK('Nota de Estudiantes'!CI60),"",20*'Nota de Estudiantes'!CI60/CI$6)</f>
        <v/>
      </c>
      <c r="CJ58" s="43" t="str">
        <f>IF(ISBLANK('Nota de Estudiantes'!CJ60),"",20*'Nota de Estudiantes'!CJ60/CJ$6)</f>
        <v/>
      </c>
      <c r="CK58" s="43" t="str">
        <f>IF(ISBLANK('Nota de Estudiantes'!CK60),"",20*'Nota de Estudiantes'!CK60/CK$6)</f>
        <v/>
      </c>
      <c r="CL58" s="43" t="str">
        <f>IF(ISBLANK('Nota de Estudiantes'!CL60),"",20*'Nota de Estudiantes'!CL60/CL$6)</f>
        <v/>
      </c>
      <c r="CM58" s="43" t="str">
        <f>IF(ISBLANK('Nota de Estudiantes'!CM60),"",20*'Nota de Estudiantes'!CM60/CM$6)</f>
        <v/>
      </c>
      <c r="CN58" s="43" t="str">
        <f>IF(ISBLANK('Nota de Estudiantes'!CN60),"",20*'Nota de Estudiantes'!CN60/CN$6)</f>
        <v/>
      </c>
      <c r="CO58" s="43" t="str">
        <f>IF(ISBLANK('Nota de Estudiantes'!CO60),"",20*'Nota de Estudiantes'!CO60/CO$6)</f>
        <v/>
      </c>
      <c r="CP58" s="43" t="str">
        <f>IF(ISBLANK('Nota de Estudiantes'!CP60),"",20*'Nota de Estudiantes'!CP60/CP$6)</f>
        <v/>
      </c>
      <c r="CQ58" s="43" t="str">
        <f>IF(ISBLANK('Nota de Estudiantes'!CQ60),"",20*'Nota de Estudiantes'!CQ60/CQ$6)</f>
        <v/>
      </c>
      <c r="CR58" s="43" t="str">
        <f>IF(ISBLANK('Nota de Estudiantes'!CR60),"",20*'Nota de Estudiantes'!CR60/CR$6)</f>
        <v/>
      </c>
      <c r="CS58" s="43" t="str">
        <f>IF(ISBLANK('Nota de Estudiantes'!CS60),"",20*'Nota de Estudiantes'!CS60/CS$6)</f>
        <v/>
      </c>
      <c r="CT58" s="43" t="str">
        <f>IF(ISBLANK('Nota de Estudiantes'!CT60),"",20*'Nota de Estudiantes'!CT60/CT$6)</f>
        <v/>
      </c>
      <c r="CU58" s="43" t="str">
        <f>IF(ISBLANK('Nota de Estudiantes'!CU60),"",20*'Nota de Estudiantes'!CU60/CU$6)</f>
        <v/>
      </c>
      <c r="CV58" s="43" t="str">
        <f>IF(ISBLANK('Nota de Estudiantes'!CV60),"",20*'Nota de Estudiantes'!CV60/CV$6)</f>
        <v/>
      </c>
      <c r="CW58" s="43" t="str">
        <f>IF(ISBLANK('Nota de Estudiantes'!CW60),"",20*'Nota de Estudiantes'!CW60/CW$6)</f>
        <v/>
      </c>
      <c r="CX58" s="43" t="str">
        <f>IF(ISBLANK('Nota de Estudiantes'!CX60),"",20*'Nota de Estudiantes'!CX60/CX$6)</f>
        <v/>
      </c>
      <c r="CY58" s="43" t="str">
        <f>IF(ISBLANK('Nota de Estudiantes'!CY60),"",20*'Nota de Estudiantes'!CY60/CY$6)</f>
        <v/>
      </c>
      <c r="CZ58" s="43" t="str">
        <f>IF(ISBLANK('Nota de Estudiantes'!CZ60),"",20*'Nota de Estudiantes'!CZ60/CZ$6)</f>
        <v/>
      </c>
      <c r="DA58" s="43" t="str">
        <f>IF(ISBLANK('Nota de Estudiantes'!DA60),"",20*'Nota de Estudiantes'!DA60/DA$6)</f>
        <v/>
      </c>
      <c r="DB58" s="43" t="str">
        <f>IF(ISBLANK('Nota de Estudiantes'!DB60),"",20*'Nota de Estudiantes'!DB60/DB$6)</f>
        <v/>
      </c>
      <c r="DC58" s="43" t="str">
        <f>IF(ISBLANK('Nota de Estudiantes'!DC60),"",20*'Nota de Estudiantes'!DC60/DC$6)</f>
        <v/>
      </c>
      <c r="DD58" s="43" t="str">
        <f>IF(ISBLANK('Nota de Estudiantes'!DD60),"",20*'Nota de Estudiantes'!DD60/DD$6)</f>
        <v/>
      </c>
      <c r="DE58" s="43" t="str">
        <f>IF(ISBLANK('Nota de Estudiantes'!DE60),"",20*'Nota de Estudiantes'!DE60/DE$6)</f>
        <v/>
      </c>
      <c r="DF58" s="43" t="str">
        <f>IF(ISBLANK('Nota de Estudiantes'!DF60),"",20*'Nota de Estudiantes'!DF60/DF$6)</f>
        <v/>
      </c>
      <c r="DG58" s="43" t="str">
        <f>IF(ISBLANK('Nota de Estudiantes'!DG60),"",20*'Nota de Estudiantes'!DG60/DG$6)</f>
        <v/>
      </c>
      <c r="DH58" s="43" t="str">
        <f>IF(ISBLANK('Nota de Estudiantes'!DH60),"",20*'Nota de Estudiantes'!DH60/DH$6)</f>
        <v/>
      </c>
      <c r="DI58" s="43" t="str">
        <f>IF(ISBLANK('Nota de Estudiantes'!DI60),"",20*'Nota de Estudiantes'!DI60/DI$6)</f>
        <v/>
      </c>
      <c r="DJ58" s="43" t="str">
        <f>IF(ISBLANK('Nota de Estudiantes'!DJ60),"",20*'Nota de Estudiantes'!DJ60/DJ$6)</f>
        <v/>
      </c>
      <c r="DK58" s="43" t="str">
        <f>IF(ISBLANK('Nota de Estudiantes'!DK60),"",20*'Nota de Estudiantes'!DK60/DK$6)</f>
        <v/>
      </c>
      <c r="DL58" s="43" t="str">
        <f>IF(ISBLANK('Nota de Estudiantes'!DL60),"",20*'Nota de Estudiantes'!DL60/DL$6)</f>
        <v/>
      </c>
      <c r="DM58" s="43" t="str">
        <f>IF(ISBLANK('Nota de Estudiantes'!DM60),"",20*'Nota de Estudiantes'!DM60/DM$6)</f>
        <v/>
      </c>
      <c r="DN58" s="43" t="str">
        <f>IF(ISBLANK('Nota de Estudiantes'!DN60),"",20*'Nota de Estudiantes'!DN60/DN$6)</f>
        <v/>
      </c>
      <c r="DO58" s="43" t="str">
        <f>IF(ISBLANK('Nota de Estudiantes'!DO60),"",20*'Nota de Estudiantes'!DO60/DO$6)</f>
        <v/>
      </c>
      <c r="DP58" s="43" t="str">
        <f>IF(ISBLANK('Nota de Estudiantes'!DP60),"",20*'Nota de Estudiantes'!DP60/DP$6)</f>
        <v/>
      </c>
      <c r="DQ58" s="43" t="str">
        <f>IF(ISBLANK('Nota de Estudiantes'!DQ60),"",20*'Nota de Estudiantes'!DQ60/DQ$6)</f>
        <v/>
      </c>
      <c r="DR58" s="43" t="str">
        <f>IF(ISBLANK('Nota de Estudiantes'!DR60),"",20*'Nota de Estudiantes'!DR60/DR$6)</f>
        <v/>
      </c>
      <c r="DS58" s="43" t="str">
        <f>IF(ISBLANK('Nota de Estudiantes'!DS60),"",20*'Nota de Estudiantes'!DS60/DS$6)</f>
        <v/>
      </c>
      <c r="DT58" s="43" t="str">
        <f>IF(ISBLANK('Nota de Estudiantes'!DT60),"",20*'Nota de Estudiantes'!DT60/DT$6)</f>
        <v/>
      </c>
      <c r="DU58" s="43" t="str">
        <f>IF(ISBLANK('Nota de Estudiantes'!DU60),"",20*'Nota de Estudiantes'!DU60/DU$6)</f>
        <v/>
      </c>
      <c r="DV58" s="43" t="str">
        <f>IF(ISBLANK('Nota de Estudiantes'!DV60),"",20*'Nota de Estudiantes'!DV60/DV$6)</f>
        <v/>
      </c>
      <c r="DW58" s="43" t="str">
        <f>IF(ISBLANK('Nota de Estudiantes'!DW60),"",20*'Nota de Estudiantes'!DW60/DW$6)</f>
        <v/>
      </c>
      <c r="DX58" s="43" t="str">
        <f>IF(ISBLANK('Nota de Estudiantes'!DX60),"",20*'Nota de Estudiantes'!DX60/DX$6)</f>
        <v/>
      </c>
      <c r="DY58" s="43" t="str">
        <f>IF(ISBLANK('Nota de Estudiantes'!DY60),"",20*'Nota de Estudiantes'!DY60/DY$6)</f>
        <v/>
      </c>
      <c r="DZ58" s="43" t="str">
        <f>IF(ISBLANK('Nota de Estudiantes'!DZ60),"",20*'Nota de Estudiantes'!DZ60/DZ$6)</f>
        <v/>
      </c>
      <c r="EA58" s="43" t="str">
        <f>IF(ISBLANK('Nota de Estudiantes'!EA60),"",20*'Nota de Estudiantes'!EA60/EA$6)</f>
        <v/>
      </c>
      <c r="EB58" s="43" t="str">
        <f>IF(ISBLANK('Nota de Estudiantes'!EB60),"",20*'Nota de Estudiantes'!EB60/EB$6)</f>
        <v/>
      </c>
      <c r="EC58" s="43" t="str">
        <f>IF(ISBLANK('Nota de Estudiantes'!EC60),"",20*'Nota de Estudiantes'!EC60/EC$6)</f>
        <v/>
      </c>
      <c r="ED58" s="43" t="str">
        <f>IF(ISBLANK('Nota de Estudiantes'!ED60),"",20*'Nota de Estudiantes'!ED60/ED$6)</f>
        <v/>
      </c>
      <c r="EE58" s="43" t="str">
        <f>IF(ISBLANK('Nota de Estudiantes'!EE60),"",20*'Nota de Estudiantes'!EE60/EE$6)</f>
        <v/>
      </c>
      <c r="EF58" s="43" t="str">
        <f>IF(ISBLANK('Nota de Estudiantes'!EF60),"",20*'Nota de Estudiantes'!EF60/EF$6)</f>
        <v/>
      </c>
      <c r="EG58" s="43" t="str">
        <f>IF(ISBLANK('Nota de Estudiantes'!EG60),"",20*'Nota de Estudiantes'!EG60/EG$6)</f>
        <v/>
      </c>
      <c r="EH58" s="43" t="str">
        <f>IF(ISBLANK('Nota de Estudiantes'!EH60),"",20*'Nota de Estudiantes'!EH60/EH$6)</f>
        <v/>
      </c>
      <c r="EI58" s="43" t="str">
        <f>IF(ISBLANK('Nota de Estudiantes'!EI60),"",20*'Nota de Estudiantes'!EI60/EI$6)</f>
        <v/>
      </c>
      <c r="EJ58" s="43" t="str">
        <f>IF(ISBLANK('Nota de Estudiantes'!EJ60),"",20*'Nota de Estudiantes'!EJ60/EJ$6)</f>
        <v/>
      </c>
      <c r="EK58" s="43" t="str">
        <f>IF(ISBLANK('Nota de Estudiantes'!EK60),"",20*'Nota de Estudiantes'!EK60/EK$6)</f>
        <v/>
      </c>
      <c r="EL58" s="43" t="str">
        <f>IF(ISBLANK('Nota de Estudiantes'!EL60),"",20*'Nota de Estudiantes'!EL60/EL$6)</f>
        <v/>
      </c>
      <c r="EM58" s="43" t="str">
        <f>IF(ISBLANK('Nota de Estudiantes'!EM60),"",20*'Nota de Estudiantes'!EM60/EM$6)</f>
        <v/>
      </c>
      <c r="EN58" s="43" t="str">
        <f>IF(ISBLANK('Nota de Estudiantes'!EN60),"",20*'Nota de Estudiantes'!EN60/EN$6)</f>
        <v/>
      </c>
      <c r="EO58" s="43" t="str">
        <f>IF(ISBLANK('Nota de Estudiantes'!EO60),"",20*'Nota de Estudiantes'!EO60/EO$6)</f>
        <v/>
      </c>
      <c r="EP58" s="43" t="str">
        <f>IF(ISBLANK('Nota de Estudiantes'!EP60),"",20*'Nota de Estudiantes'!EP60/EP$6)</f>
        <v/>
      </c>
      <c r="EQ58" s="43" t="str">
        <f>IF(ISBLANK('Nota de Estudiantes'!EQ60),"",20*'Nota de Estudiantes'!EQ60/EQ$6)</f>
        <v/>
      </c>
      <c r="ER58" s="43" t="str">
        <f>IF(ISBLANK('Nota de Estudiantes'!ER60),"",20*'Nota de Estudiantes'!ER60/ER$6)</f>
        <v/>
      </c>
      <c r="ES58" s="43" t="str">
        <f>IF(ISBLANK('Nota de Estudiantes'!ES60),"",20*'Nota de Estudiantes'!ES60/ES$6)</f>
        <v/>
      </c>
      <c r="ET58" s="43" t="str">
        <f>IF(ISBLANK('Nota de Estudiantes'!ET60),"",20*'Nota de Estudiantes'!ET60/ET$6)</f>
        <v/>
      </c>
      <c r="EU58" s="43" t="str">
        <f>IF(ISBLANK('Nota de Estudiantes'!EU60),"",20*'Nota de Estudiantes'!EU60/EU$6)</f>
        <v/>
      </c>
      <c r="EV58" s="43" t="str">
        <f>IF(ISBLANK('Nota de Estudiantes'!EV60),"",20*'Nota de Estudiantes'!EV60/EV$6)</f>
        <v/>
      </c>
      <c r="EW58" s="43" t="str">
        <f>IF(ISBLANK('Nota de Estudiantes'!EW60),"",20*'Nota de Estudiantes'!EW60/EW$6)</f>
        <v/>
      </c>
      <c r="EX58" s="43" t="str">
        <f>IF(ISBLANK('Nota de Estudiantes'!EX60),"",20*'Nota de Estudiantes'!EX60/EX$6)</f>
        <v/>
      </c>
      <c r="EY58" s="43" t="str">
        <f>IF(ISBLANK('Nota de Estudiantes'!EY60),"",20*'Nota de Estudiantes'!EY60/EY$6)</f>
        <v/>
      </c>
      <c r="EZ58" s="43" t="str">
        <f>IF(ISBLANK('Nota de Estudiantes'!EZ60),"",20*'Nota de Estudiantes'!EZ60/EZ$6)</f>
        <v/>
      </c>
      <c r="FA58" s="43" t="str">
        <f>IF(ISBLANK('Nota de Estudiantes'!FA60),"",20*'Nota de Estudiantes'!FA60/FA$6)</f>
        <v/>
      </c>
      <c r="FB58" s="43" t="str">
        <f>IF(ISBLANK('Nota de Estudiantes'!FB60),"",20*'Nota de Estudiantes'!FB60/FB$6)</f>
        <v/>
      </c>
      <c r="FC58" s="43" t="str">
        <f>IF(ISBLANK('Nota de Estudiantes'!FC60),"",20*'Nota de Estudiantes'!FC60/FC$6)</f>
        <v/>
      </c>
      <c r="FD58" s="43" t="str">
        <f>IF(ISBLANK('Nota de Estudiantes'!FD60),"",20*'Nota de Estudiantes'!FD60/FD$6)</f>
        <v/>
      </c>
      <c r="FE58" s="43" t="str">
        <f>IF(ISBLANK('Nota de Estudiantes'!FE60),"",20*'Nota de Estudiantes'!FE60/FE$6)</f>
        <v/>
      </c>
      <c r="FF58" s="43" t="str">
        <f>IF(ISBLANK('Nota de Estudiantes'!FF60),"",20*'Nota de Estudiantes'!FF60/FF$6)</f>
        <v/>
      </c>
      <c r="FG58" s="43" t="str">
        <f>IF(ISBLANK('Nota de Estudiantes'!FG60),"",20*'Nota de Estudiantes'!FG60/FG$6)</f>
        <v/>
      </c>
      <c r="FH58" s="43" t="str">
        <f>IF(ISBLANK('Nota de Estudiantes'!FH60),"",20*'Nota de Estudiantes'!FH60/FH$6)</f>
        <v/>
      </c>
      <c r="FI58" s="43" t="str">
        <f>IF(ISBLANK('Nota de Estudiantes'!FI60),"",20*'Nota de Estudiantes'!FI60/FI$6)</f>
        <v/>
      </c>
      <c r="FJ58" s="43" t="str">
        <f>IF(ISBLANK('Nota de Estudiantes'!FJ60),"",20*'Nota de Estudiantes'!FJ60/FJ$6)</f>
        <v/>
      </c>
      <c r="FK58" s="43" t="str">
        <f>IF(ISBLANK('Nota de Estudiantes'!FK60),"",20*'Nota de Estudiantes'!FK60/FK$6)</f>
        <v/>
      </c>
      <c r="FL58" s="43" t="str">
        <f>IF(ISBLANK('Nota de Estudiantes'!FL60),"",20*'Nota de Estudiantes'!FL60/FL$6)</f>
        <v/>
      </c>
    </row>
    <row r="59" spans="2:168" x14ac:dyDescent="0.25">
      <c r="B59" s="42" t="str">
        <f>IF(ISBLANK('Nota de Estudiantes'!B61),"",'Nota de Estudiantes'!B61)</f>
        <v/>
      </c>
      <c r="C59" s="42" t="str">
        <f>IF(ISBLANK('Nota de Estudiantes'!C61),"",'Nota de Estudiantes'!C61)</f>
        <v/>
      </c>
      <c r="D59" s="38" t="str">
        <f>IF(ISBLANK('Nota de Estudiantes'!D61),"",'Nota de Estudiantes'!D61)</f>
        <v/>
      </c>
      <c r="E59" s="43" t="str">
        <f>IF(ISBLANK('Nota de Estudiantes'!E61),"",20*'Nota de Estudiantes'!E61/E$6)</f>
        <v/>
      </c>
      <c r="F59" s="43" t="str">
        <f>IF(ISBLANK('Nota de Estudiantes'!F61),"",20*'Nota de Estudiantes'!F61/F$6)</f>
        <v/>
      </c>
      <c r="G59" s="43" t="str">
        <f>IF(ISBLANK('Nota de Estudiantes'!G61),"",20*'Nota de Estudiantes'!G61/G$6)</f>
        <v/>
      </c>
      <c r="H59" s="43" t="str">
        <f>IF(ISBLANK('Nota de Estudiantes'!H61),"",20*'Nota de Estudiantes'!H61/H$6)</f>
        <v/>
      </c>
      <c r="I59" s="43" t="str">
        <f>IF(ISBLANK('Nota de Estudiantes'!I61),"",20*'Nota de Estudiantes'!I61/I$6)</f>
        <v/>
      </c>
      <c r="J59" s="43" t="str">
        <f>IF(ISBLANK('Nota de Estudiantes'!J61),"",20*'Nota de Estudiantes'!J61/J$6)</f>
        <v/>
      </c>
      <c r="K59" s="43" t="str">
        <f>IF(ISBLANK('Nota de Estudiantes'!K61),"",20*'Nota de Estudiantes'!K61/K$6)</f>
        <v/>
      </c>
      <c r="L59" s="43" t="str">
        <f>IF(ISBLANK('Nota de Estudiantes'!L61),"",20*'Nota de Estudiantes'!L61/L$6)</f>
        <v/>
      </c>
      <c r="M59" s="43" t="str">
        <f>IF(ISBLANK('Nota de Estudiantes'!M61),"",20*'Nota de Estudiantes'!M61/M$6)</f>
        <v/>
      </c>
      <c r="N59" s="43" t="str">
        <f>IF(ISBLANK('Nota de Estudiantes'!N61),"",20*'Nota de Estudiantes'!N61/N$6)</f>
        <v/>
      </c>
      <c r="O59" s="43" t="str">
        <f>IF(ISBLANK('Nota de Estudiantes'!O61),"",20*'Nota de Estudiantes'!O61/O$6)</f>
        <v/>
      </c>
      <c r="P59" s="43" t="str">
        <f>IF(ISBLANK('Nota de Estudiantes'!P61),"",20*'Nota de Estudiantes'!P61/P$6)</f>
        <v/>
      </c>
      <c r="Q59" s="43" t="str">
        <f>IF(ISBLANK('Nota de Estudiantes'!Q61),"",20*'Nota de Estudiantes'!Q61/Q$6)</f>
        <v/>
      </c>
      <c r="R59" s="43" t="str">
        <f>IF(ISBLANK('Nota de Estudiantes'!R61),"",20*'Nota de Estudiantes'!R61/R$6)</f>
        <v/>
      </c>
      <c r="S59" s="43" t="str">
        <f>IF(ISBLANK('Nota de Estudiantes'!S61),"",20*'Nota de Estudiantes'!S61/S$6)</f>
        <v/>
      </c>
      <c r="T59" s="43" t="str">
        <f>IF(ISBLANK('Nota de Estudiantes'!T61),"",20*'Nota de Estudiantes'!T61/T$6)</f>
        <v/>
      </c>
      <c r="U59" s="43" t="str">
        <f>IF(ISBLANK('Nota de Estudiantes'!U61),"",20*'Nota de Estudiantes'!U61/U$6)</f>
        <v/>
      </c>
      <c r="V59" s="43" t="str">
        <f>IF(ISBLANK('Nota de Estudiantes'!V61),"",20*'Nota de Estudiantes'!V61/V$6)</f>
        <v/>
      </c>
      <c r="W59" s="43" t="str">
        <f>IF(ISBLANK('Nota de Estudiantes'!W61),"",20*'Nota de Estudiantes'!W61/W$6)</f>
        <v/>
      </c>
      <c r="X59" s="43" t="str">
        <f>IF(ISBLANK('Nota de Estudiantes'!X61),"",20*'Nota de Estudiantes'!X61/X$6)</f>
        <v/>
      </c>
      <c r="Y59" s="43" t="str">
        <f>IF(ISBLANK('Nota de Estudiantes'!Y61),"",20*'Nota de Estudiantes'!Y61/Y$6)</f>
        <v/>
      </c>
      <c r="Z59" s="43" t="str">
        <f>IF(ISBLANK('Nota de Estudiantes'!Z61),"",20*'Nota de Estudiantes'!Z61/Z$6)</f>
        <v/>
      </c>
      <c r="AA59" s="43" t="str">
        <f>IF(ISBLANK('Nota de Estudiantes'!AA61),"",20*'Nota de Estudiantes'!AA61/AA$6)</f>
        <v/>
      </c>
      <c r="AB59" s="43" t="str">
        <f>IF(ISBLANK('Nota de Estudiantes'!AB61),"",20*'Nota de Estudiantes'!AB61/AB$6)</f>
        <v/>
      </c>
      <c r="AC59" s="43" t="str">
        <f>IF(ISBLANK('Nota de Estudiantes'!AC61),"",20*'Nota de Estudiantes'!AC61/AC$6)</f>
        <v/>
      </c>
      <c r="AD59" s="43" t="str">
        <f>IF(ISBLANK('Nota de Estudiantes'!AD61),"",20*'Nota de Estudiantes'!AD61/AD$6)</f>
        <v/>
      </c>
      <c r="AE59" s="43" t="str">
        <f>IF(ISBLANK('Nota de Estudiantes'!AE61),"",20*'Nota de Estudiantes'!AE61/AE$6)</f>
        <v/>
      </c>
      <c r="AF59" s="43" t="str">
        <f>IF(ISBLANK('Nota de Estudiantes'!AF61),"",20*'Nota de Estudiantes'!AF61/AF$6)</f>
        <v/>
      </c>
      <c r="AG59" s="43" t="str">
        <f>IF(ISBLANK('Nota de Estudiantes'!AG61),"",20*'Nota de Estudiantes'!AG61/AG$6)</f>
        <v/>
      </c>
      <c r="AH59" s="43" t="str">
        <f>IF(ISBLANK('Nota de Estudiantes'!AH61),"",20*'Nota de Estudiantes'!AH61/AH$6)</f>
        <v/>
      </c>
      <c r="AI59" s="43" t="str">
        <f>IF(ISBLANK('Nota de Estudiantes'!AI61),"",20*'Nota de Estudiantes'!AI61/AI$6)</f>
        <v/>
      </c>
      <c r="AJ59" s="43" t="str">
        <f>IF(ISBLANK('Nota de Estudiantes'!AJ61),"",20*'Nota de Estudiantes'!AJ61/AJ$6)</f>
        <v/>
      </c>
      <c r="AK59" s="43" t="str">
        <f>IF(ISBLANK('Nota de Estudiantes'!AK61),"",20*'Nota de Estudiantes'!AK61/AK$6)</f>
        <v/>
      </c>
      <c r="AL59" s="43" t="str">
        <f>IF(ISBLANK('Nota de Estudiantes'!AL61),"",20*'Nota de Estudiantes'!AL61/AL$6)</f>
        <v/>
      </c>
      <c r="AM59" s="43" t="str">
        <f>IF(ISBLANK('Nota de Estudiantes'!AM61),"",20*'Nota de Estudiantes'!AM61/AM$6)</f>
        <v/>
      </c>
      <c r="AN59" s="43" t="str">
        <f>IF(ISBLANK('Nota de Estudiantes'!AN61),"",20*'Nota de Estudiantes'!AN61/AN$6)</f>
        <v/>
      </c>
      <c r="AO59" s="43" t="str">
        <f>IF(ISBLANK('Nota de Estudiantes'!AO61),"",20*'Nota de Estudiantes'!AO61/AO$6)</f>
        <v/>
      </c>
      <c r="AP59" s="43" t="str">
        <f>IF(ISBLANK('Nota de Estudiantes'!AP61),"",20*'Nota de Estudiantes'!AP61/AP$6)</f>
        <v/>
      </c>
      <c r="AQ59" s="43" t="str">
        <f>IF(ISBLANK('Nota de Estudiantes'!AQ61),"",20*'Nota de Estudiantes'!AQ61/AQ$6)</f>
        <v/>
      </c>
      <c r="AR59" s="43" t="str">
        <f>IF(ISBLANK('Nota de Estudiantes'!AR61),"",20*'Nota de Estudiantes'!AR61/AR$6)</f>
        <v/>
      </c>
      <c r="AS59" s="43" t="str">
        <f>IF(ISBLANK('Nota de Estudiantes'!AS61),"",20*'Nota de Estudiantes'!AS61/AS$6)</f>
        <v/>
      </c>
      <c r="AT59" s="43" t="str">
        <f>IF(ISBLANK('Nota de Estudiantes'!AT61),"",20*'Nota de Estudiantes'!AT61/AT$6)</f>
        <v/>
      </c>
      <c r="AU59" s="43" t="str">
        <f>IF(ISBLANK('Nota de Estudiantes'!AU61),"",20*'Nota de Estudiantes'!AU61/AU$6)</f>
        <v/>
      </c>
      <c r="AV59" s="43" t="str">
        <f>IF(ISBLANK('Nota de Estudiantes'!AV61),"",20*'Nota de Estudiantes'!AV61/AV$6)</f>
        <v/>
      </c>
      <c r="AW59" s="43" t="str">
        <f>IF(ISBLANK('Nota de Estudiantes'!AW61),"",20*'Nota de Estudiantes'!AW61/AW$6)</f>
        <v/>
      </c>
      <c r="AX59" s="43" t="str">
        <f>IF(ISBLANK('Nota de Estudiantes'!AX61),"",20*'Nota de Estudiantes'!AX61/AX$6)</f>
        <v/>
      </c>
      <c r="AY59" s="43" t="str">
        <f>IF(ISBLANK('Nota de Estudiantes'!AY61),"",20*'Nota de Estudiantes'!AY61/AY$6)</f>
        <v/>
      </c>
      <c r="AZ59" s="43" t="str">
        <f>IF(ISBLANK('Nota de Estudiantes'!AZ61),"",20*'Nota de Estudiantes'!AZ61/AZ$6)</f>
        <v/>
      </c>
      <c r="BA59" s="43" t="str">
        <f>IF(ISBLANK('Nota de Estudiantes'!BA61),"",20*'Nota de Estudiantes'!BA61/BA$6)</f>
        <v/>
      </c>
      <c r="BB59" s="43" t="str">
        <f>IF(ISBLANK('Nota de Estudiantes'!BB61),"",20*'Nota de Estudiantes'!BB61/BB$6)</f>
        <v/>
      </c>
      <c r="BC59" s="43" t="str">
        <f>IF(ISBLANK('Nota de Estudiantes'!BC61),"",20*'Nota de Estudiantes'!BC61/BC$6)</f>
        <v/>
      </c>
      <c r="BD59" s="43" t="str">
        <f>IF(ISBLANK('Nota de Estudiantes'!BD61),"",20*'Nota de Estudiantes'!BD61/BD$6)</f>
        <v/>
      </c>
      <c r="BE59" s="43" t="str">
        <f>IF(ISBLANK('Nota de Estudiantes'!BE61),"",20*'Nota de Estudiantes'!BE61/BE$6)</f>
        <v/>
      </c>
      <c r="BF59" s="43" t="str">
        <f>IF(ISBLANK('Nota de Estudiantes'!BF61),"",20*'Nota de Estudiantes'!BF61/BF$6)</f>
        <v/>
      </c>
      <c r="BG59" s="43" t="str">
        <f>IF(ISBLANK('Nota de Estudiantes'!BG61),"",20*'Nota de Estudiantes'!BG61/BG$6)</f>
        <v/>
      </c>
      <c r="BH59" s="43" t="str">
        <f>IF(ISBLANK('Nota de Estudiantes'!BH61),"",20*'Nota de Estudiantes'!BH61/BH$6)</f>
        <v/>
      </c>
      <c r="BI59" s="43" t="str">
        <f>IF(ISBLANK('Nota de Estudiantes'!BI61),"",20*'Nota de Estudiantes'!BI61/BI$6)</f>
        <v/>
      </c>
      <c r="BJ59" s="43" t="str">
        <f>IF(ISBLANK('Nota de Estudiantes'!BJ61),"",20*'Nota de Estudiantes'!BJ61/BJ$6)</f>
        <v/>
      </c>
      <c r="BK59" s="43" t="str">
        <f>IF(ISBLANK('Nota de Estudiantes'!BK61),"",20*'Nota de Estudiantes'!BK61/BK$6)</f>
        <v/>
      </c>
      <c r="BL59" s="43" t="str">
        <f>IF(ISBLANK('Nota de Estudiantes'!BL61),"",20*'Nota de Estudiantes'!BL61/BL$6)</f>
        <v/>
      </c>
      <c r="BM59" s="43" t="str">
        <f>IF(ISBLANK('Nota de Estudiantes'!BM61),"",20*'Nota de Estudiantes'!BM61/BM$6)</f>
        <v/>
      </c>
      <c r="BN59" s="43" t="str">
        <f>IF(ISBLANK('Nota de Estudiantes'!BN61),"",20*'Nota de Estudiantes'!BN61/BN$6)</f>
        <v/>
      </c>
      <c r="BO59" s="43" t="str">
        <f>IF(ISBLANK('Nota de Estudiantes'!BO61),"",20*'Nota de Estudiantes'!BO61/BO$6)</f>
        <v/>
      </c>
      <c r="BP59" s="43" t="str">
        <f>IF(ISBLANK('Nota de Estudiantes'!BP61),"",20*'Nota de Estudiantes'!BP61/BP$6)</f>
        <v/>
      </c>
      <c r="BQ59" s="43" t="str">
        <f>IF(ISBLANK('Nota de Estudiantes'!BQ61),"",20*'Nota de Estudiantes'!BQ61/BQ$6)</f>
        <v/>
      </c>
      <c r="BR59" s="43" t="str">
        <f>IF(ISBLANK('Nota de Estudiantes'!BR61),"",20*'Nota de Estudiantes'!BR61/BR$6)</f>
        <v/>
      </c>
      <c r="BS59" s="43" t="str">
        <f>IF(ISBLANK('Nota de Estudiantes'!BS61),"",20*'Nota de Estudiantes'!BS61/BS$6)</f>
        <v/>
      </c>
      <c r="BT59" s="43" t="str">
        <f>IF(ISBLANK('Nota de Estudiantes'!BT61),"",20*'Nota de Estudiantes'!BT61/BT$6)</f>
        <v/>
      </c>
      <c r="BU59" s="43" t="str">
        <f>IF(ISBLANK('Nota de Estudiantes'!BU61),"",20*'Nota de Estudiantes'!BU61/BU$6)</f>
        <v/>
      </c>
      <c r="BV59" s="43" t="str">
        <f>IF(ISBLANK('Nota de Estudiantes'!BV61),"",20*'Nota de Estudiantes'!BV61/BV$6)</f>
        <v/>
      </c>
      <c r="BW59" s="43" t="str">
        <f>IF(ISBLANK('Nota de Estudiantes'!BW61),"",20*'Nota de Estudiantes'!BW61/BW$6)</f>
        <v/>
      </c>
      <c r="BX59" s="43" t="str">
        <f>IF(ISBLANK('Nota de Estudiantes'!BX61),"",20*'Nota de Estudiantes'!BX61/BX$6)</f>
        <v/>
      </c>
      <c r="BY59" s="43" t="str">
        <f>IF(ISBLANK('Nota de Estudiantes'!BY61),"",20*'Nota de Estudiantes'!BY61/BY$6)</f>
        <v/>
      </c>
      <c r="BZ59" s="43" t="str">
        <f>IF(ISBLANK('Nota de Estudiantes'!BZ61),"",20*'Nota de Estudiantes'!BZ61/BZ$6)</f>
        <v/>
      </c>
      <c r="CA59" s="43" t="str">
        <f>IF(ISBLANK('Nota de Estudiantes'!CA61),"",20*'Nota de Estudiantes'!CA61/CA$6)</f>
        <v/>
      </c>
      <c r="CB59" s="43" t="str">
        <f>IF(ISBLANK('Nota de Estudiantes'!CB61),"",20*'Nota de Estudiantes'!CB61/CB$6)</f>
        <v/>
      </c>
      <c r="CC59" s="43" t="str">
        <f>IF(ISBLANK('Nota de Estudiantes'!CC61),"",20*'Nota de Estudiantes'!CC61/CC$6)</f>
        <v/>
      </c>
      <c r="CD59" s="43" t="str">
        <f>IF(ISBLANK('Nota de Estudiantes'!CD61),"",20*'Nota de Estudiantes'!CD61/CD$6)</f>
        <v/>
      </c>
      <c r="CE59" s="43" t="str">
        <f>IF(ISBLANK('Nota de Estudiantes'!CE61),"",20*'Nota de Estudiantes'!CE61/CE$6)</f>
        <v/>
      </c>
      <c r="CF59" s="43" t="str">
        <f>IF(ISBLANK('Nota de Estudiantes'!CF61),"",20*'Nota de Estudiantes'!CF61/CF$6)</f>
        <v/>
      </c>
      <c r="CG59" s="43" t="str">
        <f>IF(ISBLANK('Nota de Estudiantes'!CG61),"",20*'Nota de Estudiantes'!CG61/CG$6)</f>
        <v/>
      </c>
      <c r="CH59" s="43" t="str">
        <f>IF(ISBLANK('Nota de Estudiantes'!CH61),"",20*'Nota de Estudiantes'!CH61/CH$6)</f>
        <v/>
      </c>
      <c r="CI59" s="43" t="str">
        <f>IF(ISBLANK('Nota de Estudiantes'!CI61),"",20*'Nota de Estudiantes'!CI61/CI$6)</f>
        <v/>
      </c>
      <c r="CJ59" s="43" t="str">
        <f>IF(ISBLANK('Nota de Estudiantes'!CJ61),"",20*'Nota de Estudiantes'!CJ61/CJ$6)</f>
        <v/>
      </c>
      <c r="CK59" s="43" t="str">
        <f>IF(ISBLANK('Nota de Estudiantes'!CK61),"",20*'Nota de Estudiantes'!CK61/CK$6)</f>
        <v/>
      </c>
      <c r="CL59" s="43" t="str">
        <f>IF(ISBLANK('Nota de Estudiantes'!CL61),"",20*'Nota de Estudiantes'!CL61/CL$6)</f>
        <v/>
      </c>
      <c r="CM59" s="43" t="str">
        <f>IF(ISBLANK('Nota de Estudiantes'!CM61),"",20*'Nota de Estudiantes'!CM61/CM$6)</f>
        <v/>
      </c>
      <c r="CN59" s="43" t="str">
        <f>IF(ISBLANK('Nota de Estudiantes'!CN61),"",20*'Nota de Estudiantes'!CN61/CN$6)</f>
        <v/>
      </c>
      <c r="CO59" s="43" t="str">
        <f>IF(ISBLANK('Nota de Estudiantes'!CO61),"",20*'Nota de Estudiantes'!CO61/CO$6)</f>
        <v/>
      </c>
      <c r="CP59" s="43" t="str">
        <f>IF(ISBLANK('Nota de Estudiantes'!CP61),"",20*'Nota de Estudiantes'!CP61/CP$6)</f>
        <v/>
      </c>
      <c r="CQ59" s="43" t="str">
        <f>IF(ISBLANK('Nota de Estudiantes'!CQ61),"",20*'Nota de Estudiantes'!CQ61/CQ$6)</f>
        <v/>
      </c>
      <c r="CR59" s="43" t="str">
        <f>IF(ISBLANK('Nota de Estudiantes'!CR61),"",20*'Nota de Estudiantes'!CR61/CR$6)</f>
        <v/>
      </c>
      <c r="CS59" s="43" t="str">
        <f>IF(ISBLANK('Nota de Estudiantes'!CS61),"",20*'Nota de Estudiantes'!CS61/CS$6)</f>
        <v/>
      </c>
      <c r="CT59" s="43" t="str">
        <f>IF(ISBLANK('Nota de Estudiantes'!CT61),"",20*'Nota de Estudiantes'!CT61/CT$6)</f>
        <v/>
      </c>
      <c r="CU59" s="43" t="str">
        <f>IF(ISBLANK('Nota de Estudiantes'!CU61),"",20*'Nota de Estudiantes'!CU61/CU$6)</f>
        <v/>
      </c>
      <c r="CV59" s="43" t="str">
        <f>IF(ISBLANK('Nota de Estudiantes'!CV61),"",20*'Nota de Estudiantes'!CV61/CV$6)</f>
        <v/>
      </c>
      <c r="CW59" s="43" t="str">
        <f>IF(ISBLANK('Nota de Estudiantes'!CW61),"",20*'Nota de Estudiantes'!CW61/CW$6)</f>
        <v/>
      </c>
      <c r="CX59" s="43" t="str">
        <f>IF(ISBLANK('Nota de Estudiantes'!CX61),"",20*'Nota de Estudiantes'!CX61/CX$6)</f>
        <v/>
      </c>
      <c r="CY59" s="43" t="str">
        <f>IF(ISBLANK('Nota de Estudiantes'!CY61),"",20*'Nota de Estudiantes'!CY61/CY$6)</f>
        <v/>
      </c>
      <c r="CZ59" s="43" t="str">
        <f>IF(ISBLANK('Nota de Estudiantes'!CZ61),"",20*'Nota de Estudiantes'!CZ61/CZ$6)</f>
        <v/>
      </c>
      <c r="DA59" s="43" t="str">
        <f>IF(ISBLANK('Nota de Estudiantes'!DA61),"",20*'Nota de Estudiantes'!DA61/DA$6)</f>
        <v/>
      </c>
      <c r="DB59" s="43" t="str">
        <f>IF(ISBLANK('Nota de Estudiantes'!DB61),"",20*'Nota de Estudiantes'!DB61/DB$6)</f>
        <v/>
      </c>
      <c r="DC59" s="43" t="str">
        <f>IF(ISBLANK('Nota de Estudiantes'!DC61),"",20*'Nota de Estudiantes'!DC61/DC$6)</f>
        <v/>
      </c>
      <c r="DD59" s="43" t="str">
        <f>IF(ISBLANK('Nota de Estudiantes'!DD61),"",20*'Nota de Estudiantes'!DD61/DD$6)</f>
        <v/>
      </c>
      <c r="DE59" s="43" t="str">
        <f>IF(ISBLANK('Nota de Estudiantes'!DE61),"",20*'Nota de Estudiantes'!DE61/DE$6)</f>
        <v/>
      </c>
      <c r="DF59" s="43" t="str">
        <f>IF(ISBLANK('Nota de Estudiantes'!DF61),"",20*'Nota de Estudiantes'!DF61/DF$6)</f>
        <v/>
      </c>
      <c r="DG59" s="43" t="str">
        <f>IF(ISBLANK('Nota de Estudiantes'!DG61),"",20*'Nota de Estudiantes'!DG61/DG$6)</f>
        <v/>
      </c>
      <c r="DH59" s="43" t="str">
        <f>IF(ISBLANK('Nota de Estudiantes'!DH61),"",20*'Nota de Estudiantes'!DH61/DH$6)</f>
        <v/>
      </c>
      <c r="DI59" s="43" t="str">
        <f>IF(ISBLANK('Nota de Estudiantes'!DI61),"",20*'Nota de Estudiantes'!DI61/DI$6)</f>
        <v/>
      </c>
      <c r="DJ59" s="43" t="str">
        <f>IF(ISBLANK('Nota de Estudiantes'!DJ61),"",20*'Nota de Estudiantes'!DJ61/DJ$6)</f>
        <v/>
      </c>
      <c r="DK59" s="43" t="str">
        <f>IF(ISBLANK('Nota de Estudiantes'!DK61),"",20*'Nota de Estudiantes'!DK61/DK$6)</f>
        <v/>
      </c>
      <c r="DL59" s="43" t="str">
        <f>IF(ISBLANK('Nota de Estudiantes'!DL61),"",20*'Nota de Estudiantes'!DL61/DL$6)</f>
        <v/>
      </c>
      <c r="DM59" s="43" t="str">
        <f>IF(ISBLANK('Nota de Estudiantes'!DM61),"",20*'Nota de Estudiantes'!DM61/DM$6)</f>
        <v/>
      </c>
      <c r="DN59" s="43" t="str">
        <f>IF(ISBLANK('Nota de Estudiantes'!DN61),"",20*'Nota de Estudiantes'!DN61/DN$6)</f>
        <v/>
      </c>
      <c r="DO59" s="43" t="str">
        <f>IF(ISBLANK('Nota de Estudiantes'!DO61),"",20*'Nota de Estudiantes'!DO61/DO$6)</f>
        <v/>
      </c>
      <c r="DP59" s="43" t="str">
        <f>IF(ISBLANK('Nota de Estudiantes'!DP61),"",20*'Nota de Estudiantes'!DP61/DP$6)</f>
        <v/>
      </c>
      <c r="DQ59" s="43" t="str">
        <f>IF(ISBLANK('Nota de Estudiantes'!DQ61),"",20*'Nota de Estudiantes'!DQ61/DQ$6)</f>
        <v/>
      </c>
      <c r="DR59" s="43" t="str">
        <f>IF(ISBLANK('Nota de Estudiantes'!DR61),"",20*'Nota de Estudiantes'!DR61/DR$6)</f>
        <v/>
      </c>
      <c r="DS59" s="43" t="str">
        <f>IF(ISBLANK('Nota de Estudiantes'!DS61),"",20*'Nota de Estudiantes'!DS61/DS$6)</f>
        <v/>
      </c>
      <c r="DT59" s="43" t="str">
        <f>IF(ISBLANK('Nota de Estudiantes'!DT61),"",20*'Nota de Estudiantes'!DT61/DT$6)</f>
        <v/>
      </c>
      <c r="DU59" s="43" t="str">
        <f>IF(ISBLANK('Nota de Estudiantes'!DU61),"",20*'Nota de Estudiantes'!DU61/DU$6)</f>
        <v/>
      </c>
      <c r="DV59" s="43" t="str">
        <f>IF(ISBLANK('Nota de Estudiantes'!DV61),"",20*'Nota de Estudiantes'!DV61/DV$6)</f>
        <v/>
      </c>
      <c r="DW59" s="43" t="str">
        <f>IF(ISBLANK('Nota de Estudiantes'!DW61),"",20*'Nota de Estudiantes'!DW61/DW$6)</f>
        <v/>
      </c>
      <c r="DX59" s="43" t="str">
        <f>IF(ISBLANK('Nota de Estudiantes'!DX61),"",20*'Nota de Estudiantes'!DX61/DX$6)</f>
        <v/>
      </c>
      <c r="DY59" s="43" t="str">
        <f>IF(ISBLANK('Nota de Estudiantes'!DY61),"",20*'Nota de Estudiantes'!DY61/DY$6)</f>
        <v/>
      </c>
      <c r="DZ59" s="43" t="str">
        <f>IF(ISBLANK('Nota de Estudiantes'!DZ61),"",20*'Nota de Estudiantes'!DZ61/DZ$6)</f>
        <v/>
      </c>
      <c r="EA59" s="43" t="str">
        <f>IF(ISBLANK('Nota de Estudiantes'!EA61),"",20*'Nota de Estudiantes'!EA61/EA$6)</f>
        <v/>
      </c>
      <c r="EB59" s="43" t="str">
        <f>IF(ISBLANK('Nota de Estudiantes'!EB61),"",20*'Nota de Estudiantes'!EB61/EB$6)</f>
        <v/>
      </c>
      <c r="EC59" s="43" t="str">
        <f>IF(ISBLANK('Nota de Estudiantes'!EC61),"",20*'Nota de Estudiantes'!EC61/EC$6)</f>
        <v/>
      </c>
      <c r="ED59" s="43" t="str">
        <f>IF(ISBLANK('Nota de Estudiantes'!ED61),"",20*'Nota de Estudiantes'!ED61/ED$6)</f>
        <v/>
      </c>
      <c r="EE59" s="43" t="str">
        <f>IF(ISBLANK('Nota de Estudiantes'!EE61),"",20*'Nota de Estudiantes'!EE61/EE$6)</f>
        <v/>
      </c>
      <c r="EF59" s="43" t="str">
        <f>IF(ISBLANK('Nota de Estudiantes'!EF61),"",20*'Nota de Estudiantes'!EF61/EF$6)</f>
        <v/>
      </c>
      <c r="EG59" s="43" t="str">
        <f>IF(ISBLANK('Nota de Estudiantes'!EG61),"",20*'Nota de Estudiantes'!EG61/EG$6)</f>
        <v/>
      </c>
      <c r="EH59" s="43" t="str">
        <f>IF(ISBLANK('Nota de Estudiantes'!EH61),"",20*'Nota de Estudiantes'!EH61/EH$6)</f>
        <v/>
      </c>
      <c r="EI59" s="43" t="str">
        <f>IF(ISBLANK('Nota de Estudiantes'!EI61),"",20*'Nota de Estudiantes'!EI61/EI$6)</f>
        <v/>
      </c>
      <c r="EJ59" s="43" t="str">
        <f>IF(ISBLANK('Nota de Estudiantes'!EJ61),"",20*'Nota de Estudiantes'!EJ61/EJ$6)</f>
        <v/>
      </c>
      <c r="EK59" s="43" t="str">
        <f>IF(ISBLANK('Nota de Estudiantes'!EK61),"",20*'Nota de Estudiantes'!EK61/EK$6)</f>
        <v/>
      </c>
      <c r="EL59" s="43" t="str">
        <f>IF(ISBLANK('Nota de Estudiantes'!EL61),"",20*'Nota de Estudiantes'!EL61/EL$6)</f>
        <v/>
      </c>
      <c r="EM59" s="43" t="str">
        <f>IF(ISBLANK('Nota de Estudiantes'!EM61),"",20*'Nota de Estudiantes'!EM61/EM$6)</f>
        <v/>
      </c>
      <c r="EN59" s="43" t="str">
        <f>IF(ISBLANK('Nota de Estudiantes'!EN61),"",20*'Nota de Estudiantes'!EN61/EN$6)</f>
        <v/>
      </c>
      <c r="EO59" s="43" t="str">
        <f>IF(ISBLANK('Nota de Estudiantes'!EO61),"",20*'Nota de Estudiantes'!EO61/EO$6)</f>
        <v/>
      </c>
      <c r="EP59" s="43" t="str">
        <f>IF(ISBLANK('Nota de Estudiantes'!EP61),"",20*'Nota de Estudiantes'!EP61/EP$6)</f>
        <v/>
      </c>
      <c r="EQ59" s="43" t="str">
        <f>IF(ISBLANK('Nota de Estudiantes'!EQ61),"",20*'Nota de Estudiantes'!EQ61/EQ$6)</f>
        <v/>
      </c>
      <c r="ER59" s="43" t="str">
        <f>IF(ISBLANK('Nota de Estudiantes'!ER61),"",20*'Nota de Estudiantes'!ER61/ER$6)</f>
        <v/>
      </c>
      <c r="ES59" s="43" t="str">
        <f>IF(ISBLANK('Nota de Estudiantes'!ES61),"",20*'Nota de Estudiantes'!ES61/ES$6)</f>
        <v/>
      </c>
      <c r="ET59" s="43" t="str">
        <f>IF(ISBLANK('Nota de Estudiantes'!ET61),"",20*'Nota de Estudiantes'!ET61/ET$6)</f>
        <v/>
      </c>
      <c r="EU59" s="43" t="str">
        <f>IF(ISBLANK('Nota de Estudiantes'!EU61),"",20*'Nota de Estudiantes'!EU61/EU$6)</f>
        <v/>
      </c>
      <c r="EV59" s="43" t="str">
        <f>IF(ISBLANK('Nota de Estudiantes'!EV61),"",20*'Nota de Estudiantes'!EV61/EV$6)</f>
        <v/>
      </c>
      <c r="EW59" s="43" t="str">
        <f>IF(ISBLANK('Nota de Estudiantes'!EW61),"",20*'Nota de Estudiantes'!EW61/EW$6)</f>
        <v/>
      </c>
      <c r="EX59" s="43" t="str">
        <f>IF(ISBLANK('Nota de Estudiantes'!EX61),"",20*'Nota de Estudiantes'!EX61/EX$6)</f>
        <v/>
      </c>
      <c r="EY59" s="43" t="str">
        <f>IF(ISBLANK('Nota de Estudiantes'!EY61),"",20*'Nota de Estudiantes'!EY61/EY$6)</f>
        <v/>
      </c>
      <c r="EZ59" s="43" t="str">
        <f>IF(ISBLANK('Nota de Estudiantes'!EZ61),"",20*'Nota de Estudiantes'!EZ61/EZ$6)</f>
        <v/>
      </c>
      <c r="FA59" s="43" t="str">
        <f>IF(ISBLANK('Nota de Estudiantes'!FA61),"",20*'Nota de Estudiantes'!FA61/FA$6)</f>
        <v/>
      </c>
      <c r="FB59" s="43" t="str">
        <f>IF(ISBLANK('Nota de Estudiantes'!FB61),"",20*'Nota de Estudiantes'!FB61/FB$6)</f>
        <v/>
      </c>
      <c r="FC59" s="43" t="str">
        <f>IF(ISBLANK('Nota de Estudiantes'!FC61),"",20*'Nota de Estudiantes'!FC61/FC$6)</f>
        <v/>
      </c>
      <c r="FD59" s="43" t="str">
        <f>IF(ISBLANK('Nota de Estudiantes'!FD61),"",20*'Nota de Estudiantes'!FD61/FD$6)</f>
        <v/>
      </c>
      <c r="FE59" s="43" t="str">
        <f>IF(ISBLANK('Nota de Estudiantes'!FE61),"",20*'Nota de Estudiantes'!FE61/FE$6)</f>
        <v/>
      </c>
      <c r="FF59" s="43" t="str">
        <f>IF(ISBLANK('Nota de Estudiantes'!FF61),"",20*'Nota de Estudiantes'!FF61/FF$6)</f>
        <v/>
      </c>
      <c r="FG59" s="43" t="str">
        <f>IF(ISBLANK('Nota de Estudiantes'!FG61),"",20*'Nota de Estudiantes'!FG61/FG$6)</f>
        <v/>
      </c>
      <c r="FH59" s="43" t="str">
        <f>IF(ISBLANK('Nota de Estudiantes'!FH61),"",20*'Nota de Estudiantes'!FH61/FH$6)</f>
        <v/>
      </c>
      <c r="FI59" s="43" t="str">
        <f>IF(ISBLANK('Nota de Estudiantes'!FI61),"",20*'Nota de Estudiantes'!FI61/FI$6)</f>
        <v/>
      </c>
      <c r="FJ59" s="43" t="str">
        <f>IF(ISBLANK('Nota de Estudiantes'!FJ61),"",20*'Nota de Estudiantes'!FJ61/FJ$6)</f>
        <v/>
      </c>
      <c r="FK59" s="43" t="str">
        <f>IF(ISBLANK('Nota de Estudiantes'!FK61),"",20*'Nota de Estudiantes'!FK61/FK$6)</f>
        <v/>
      </c>
      <c r="FL59" s="43" t="str">
        <f>IF(ISBLANK('Nota de Estudiantes'!FL61),"",20*'Nota de Estudiantes'!FL61/FL$6)</f>
        <v/>
      </c>
    </row>
    <row r="60" spans="2:168" x14ac:dyDescent="0.25">
      <c r="B60" s="42" t="str">
        <f>IF(ISBLANK('Nota de Estudiantes'!B62),"",'Nota de Estudiantes'!B62)</f>
        <v/>
      </c>
      <c r="C60" s="42" t="str">
        <f>IF(ISBLANK('Nota de Estudiantes'!C62),"",'Nota de Estudiantes'!C62)</f>
        <v/>
      </c>
      <c r="D60" s="38" t="str">
        <f>IF(ISBLANK('Nota de Estudiantes'!D62),"",'Nota de Estudiantes'!D62)</f>
        <v/>
      </c>
      <c r="E60" s="43" t="str">
        <f>IF(ISBLANK('Nota de Estudiantes'!E62),"",20*'Nota de Estudiantes'!E62/E$6)</f>
        <v/>
      </c>
      <c r="F60" s="43" t="str">
        <f>IF(ISBLANK('Nota de Estudiantes'!F62),"",20*'Nota de Estudiantes'!F62/F$6)</f>
        <v/>
      </c>
      <c r="G60" s="43" t="str">
        <f>IF(ISBLANK('Nota de Estudiantes'!G62),"",20*'Nota de Estudiantes'!G62/G$6)</f>
        <v/>
      </c>
      <c r="H60" s="43" t="str">
        <f>IF(ISBLANK('Nota de Estudiantes'!H62),"",20*'Nota de Estudiantes'!H62/H$6)</f>
        <v/>
      </c>
      <c r="I60" s="43" t="str">
        <f>IF(ISBLANK('Nota de Estudiantes'!I62),"",20*'Nota de Estudiantes'!I62/I$6)</f>
        <v/>
      </c>
      <c r="J60" s="43" t="str">
        <f>IF(ISBLANK('Nota de Estudiantes'!J62),"",20*'Nota de Estudiantes'!J62/J$6)</f>
        <v/>
      </c>
      <c r="K60" s="43" t="str">
        <f>IF(ISBLANK('Nota de Estudiantes'!K62),"",20*'Nota de Estudiantes'!K62/K$6)</f>
        <v/>
      </c>
      <c r="L60" s="43" t="str">
        <f>IF(ISBLANK('Nota de Estudiantes'!L62),"",20*'Nota de Estudiantes'!L62/L$6)</f>
        <v/>
      </c>
      <c r="M60" s="43" t="str">
        <f>IF(ISBLANK('Nota de Estudiantes'!M62),"",20*'Nota de Estudiantes'!M62/M$6)</f>
        <v/>
      </c>
      <c r="N60" s="43" t="str">
        <f>IF(ISBLANK('Nota de Estudiantes'!N62),"",20*'Nota de Estudiantes'!N62/N$6)</f>
        <v/>
      </c>
      <c r="O60" s="43" t="str">
        <f>IF(ISBLANK('Nota de Estudiantes'!O62),"",20*'Nota de Estudiantes'!O62/O$6)</f>
        <v/>
      </c>
      <c r="P60" s="43" t="str">
        <f>IF(ISBLANK('Nota de Estudiantes'!P62),"",20*'Nota de Estudiantes'!P62/P$6)</f>
        <v/>
      </c>
      <c r="Q60" s="43" t="str">
        <f>IF(ISBLANK('Nota de Estudiantes'!Q62),"",20*'Nota de Estudiantes'!Q62/Q$6)</f>
        <v/>
      </c>
      <c r="R60" s="43" t="str">
        <f>IF(ISBLANK('Nota de Estudiantes'!R62),"",20*'Nota de Estudiantes'!R62/R$6)</f>
        <v/>
      </c>
      <c r="S60" s="43" t="str">
        <f>IF(ISBLANK('Nota de Estudiantes'!S62),"",20*'Nota de Estudiantes'!S62/S$6)</f>
        <v/>
      </c>
      <c r="T60" s="43" t="str">
        <f>IF(ISBLANK('Nota de Estudiantes'!T62),"",20*'Nota de Estudiantes'!T62/T$6)</f>
        <v/>
      </c>
      <c r="U60" s="43" t="str">
        <f>IF(ISBLANK('Nota de Estudiantes'!U62),"",20*'Nota de Estudiantes'!U62/U$6)</f>
        <v/>
      </c>
      <c r="V60" s="43" t="str">
        <f>IF(ISBLANK('Nota de Estudiantes'!V62),"",20*'Nota de Estudiantes'!V62/V$6)</f>
        <v/>
      </c>
      <c r="W60" s="43" t="str">
        <f>IF(ISBLANK('Nota de Estudiantes'!W62),"",20*'Nota de Estudiantes'!W62/W$6)</f>
        <v/>
      </c>
      <c r="X60" s="43" t="str">
        <f>IF(ISBLANK('Nota de Estudiantes'!X62),"",20*'Nota de Estudiantes'!X62/X$6)</f>
        <v/>
      </c>
      <c r="Y60" s="43" t="str">
        <f>IF(ISBLANK('Nota de Estudiantes'!Y62),"",20*'Nota de Estudiantes'!Y62/Y$6)</f>
        <v/>
      </c>
      <c r="Z60" s="43" t="str">
        <f>IF(ISBLANK('Nota de Estudiantes'!Z62),"",20*'Nota de Estudiantes'!Z62/Z$6)</f>
        <v/>
      </c>
      <c r="AA60" s="43" t="str">
        <f>IF(ISBLANK('Nota de Estudiantes'!AA62),"",20*'Nota de Estudiantes'!AA62/AA$6)</f>
        <v/>
      </c>
      <c r="AB60" s="43" t="str">
        <f>IF(ISBLANK('Nota de Estudiantes'!AB62),"",20*'Nota de Estudiantes'!AB62/AB$6)</f>
        <v/>
      </c>
      <c r="AC60" s="43" t="str">
        <f>IF(ISBLANK('Nota de Estudiantes'!AC62),"",20*'Nota de Estudiantes'!AC62/AC$6)</f>
        <v/>
      </c>
      <c r="AD60" s="43" t="str">
        <f>IF(ISBLANK('Nota de Estudiantes'!AD62),"",20*'Nota de Estudiantes'!AD62/AD$6)</f>
        <v/>
      </c>
      <c r="AE60" s="43" t="str">
        <f>IF(ISBLANK('Nota de Estudiantes'!AE62),"",20*'Nota de Estudiantes'!AE62/AE$6)</f>
        <v/>
      </c>
      <c r="AF60" s="43" t="str">
        <f>IF(ISBLANK('Nota de Estudiantes'!AF62),"",20*'Nota de Estudiantes'!AF62/AF$6)</f>
        <v/>
      </c>
      <c r="AG60" s="43" t="str">
        <f>IF(ISBLANK('Nota de Estudiantes'!AG62),"",20*'Nota de Estudiantes'!AG62/AG$6)</f>
        <v/>
      </c>
      <c r="AH60" s="43" t="str">
        <f>IF(ISBLANK('Nota de Estudiantes'!AH62),"",20*'Nota de Estudiantes'!AH62/AH$6)</f>
        <v/>
      </c>
      <c r="AI60" s="43" t="str">
        <f>IF(ISBLANK('Nota de Estudiantes'!AI62),"",20*'Nota de Estudiantes'!AI62/AI$6)</f>
        <v/>
      </c>
      <c r="AJ60" s="43" t="str">
        <f>IF(ISBLANK('Nota de Estudiantes'!AJ62),"",20*'Nota de Estudiantes'!AJ62/AJ$6)</f>
        <v/>
      </c>
      <c r="AK60" s="43" t="str">
        <f>IF(ISBLANK('Nota de Estudiantes'!AK62),"",20*'Nota de Estudiantes'!AK62/AK$6)</f>
        <v/>
      </c>
      <c r="AL60" s="43" t="str">
        <f>IF(ISBLANK('Nota de Estudiantes'!AL62),"",20*'Nota de Estudiantes'!AL62/AL$6)</f>
        <v/>
      </c>
      <c r="AM60" s="43" t="str">
        <f>IF(ISBLANK('Nota de Estudiantes'!AM62),"",20*'Nota de Estudiantes'!AM62/AM$6)</f>
        <v/>
      </c>
      <c r="AN60" s="43" t="str">
        <f>IF(ISBLANK('Nota de Estudiantes'!AN62),"",20*'Nota de Estudiantes'!AN62/AN$6)</f>
        <v/>
      </c>
      <c r="AO60" s="43" t="str">
        <f>IF(ISBLANK('Nota de Estudiantes'!AO62),"",20*'Nota de Estudiantes'!AO62/AO$6)</f>
        <v/>
      </c>
      <c r="AP60" s="43" t="str">
        <f>IF(ISBLANK('Nota de Estudiantes'!AP62),"",20*'Nota de Estudiantes'!AP62/AP$6)</f>
        <v/>
      </c>
      <c r="AQ60" s="43" t="str">
        <f>IF(ISBLANK('Nota de Estudiantes'!AQ62),"",20*'Nota de Estudiantes'!AQ62/AQ$6)</f>
        <v/>
      </c>
      <c r="AR60" s="43" t="str">
        <f>IF(ISBLANK('Nota de Estudiantes'!AR62),"",20*'Nota de Estudiantes'!AR62/AR$6)</f>
        <v/>
      </c>
      <c r="AS60" s="43" t="str">
        <f>IF(ISBLANK('Nota de Estudiantes'!AS62),"",20*'Nota de Estudiantes'!AS62/AS$6)</f>
        <v/>
      </c>
      <c r="AT60" s="43" t="str">
        <f>IF(ISBLANK('Nota de Estudiantes'!AT62),"",20*'Nota de Estudiantes'!AT62/AT$6)</f>
        <v/>
      </c>
      <c r="AU60" s="43" t="str">
        <f>IF(ISBLANK('Nota de Estudiantes'!AU62),"",20*'Nota de Estudiantes'!AU62/AU$6)</f>
        <v/>
      </c>
      <c r="AV60" s="43" t="str">
        <f>IF(ISBLANK('Nota de Estudiantes'!AV62),"",20*'Nota de Estudiantes'!AV62/AV$6)</f>
        <v/>
      </c>
      <c r="AW60" s="43" t="str">
        <f>IF(ISBLANK('Nota de Estudiantes'!AW62),"",20*'Nota de Estudiantes'!AW62/AW$6)</f>
        <v/>
      </c>
      <c r="AX60" s="43" t="str">
        <f>IF(ISBLANK('Nota de Estudiantes'!AX62),"",20*'Nota de Estudiantes'!AX62/AX$6)</f>
        <v/>
      </c>
      <c r="AY60" s="43" t="str">
        <f>IF(ISBLANK('Nota de Estudiantes'!AY62),"",20*'Nota de Estudiantes'!AY62/AY$6)</f>
        <v/>
      </c>
      <c r="AZ60" s="43" t="str">
        <f>IF(ISBLANK('Nota de Estudiantes'!AZ62),"",20*'Nota de Estudiantes'!AZ62/AZ$6)</f>
        <v/>
      </c>
      <c r="BA60" s="43" t="str">
        <f>IF(ISBLANK('Nota de Estudiantes'!BA62),"",20*'Nota de Estudiantes'!BA62/BA$6)</f>
        <v/>
      </c>
      <c r="BB60" s="43" t="str">
        <f>IF(ISBLANK('Nota de Estudiantes'!BB62),"",20*'Nota de Estudiantes'!BB62/BB$6)</f>
        <v/>
      </c>
      <c r="BC60" s="43" t="str">
        <f>IF(ISBLANK('Nota de Estudiantes'!BC62),"",20*'Nota de Estudiantes'!BC62/BC$6)</f>
        <v/>
      </c>
      <c r="BD60" s="43" t="str">
        <f>IF(ISBLANK('Nota de Estudiantes'!BD62),"",20*'Nota de Estudiantes'!BD62/BD$6)</f>
        <v/>
      </c>
      <c r="BE60" s="43" t="str">
        <f>IF(ISBLANK('Nota de Estudiantes'!BE62),"",20*'Nota de Estudiantes'!BE62/BE$6)</f>
        <v/>
      </c>
      <c r="BF60" s="43" t="str">
        <f>IF(ISBLANK('Nota de Estudiantes'!BF62),"",20*'Nota de Estudiantes'!BF62/BF$6)</f>
        <v/>
      </c>
      <c r="BG60" s="43" t="str">
        <f>IF(ISBLANK('Nota de Estudiantes'!BG62),"",20*'Nota de Estudiantes'!BG62/BG$6)</f>
        <v/>
      </c>
      <c r="BH60" s="43" t="str">
        <f>IF(ISBLANK('Nota de Estudiantes'!BH62),"",20*'Nota de Estudiantes'!BH62/BH$6)</f>
        <v/>
      </c>
      <c r="BI60" s="43" t="str">
        <f>IF(ISBLANK('Nota de Estudiantes'!BI62),"",20*'Nota de Estudiantes'!BI62/BI$6)</f>
        <v/>
      </c>
      <c r="BJ60" s="43" t="str">
        <f>IF(ISBLANK('Nota de Estudiantes'!BJ62),"",20*'Nota de Estudiantes'!BJ62/BJ$6)</f>
        <v/>
      </c>
      <c r="BK60" s="43" t="str">
        <f>IF(ISBLANK('Nota de Estudiantes'!BK62),"",20*'Nota de Estudiantes'!BK62/BK$6)</f>
        <v/>
      </c>
      <c r="BL60" s="43" t="str">
        <f>IF(ISBLANK('Nota de Estudiantes'!BL62),"",20*'Nota de Estudiantes'!BL62/BL$6)</f>
        <v/>
      </c>
      <c r="BM60" s="43" t="str">
        <f>IF(ISBLANK('Nota de Estudiantes'!BM62),"",20*'Nota de Estudiantes'!BM62/BM$6)</f>
        <v/>
      </c>
      <c r="BN60" s="43" t="str">
        <f>IF(ISBLANK('Nota de Estudiantes'!BN62),"",20*'Nota de Estudiantes'!BN62/BN$6)</f>
        <v/>
      </c>
      <c r="BO60" s="43" t="str">
        <f>IF(ISBLANK('Nota de Estudiantes'!BO62),"",20*'Nota de Estudiantes'!BO62/BO$6)</f>
        <v/>
      </c>
      <c r="BP60" s="43" t="str">
        <f>IF(ISBLANK('Nota de Estudiantes'!BP62),"",20*'Nota de Estudiantes'!BP62/BP$6)</f>
        <v/>
      </c>
      <c r="BQ60" s="43" t="str">
        <f>IF(ISBLANK('Nota de Estudiantes'!BQ62),"",20*'Nota de Estudiantes'!BQ62/BQ$6)</f>
        <v/>
      </c>
      <c r="BR60" s="43" t="str">
        <f>IF(ISBLANK('Nota de Estudiantes'!BR62),"",20*'Nota de Estudiantes'!BR62/BR$6)</f>
        <v/>
      </c>
      <c r="BS60" s="43" t="str">
        <f>IF(ISBLANK('Nota de Estudiantes'!BS62),"",20*'Nota de Estudiantes'!BS62/BS$6)</f>
        <v/>
      </c>
      <c r="BT60" s="43" t="str">
        <f>IF(ISBLANK('Nota de Estudiantes'!BT62),"",20*'Nota de Estudiantes'!BT62/BT$6)</f>
        <v/>
      </c>
      <c r="BU60" s="43" t="str">
        <f>IF(ISBLANK('Nota de Estudiantes'!BU62),"",20*'Nota de Estudiantes'!BU62/BU$6)</f>
        <v/>
      </c>
      <c r="BV60" s="43" t="str">
        <f>IF(ISBLANK('Nota de Estudiantes'!BV62),"",20*'Nota de Estudiantes'!BV62/BV$6)</f>
        <v/>
      </c>
      <c r="BW60" s="43" t="str">
        <f>IF(ISBLANK('Nota de Estudiantes'!BW62),"",20*'Nota de Estudiantes'!BW62/BW$6)</f>
        <v/>
      </c>
      <c r="BX60" s="43" t="str">
        <f>IF(ISBLANK('Nota de Estudiantes'!BX62),"",20*'Nota de Estudiantes'!BX62/BX$6)</f>
        <v/>
      </c>
      <c r="BY60" s="43" t="str">
        <f>IF(ISBLANK('Nota de Estudiantes'!BY62),"",20*'Nota de Estudiantes'!BY62/BY$6)</f>
        <v/>
      </c>
      <c r="BZ60" s="43" t="str">
        <f>IF(ISBLANK('Nota de Estudiantes'!BZ62),"",20*'Nota de Estudiantes'!BZ62/BZ$6)</f>
        <v/>
      </c>
      <c r="CA60" s="43" t="str">
        <f>IF(ISBLANK('Nota de Estudiantes'!CA62),"",20*'Nota de Estudiantes'!CA62/CA$6)</f>
        <v/>
      </c>
      <c r="CB60" s="43" t="str">
        <f>IF(ISBLANK('Nota de Estudiantes'!CB62),"",20*'Nota de Estudiantes'!CB62/CB$6)</f>
        <v/>
      </c>
      <c r="CC60" s="43" t="str">
        <f>IF(ISBLANK('Nota de Estudiantes'!CC62),"",20*'Nota de Estudiantes'!CC62/CC$6)</f>
        <v/>
      </c>
      <c r="CD60" s="43" t="str">
        <f>IF(ISBLANK('Nota de Estudiantes'!CD62),"",20*'Nota de Estudiantes'!CD62/CD$6)</f>
        <v/>
      </c>
      <c r="CE60" s="43" t="str">
        <f>IF(ISBLANK('Nota de Estudiantes'!CE62),"",20*'Nota de Estudiantes'!CE62/CE$6)</f>
        <v/>
      </c>
      <c r="CF60" s="43" t="str">
        <f>IF(ISBLANK('Nota de Estudiantes'!CF62),"",20*'Nota de Estudiantes'!CF62/CF$6)</f>
        <v/>
      </c>
      <c r="CG60" s="43" t="str">
        <f>IF(ISBLANK('Nota de Estudiantes'!CG62),"",20*'Nota de Estudiantes'!CG62/CG$6)</f>
        <v/>
      </c>
      <c r="CH60" s="43" t="str">
        <f>IF(ISBLANK('Nota de Estudiantes'!CH62),"",20*'Nota de Estudiantes'!CH62/CH$6)</f>
        <v/>
      </c>
      <c r="CI60" s="43" t="str">
        <f>IF(ISBLANK('Nota de Estudiantes'!CI62),"",20*'Nota de Estudiantes'!CI62/CI$6)</f>
        <v/>
      </c>
      <c r="CJ60" s="43" t="str">
        <f>IF(ISBLANK('Nota de Estudiantes'!CJ62),"",20*'Nota de Estudiantes'!CJ62/CJ$6)</f>
        <v/>
      </c>
      <c r="CK60" s="43" t="str">
        <f>IF(ISBLANK('Nota de Estudiantes'!CK62),"",20*'Nota de Estudiantes'!CK62/CK$6)</f>
        <v/>
      </c>
      <c r="CL60" s="43" t="str">
        <f>IF(ISBLANK('Nota de Estudiantes'!CL62),"",20*'Nota de Estudiantes'!CL62/CL$6)</f>
        <v/>
      </c>
      <c r="CM60" s="43" t="str">
        <f>IF(ISBLANK('Nota de Estudiantes'!CM62),"",20*'Nota de Estudiantes'!CM62/CM$6)</f>
        <v/>
      </c>
      <c r="CN60" s="43" t="str">
        <f>IF(ISBLANK('Nota de Estudiantes'!CN62),"",20*'Nota de Estudiantes'!CN62/CN$6)</f>
        <v/>
      </c>
      <c r="CO60" s="43" t="str">
        <f>IF(ISBLANK('Nota de Estudiantes'!CO62),"",20*'Nota de Estudiantes'!CO62/CO$6)</f>
        <v/>
      </c>
      <c r="CP60" s="43" t="str">
        <f>IF(ISBLANK('Nota de Estudiantes'!CP62),"",20*'Nota de Estudiantes'!CP62/CP$6)</f>
        <v/>
      </c>
      <c r="CQ60" s="43" t="str">
        <f>IF(ISBLANK('Nota de Estudiantes'!CQ62),"",20*'Nota de Estudiantes'!CQ62/CQ$6)</f>
        <v/>
      </c>
      <c r="CR60" s="43" t="str">
        <f>IF(ISBLANK('Nota de Estudiantes'!CR62),"",20*'Nota de Estudiantes'!CR62/CR$6)</f>
        <v/>
      </c>
      <c r="CS60" s="43" t="str">
        <f>IF(ISBLANK('Nota de Estudiantes'!CS62),"",20*'Nota de Estudiantes'!CS62/CS$6)</f>
        <v/>
      </c>
      <c r="CT60" s="43" t="str">
        <f>IF(ISBLANK('Nota de Estudiantes'!CT62),"",20*'Nota de Estudiantes'!CT62/CT$6)</f>
        <v/>
      </c>
      <c r="CU60" s="43" t="str">
        <f>IF(ISBLANK('Nota de Estudiantes'!CU62),"",20*'Nota de Estudiantes'!CU62/CU$6)</f>
        <v/>
      </c>
      <c r="CV60" s="43" t="str">
        <f>IF(ISBLANK('Nota de Estudiantes'!CV62),"",20*'Nota de Estudiantes'!CV62/CV$6)</f>
        <v/>
      </c>
      <c r="CW60" s="43" t="str">
        <f>IF(ISBLANK('Nota de Estudiantes'!CW62),"",20*'Nota de Estudiantes'!CW62/CW$6)</f>
        <v/>
      </c>
      <c r="CX60" s="43" t="str">
        <f>IF(ISBLANK('Nota de Estudiantes'!CX62),"",20*'Nota de Estudiantes'!CX62/CX$6)</f>
        <v/>
      </c>
      <c r="CY60" s="43" t="str">
        <f>IF(ISBLANK('Nota de Estudiantes'!CY62),"",20*'Nota de Estudiantes'!CY62/CY$6)</f>
        <v/>
      </c>
      <c r="CZ60" s="43" t="str">
        <f>IF(ISBLANK('Nota de Estudiantes'!CZ62),"",20*'Nota de Estudiantes'!CZ62/CZ$6)</f>
        <v/>
      </c>
      <c r="DA60" s="43" t="str">
        <f>IF(ISBLANK('Nota de Estudiantes'!DA62),"",20*'Nota de Estudiantes'!DA62/DA$6)</f>
        <v/>
      </c>
      <c r="DB60" s="43" t="str">
        <f>IF(ISBLANK('Nota de Estudiantes'!DB62),"",20*'Nota de Estudiantes'!DB62/DB$6)</f>
        <v/>
      </c>
      <c r="DC60" s="43" t="str">
        <f>IF(ISBLANK('Nota de Estudiantes'!DC62),"",20*'Nota de Estudiantes'!DC62/DC$6)</f>
        <v/>
      </c>
      <c r="DD60" s="43" t="str">
        <f>IF(ISBLANK('Nota de Estudiantes'!DD62),"",20*'Nota de Estudiantes'!DD62/DD$6)</f>
        <v/>
      </c>
      <c r="DE60" s="43" t="str">
        <f>IF(ISBLANK('Nota de Estudiantes'!DE62),"",20*'Nota de Estudiantes'!DE62/DE$6)</f>
        <v/>
      </c>
      <c r="DF60" s="43" t="str">
        <f>IF(ISBLANK('Nota de Estudiantes'!DF62),"",20*'Nota de Estudiantes'!DF62/DF$6)</f>
        <v/>
      </c>
      <c r="DG60" s="43" t="str">
        <f>IF(ISBLANK('Nota de Estudiantes'!DG62),"",20*'Nota de Estudiantes'!DG62/DG$6)</f>
        <v/>
      </c>
      <c r="DH60" s="43" t="str">
        <f>IF(ISBLANK('Nota de Estudiantes'!DH62),"",20*'Nota de Estudiantes'!DH62/DH$6)</f>
        <v/>
      </c>
      <c r="DI60" s="43" t="str">
        <f>IF(ISBLANK('Nota de Estudiantes'!DI62),"",20*'Nota de Estudiantes'!DI62/DI$6)</f>
        <v/>
      </c>
      <c r="DJ60" s="43" t="str">
        <f>IF(ISBLANK('Nota de Estudiantes'!DJ62),"",20*'Nota de Estudiantes'!DJ62/DJ$6)</f>
        <v/>
      </c>
      <c r="DK60" s="43" t="str">
        <f>IF(ISBLANK('Nota de Estudiantes'!DK62),"",20*'Nota de Estudiantes'!DK62/DK$6)</f>
        <v/>
      </c>
      <c r="DL60" s="43" t="str">
        <f>IF(ISBLANK('Nota de Estudiantes'!DL62),"",20*'Nota de Estudiantes'!DL62/DL$6)</f>
        <v/>
      </c>
      <c r="DM60" s="43" t="str">
        <f>IF(ISBLANK('Nota de Estudiantes'!DM62),"",20*'Nota de Estudiantes'!DM62/DM$6)</f>
        <v/>
      </c>
      <c r="DN60" s="43" t="str">
        <f>IF(ISBLANK('Nota de Estudiantes'!DN62),"",20*'Nota de Estudiantes'!DN62/DN$6)</f>
        <v/>
      </c>
      <c r="DO60" s="43" t="str">
        <f>IF(ISBLANK('Nota de Estudiantes'!DO62),"",20*'Nota de Estudiantes'!DO62/DO$6)</f>
        <v/>
      </c>
      <c r="DP60" s="43" t="str">
        <f>IF(ISBLANK('Nota de Estudiantes'!DP62),"",20*'Nota de Estudiantes'!DP62/DP$6)</f>
        <v/>
      </c>
      <c r="DQ60" s="43" t="str">
        <f>IF(ISBLANK('Nota de Estudiantes'!DQ62),"",20*'Nota de Estudiantes'!DQ62/DQ$6)</f>
        <v/>
      </c>
      <c r="DR60" s="43" t="str">
        <f>IF(ISBLANK('Nota de Estudiantes'!DR62),"",20*'Nota de Estudiantes'!DR62/DR$6)</f>
        <v/>
      </c>
      <c r="DS60" s="43" t="str">
        <f>IF(ISBLANK('Nota de Estudiantes'!DS62),"",20*'Nota de Estudiantes'!DS62/DS$6)</f>
        <v/>
      </c>
      <c r="DT60" s="43" t="str">
        <f>IF(ISBLANK('Nota de Estudiantes'!DT62),"",20*'Nota de Estudiantes'!DT62/DT$6)</f>
        <v/>
      </c>
      <c r="DU60" s="43" t="str">
        <f>IF(ISBLANK('Nota de Estudiantes'!DU62),"",20*'Nota de Estudiantes'!DU62/DU$6)</f>
        <v/>
      </c>
      <c r="DV60" s="43" t="str">
        <f>IF(ISBLANK('Nota de Estudiantes'!DV62),"",20*'Nota de Estudiantes'!DV62/DV$6)</f>
        <v/>
      </c>
      <c r="DW60" s="43" t="str">
        <f>IF(ISBLANK('Nota de Estudiantes'!DW62),"",20*'Nota de Estudiantes'!DW62/DW$6)</f>
        <v/>
      </c>
      <c r="DX60" s="43" t="str">
        <f>IF(ISBLANK('Nota de Estudiantes'!DX62),"",20*'Nota de Estudiantes'!DX62/DX$6)</f>
        <v/>
      </c>
      <c r="DY60" s="43" t="str">
        <f>IF(ISBLANK('Nota de Estudiantes'!DY62),"",20*'Nota de Estudiantes'!DY62/DY$6)</f>
        <v/>
      </c>
      <c r="DZ60" s="43" t="str">
        <f>IF(ISBLANK('Nota de Estudiantes'!DZ62),"",20*'Nota de Estudiantes'!DZ62/DZ$6)</f>
        <v/>
      </c>
      <c r="EA60" s="43" t="str">
        <f>IF(ISBLANK('Nota de Estudiantes'!EA62),"",20*'Nota de Estudiantes'!EA62/EA$6)</f>
        <v/>
      </c>
      <c r="EB60" s="43" t="str">
        <f>IF(ISBLANK('Nota de Estudiantes'!EB62),"",20*'Nota de Estudiantes'!EB62/EB$6)</f>
        <v/>
      </c>
      <c r="EC60" s="43" t="str">
        <f>IF(ISBLANK('Nota de Estudiantes'!EC62),"",20*'Nota de Estudiantes'!EC62/EC$6)</f>
        <v/>
      </c>
      <c r="ED60" s="43" t="str">
        <f>IF(ISBLANK('Nota de Estudiantes'!ED62),"",20*'Nota de Estudiantes'!ED62/ED$6)</f>
        <v/>
      </c>
      <c r="EE60" s="43" t="str">
        <f>IF(ISBLANK('Nota de Estudiantes'!EE62),"",20*'Nota de Estudiantes'!EE62/EE$6)</f>
        <v/>
      </c>
      <c r="EF60" s="43" t="str">
        <f>IF(ISBLANK('Nota de Estudiantes'!EF62),"",20*'Nota de Estudiantes'!EF62/EF$6)</f>
        <v/>
      </c>
      <c r="EG60" s="43" t="str">
        <f>IF(ISBLANK('Nota de Estudiantes'!EG62),"",20*'Nota de Estudiantes'!EG62/EG$6)</f>
        <v/>
      </c>
      <c r="EH60" s="43" t="str">
        <f>IF(ISBLANK('Nota de Estudiantes'!EH62),"",20*'Nota de Estudiantes'!EH62/EH$6)</f>
        <v/>
      </c>
      <c r="EI60" s="43" t="str">
        <f>IF(ISBLANK('Nota de Estudiantes'!EI62),"",20*'Nota de Estudiantes'!EI62/EI$6)</f>
        <v/>
      </c>
      <c r="EJ60" s="43" t="str">
        <f>IF(ISBLANK('Nota de Estudiantes'!EJ62),"",20*'Nota de Estudiantes'!EJ62/EJ$6)</f>
        <v/>
      </c>
      <c r="EK60" s="43" t="str">
        <f>IF(ISBLANK('Nota de Estudiantes'!EK62),"",20*'Nota de Estudiantes'!EK62/EK$6)</f>
        <v/>
      </c>
      <c r="EL60" s="43" t="str">
        <f>IF(ISBLANK('Nota de Estudiantes'!EL62),"",20*'Nota de Estudiantes'!EL62/EL$6)</f>
        <v/>
      </c>
      <c r="EM60" s="43" t="str">
        <f>IF(ISBLANK('Nota de Estudiantes'!EM62),"",20*'Nota de Estudiantes'!EM62/EM$6)</f>
        <v/>
      </c>
      <c r="EN60" s="43" t="str">
        <f>IF(ISBLANK('Nota de Estudiantes'!EN62),"",20*'Nota de Estudiantes'!EN62/EN$6)</f>
        <v/>
      </c>
      <c r="EO60" s="43" t="str">
        <f>IF(ISBLANK('Nota de Estudiantes'!EO62),"",20*'Nota de Estudiantes'!EO62/EO$6)</f>
        <v/>
      </c>
      <c r="EP60" s="43" t="str">
        <f>IF(ISBLANK('Nota de Estudiantes'!EP62),"",20*'Nota de Estudiantes'!EP62/EP$6)</f>
        <v/>
      </c>
      <c r="EQ60" s="43" t="str">
        <f>IF(ISBLANK('Nota de Estudiantes'!EQ62),"",20*'Nota de Estudiantes'!EQ62/EQ$6)</f>
        <v/>
      </c>
      <c r="ER60" s="43" t="str">
        <f>IF(ISBLANK('Nota de Estudiantes'!ER62),"",20*'Nota de Estudiantes'!ER62/ER$6)</f>
        <v/>
      </c>
      <c r="ES60" s="43" t="str">
        <f>IF(ISBLANK('Nota de Estudiantes'!ES62),"",20*'Nota de Estudiantes'!ES62/ES$6)</f>
        <v/>
      </c>
      <c r="ET60" s="43" t="str">
        <f>IF(ISBLANK('Nota de Estudiantes'!ET62),"",20*'Nota de Estudiantes'!ET62/ET$6)</f>
        <v/>
      </c>
      <c r="EU60" s="43" t="str">
        <f>IF(ISBLANK('Nota de Estudiantes'!EU62),"",20*'Nota de Estudiantes'!EU62/EU$6)</f>
        <v/>
      </c>
      <c r="EV60" s="43" t="str">
        <f>IF(ISBLANK('Nota de Estudiantes'!EV62),"",20*'Nota de Estudiantes'!EV62/EV$6)</f>
        <v/>
      </c>
      <c r="EW60" s="43" t="str">
        <f>IF(ISBLANK('Nota de Estudiantes'!EW62),"",20*'Nota de Estudiantes'!EW62/EW$6)</f>
        <v/>
      </c>
      <c r="EX60" s="43" t="str">
        <f>IF(ISBLANK('Nota de Estudiantes'!EX62),"",20*'Nota de Estudiantes'!EX62/EX$6)</f>
        <v/>
      </c>
      <c r="EY60" s="43" t="str">
        <f>IF(ISBLANK('Nota de Estudiantes'!EY62),"",20*'Nota de Estudiantes'!EY62/EY$6)</f>
        <v/>
      </c>
      <c r="EZ60" s="43" t="str">
        <f>IF(ISBLANK('Nota de Estudiantes'!EZ62),"",20*'Nota de Estudiantes'!EZ62/EZ$6)</f>
        <v/>
      </c>
      <c r="FA60" s="43" t="str">
        <f>IF(ISBLANK('Nota de Estudiantes'!FA62),"",20*'Nota de Estudiantes'!FA62/FA$6)</f>
        <v/>
      </c>
      <c r="FB60" s="43" t="str">
        <f>IF(ISBLANK('Nota de Estudiantes'!FB62),"",20*'Nota de Estudiantes'!FB62/FB$6)</f>
        <v/>
      </c>
      <c r="FC60" s="43" t="str">
        <f>IF(ISBLANK('Nota de Estudiantes'!FC62),"",20*'Nota de Estudiantes'!FC62/FC$6)</f>
        <v/>
      </c>
      <c r="FD60" s="43" t="str">
        <f>IF(ISBLANK('Nota de Estudiantes'!FD62),"",20*'Nota de Estudiantes'!FD62/FD$6)</f>
        <v/>
      </c>
      <c r="FE60" s="43" t="str">
        <f>IF(ISBLANK('Nota de Estudiantes'!FE62),"",20*'Nota de Estudiantes'!FE62/FE$6)</f>
        <v/>
      </c>
      <c r="FF60" s="43" t="str">
        <f>IF(ISBLANK('Nota de Estudiantes'!FF62),"",20*'Nota de Estudiantes'!FF62/FF$6)</f>
        <v/>
      </c>
      <c r="FG60" s="43" t="str">
        <f>IF(ISBLANK('Nota de Estudiantes'!FG62),"",20*'Nota de Estudiantes'!FG62/FG$6)</f>
        <v/>
      </c>
      <c r="FH60" s="43" t="str">
        <f>IF(ISBLANK('Nota de Estudiantes'!FH62),"",20*'Nota de Estudiantes'!FH62/FH$6)</f>
        <v/>
      </c>
      <c r="FI60" s="43" t="str">
        <f>IF(ISBLANK('Nota de Estudiantes'!FI62),"",20*'Nota de Estudiantes'!FI62/FI$6)</f>
        <v/>
      </c>
      <c r="FJ60" s="43" t="str">
        <f>IF(ISBLANK('Nota de Estudiantes'!FJ62),"",20*'Nota de Estudiantes'!FJ62/FJ$6)</f>
        <v/>
      </c>
      <c r="FK60" s="43" t="str">
        <f>IF(ISBLANK('Nota de Estudiantes'!FK62),"",20*'Nota de Estudiantes'!FK62/FK$6)</f>
        <v/>
      </c>
      <c r="FL60" s="43" t="str">
        <f>IF(ISBLANK('Nota de Estudiantes'!FL62),"",20*'Nota de Estudiantes'!FL62/FL$6)</f>
        <v/>
      </c>
    </row>
    <row r="61" spans="2:168" x14ac:dyDescent="0.25">
      <c r="B61" s="42" t="str">
        <f>IF(ISBLANK('Nota de Estudiantes'!B63),"",'Nota de Estudiantes'!B63)</f>
        <v/>
      </c>
      <c r="C61" s="42" t="str">
        <f>IF(ISBLANK('Nota de Estudiantes'!C63),"",'Nota de Estudiantes'!C63)</f>
        <v/>
      </c>
      <c r="D61" s="38" t="str">
        <f>IF(ISBLANK('Nota de Estudiantes'!D63),"",'Nota de Estudiantes'!D63)</f>
        <v/>
      </c>
      <c r="E61" s="43" t="str">
        <f>IF(ISBLANK('Nota de Estudiantes'!E63),"",20*'Nota de Estudiantes'!E63/E$6)</f>
        <v/>
      </c>
      <c r="F61" s="43" t="str">
        <f>IF(ISBLANK('Nota de Estudiantes'!F63),"",20*'Nota de Estudiantes'!F63/F$6)</f>
        <v/>
      </c>
      <c r="G61" s="43" t="str">
        <f>IF(ISBLANK('Nota de Estudiantes'!G63),"",20*'Nota de Estudiantes'!G63/G$6)</f>
        <v/>
      </c>
      <c r="H61" s="43" t="str">
        <f>IF(ISBLANK('Nota de Estudiantes'!H63),"",20*'Nota de Estudiantes'!H63/H$6)</f>
        <v/>
      </c>
      <c r="I61" s="43" t="str">
        <f>IF(ISBLANK('Nota de Estudiantes'!I63),"",20*'Nota de Estudiantes'!I63/I$6)</f>
        <v/>
      </c>
      <c r="J61" s="43" t="str">
        <f>IF(ISBLANK('Nota de Estudiantes'!J63),"",20*'Nota de Estudiantes'!J63/J$6)</f>
        <v/>
      </c>
      <c r="K61" s="43" t="str">
        <f>IF(ISBLANK('Nota de Estudiantes'!K63),"",20*'Nota de Estudiantes'!K63/K$6)</f>
        <v/>
      </c>
      <c r="L61" s="43" t="str">
        <f>IF(ISBLANK('Nota de Estudiantes'!L63),"",20*'Nota de Estudiantes'!L63/L$6)</f>
        <v/>
      </c>
      <c r="M61" s="43" t="str">
        <f>IF(ISBLANK('Nota de Estudiantes'!M63),"",20*'Nota de Estudiantes'!M63/M$6)</f>
        <v/>
      </c>
      <c r="N61" s="43" t="str">
        <f>IF(ISBLANK('Nota de Estudiantes'!N63),"",20*'Nota de Estudiantes'!N63/N$6)</f>
        <v/>
      </c>
      <c r="O61" s="43" t="str">
        <f>IF(ISBLANK('Nota de Estudiantes'!O63),"",20*'Nota de Estudiantes'!O63/O$6)</f>
        <v/>
      </c>
      <c r="P61" s="43" t="str">
        <f>IF(ISBLANK('Nota de Estudiantes'!P63),"",20*'Nota de Estudiantes'!P63/P$6)</f>
        <v/>
      </c>
      <c r="Q61" s="43" t="str">
        <f>IF(ISBLANK('Nota de Estudiantes'!Q63),"",20*'Nota de Estudiantes'!Q63/Q$6)</f>
        <v/>
      </c>
      <c r="R61" s="43" t="str">
        <f>IF(ISBLANK('Nota de Estudiantes'!R63),"",20*'Nota de Estudiantes'!R63/R$6)</f>
        <v/>
      </c>
      <c r="S61" s="43" t="str">
        <f>IF(ISBLANK('Nota de Estudiantes'!S63),"",20*'Nota de Estudiantes'!S63/S$6)</f>
        <v/>
      </c>
      <c r="T61" s="43" t="str">
        <f>IF(ISBLANK('Nota de Estudiantes'!T63),"",20*'Nota de Estudiantes'!T63/T$6)</f>
        <v/>
      </c>
      <c r="U61" s="43" t="str">
        <f>IF(ISBLANK('Nota de Estudiantes'!U63),"",20*'Nota de Estudiantes'!U63/U$6)</f>
        <v/>
      </c>
      <c r="V61" s="43" t="str">
        <f>IF(ISBLANK('Nota de Estudiantes'!V63),"",20*'Nota de Estudiantes'!V63/V$6)</f>
        <v/>
      </c>
      <c r="W61" s="43" t="str">
        <f>IF(ISBLANK('Nota de Estudiantes'!W63),"",20*'Nota de Estudiantes'!W63/W$6)</f>
        <v/>
      </c>
      <c r="X61" s="43" t="str">
        <f>IF(ISBLANK('Nota de Estudiantes'!X63),"",20*'Nota de Estudiantes'!X63/X$6)</f>
        <v/>
      </c>
      <c r="Y61" s="43" t="str">
        <f>IF(ISBLANK('Nota de Estudiantes'!Y63),"",20*'Nota de Estudiantes'!Y63/Y$6)</f>
        <v/>
      </c>
      <c r="Z61" s="43" t="str">
        <f>IF(ISBLANK('Nota de Estudiantes'!Z63),"",20*'Nota de Estudiantes'!Z63/Z$6)</f>
        <v/>
      </c>
      <c r="AA61" s="43" t="str">
        <f>IF(ISBLANK('Nota de Estudiantes'!AA63),"",20*'Nota de Estudiantes'!AA63/AA$6)</f>
        <v/>
      </c>
      <c r="AB61" s="43" t="str">
        <f>IF(ISBLANK('Nota de Estudiantes'!AB63),"",20*'Nota de Estudiantes'!AB63/AB$6)</f>
        <v/>
      </c>
      <c r="AC61" s="43" t="str">
        <f>IF(ISBLANK('Nota de Estudiantes'!AC63),"",20*'Nota de Estudiantes'!AC63/AC$6)</f>
        <v/>
      </c>
      <c r="AD61" s="43" t="str">
        <f>IF(ISBLANK('Nota de Estudiantes'!AD63),"",20*'Nota de Estudiantes'!AD63/AD$6)</f>
        <v/>
      </c>
      <c r="AE61" s="43" t="str">
        <f>IF(ISBLANK('Nota de Estudiantes'!AE63),"",20*'Nota de Estudiantes'!AE63/AE$6)</f>
        <v/>
      </c>
      <c r="AF61" s="43" t="str">
        <f>IF(ISBLANK('Nota de Estudiantes'!AF63),"",20*'Nota de Estudiantes'!AF63/AF$6)</f>
        <v/>
      </c>
      <c r="AG61" s="43" t="str">
        <f>IF(ISBLANK('Nota de Estudiantes'!AG63),"",20*'Nota de Estudiantes'!AG63/AG$6)</f>
        <v/>
      </c>
      <c r="AH61" s="43" t="str">
        <f>IF(ISBLANK('Nota de Estudiantes'!AH63),"",20*'Nota de Estudiantes'!AH63/AH$6)</f>
        <v/>
      </c>
      <c r="AI61" s="43" t="str">
        <f>IF(ISBLANK('Nota de Estudiantes'!AI63),"",20*'Nota de Estudiantes'!AI63/AI$6)</f>
        <v/>
      </c>
      <c r="AJ61" s="43" t="str">
        <f>IF(ISBLANK('Nota de Estudiantes'!AJ63),"",20*'Nota de Estudiantes'!AJ63/AJ$6)</f>
        <v/>
      </c>
      <c r="AK61" s="43" t="str">
        <f>IF(ISBLANK('Nota de Estudiantes'!AK63),"",20*'Nota de Estudiantes'!AK63/AK$6)</f>
        <v/>
      </c>
      <c r="AL61" s="43" t="str">
        <f>IF(ISBLANK('Nota de Estudiantes'!AL63),"",20*'Nota de Estudiantes'!AL63/AL$6)</f>
        <v/>
      </c>
      <c r="AM61" s="43" t="str">
        <f>IF(ISBLANK('Nota de Estudiantes'!AM63),"",20*'Nota de Estudiantes'!AM63/AM$6)</f>
        <v/>
      </c>
      <c r="AN61" s="43" t="str">
        <f>IF(ISBLANK('Nota de Estudiantes'!AN63),"",20*'Nota de Estudiantes'!AN63/AN$6)</f>
        <v/>
      </c>
      <c r="AO61" s="43" t="str">
        <f>IF(ISBLANK('Nota de Estudiantes'!AO63),"",20*'Nota de Estudiantes'!AO63/AO$6)</f>
        <v/>
      </c>
      <c r="AP61" s="43" t="str">
        <f>IF(ISBLANK('Nota de Estudiantes'!AP63),"",20*'Nota de Estudiantes'!AP63/AP$6)</f>
        <v/>
      </c>
      <c r="AQ61" s="43" t="str">
        <f>IF(ISBLANK('Nota de Estudiantes'!AQ63),"",20*'Nota de Estudiantes'!AQ63/AQ$6)</f>
        <v/>
      </c>
      <c r="AR61" s="43" t="str">
        <f>IF(ISBLANK('Nota de Estudiantes'!AR63),"",20*'Nota de Estudiantes'!AR63/AR$6)</f>
        <v/>
      </c>
      <c r="AS61" s="43" t="str">
        <f>IF(ISBLANK('Nota de Estudiantes'!AS63),"",20*'Nota de Estudiantes'!AS63/AS$6)</f>
        <v/>
      </c>
      <c r="AT61" s="43" t="str">
        <f>IF(ISBLANK('Nota de Estudiantes'!AT63),"",20*'Nota de Estudiantes'!AT63/AT$6)</f>
        <v/>
      </c>
      <c r="AU61" s="43" t="str">
        <f>IF(ISBLANK('Nota de Estudiantes'!AU63),"",20*'Nota de Estudiantes'!AU63/AU$6)</f>
        <v/>
      </c>
      <c r="AV61" s="43" t="str">
        <f>IF(ISBLANK('Nota de Estudiantes'!AV63),"",20*'Nota de Estudiantes'!AV63/AV$6)</f>
        <v/>
      </c>
      <c r="AW61" s="43" t="str">
        <f>IF(ISBLANK('Nota de Estudiantes'!AW63),"",20*'Nota de Estudiantes'!AW63/AW$6)</f>
        <v/>
      </c>
      <c r="AX61" s="43" t="str">
        <f>IF(ISBLANK('Nota de Estudiantes'!AX63),"",20*'Nota de Estudiantes'!AX63/AX$6)</f>
        <v/>
      </c>
      <c r="AY61" s="43" t="str">
        <f>IF(ISBLANK('Nota de Estudiantes'!AY63),"",20*'Nota de Estudiantes'!AY63/AY$6)</f>
        <v/>
      </c>
      <c r="AZ61" s="43" t="str">
        <f>IF(ISBLANK('Nota de Estudiantes'!AZ63),"",20*'Nota de Estudiantes'!AZ63/AZ$6)</f>
        <v/>
      </c>
      <c r="BA61" s="43" t="str">
        <f>IF(ISBLANK('Nota de Estudiantes'!BA63),"",20*'Nota de Estudiantes'!BA63/BA$6)</f>
        <v/>
      </c>
      <c r="BB61" s="43" t="str">
        <f>IF(ISBLANK('Nota de Estudiantes'!BB63),"",20*'Nota de Estudiantes'!BB63/BB$6)</f>
        <v/>
      </c>
      <c r="BC61" s="43" t="str">
        <f>IF(ISBLANK('Nota de Estudiantes'!BC63),"",20*'Nota de Estudiantes'!BC63/BC$6)</f>
        <v/>
      </c>
      <c r="BD61" s="43" t="str">
        <f>IF(ISBLANK('Nota de Estudiantes'!BD63),"",20*'Nota de Estudiantes'!BD63/BD$6)</f>
        <v/>
      </c>
      <c r="BE61" s="43" t="str">
        <f>IF(ISBLANK('Nota de Estudiantes'!BE63),"",20*'Nota de Estudiantes'!BE63/BE$6)</f>
        <v/>
      </c>
      <c r="BF61" s="43" t="str">
        <f>IF(ISBLANK('Nota de Estudiantes'!BF63),"",20*'Nota de Estudiantes'!BF63/BF$6)</f>
        <v/>
      </c>
      <c r="BG61" s="43" t="str">
        <f>IF(ISBLANK('Nota de Estudiantes'!BG63),"",20*'Nota de Estudiantes'!BG63/BG$6)</f>
        <v/>
      </c>
      <c r="BH61" s="43" t="str">
        <f>IF(ISBLANK('Nota de Estudiantes'!BH63),"",20*'Nota de Estudiantes'!BH63/BH$6)</f>
        <v/>
      </c>
      <c r="BI61" s="43" t="str">
        <f>IF(ISBLANK('Nota de Estudiantes'!BI63),"",20*'Nota de Estudiantes'!BI63/BI$6)</f>
        <v/>
      </c>
      <c r="BJ61" s="43" t="str">
        <f>IF(ISBLANK('Nota de Estudiantes'!BJ63),"",20*'Nota de Estudiantes'!BJ63/BJ$6)</f>
        <v/>
      </c>
      <c r="BK61" s="43" t="str">
        <f>IF(ISBLANK('Nota de Estudiantes'!BK63),"",20*'Nota de Estudiantes'!BK63/BK$6)</f>
        <v/>
      </c>
      <c r="BL61" s="43" t="str">
        <f>IF(ISBLANK('Nota de Estudiantes'!BL63),"",20*'Nota de Estudiantes'!BL63/BL$6)</f>
        <v/>
      </c>
      <c r="BM61" s="43" t="str">
        <f>IF(ISBLANK('Nota de Estudiantes'!BM63),"",20*'Nota de Estudiantes'!BM63/BM$6)</f>
        <v/>
      </c>
      <c r="BN61" s="43" t="str">
        <f>IF(ISBLANK('Nota de Estudiantes'!BN63),"",20*'Nota de Estudiantes'!BN63/BN$6)</f>
        <v/>
      </c>
      <c r="BO61" s="43" t="str">
        <f>IF(ISBLANK('Nota de Estudiantes'!BO63),"",20*'Nota de Estudiantes'!BO63/BO$6)</f>
        <v/>
      </c>
      <c r="BP61" s="43" t="str">
        <f>IF(ISBLANK('Nota de Estudiantes'!BP63),"",20*'Nota de Estudiantes'!BP63/BP$6)</f>
        <v/>
      </c>
      <c r="BQ61" s="43" t="str">
        <f>IF(ISBLANK('Nota de Estudiantes'!BQ63),"",20*'Nota de Estudiantes'!BQ63/BQ$6)</f>
        <v/>
      </c>
      <c r="BR61" s="43" t="str">
        <f>IF(ISBLANK('Nota de Estudiantes'!BR63),"",20*'Nota de Estudiantes'!BR63/BR$6)</f>
        <v/>
      </c>
      <c r="BS61" s="43" t="str">
        <f>IF(ISBLANK('Nota de Estudiantes'!BS63),"",20*'Nota de Estudiantes'!BS63/BS$6)</f>
        <v/>
      </c>
      <c r="BT61" s="43" t="str">
        <f>IF(ISBLANK('Nota de Estudiantes'!BT63),"",20*'Nota de Estudiantes'!BT63/BT$6)</f>
        <v/>
      </c>
      <c r="BU61" s="43" t="str">
        <f>IF(ISBLANK('Nota de Estudiantes'!BU63),"",20*'Nota de Estudiantes'!BU63/BU$6)</f>
        <v/>
      </c>
      <c r="BV61" s="43" t="str">
        <f>IF(ISBLANK('Nota de Estudiantes'!BV63),"",20*'Nota de Estudiantes'!BV63/BV$6)</f>
        <v/>
      </c>
      <c r="BW61" s="43" t="str">
        <f>IF(ISBLANK('Nota de Estudiantes'!BW63),"",20*'Nota de Estudiantes'!BW63/BW$6)</f>
        <v/>
      </c>
      <c r="BX61" s="43" t="str">
        <f>IF(ISBLANK('Nota de Estudiantes'!BX63),"",20*'Nota de Estudiantes'!BX63/BX$6)</f>
        <v/>
      </c>
      <c r="BY61" s="43" t="str">
        <f>IF(ISBLANK('Nota de Estudiantes'!BY63),"",20*'Nota de Estudiantes'!BY63/BY$6)</f>
        <v/>
      </c>
      <c r="BZ61" s="43" t="str">
        <f>IF(ISBLANK('Nota de Estudiantes'!BZ63),"",20*'Nota de Estudiantes'!BZ63/BZ$6)</f>
        <v/>
      </c>
      <c r="CA61" s="43" t="str">
        <f>IF(ISBLANK('Nota de Estudiantes'!CA63),"",20*'Nota de Estudiantes'!CA63/CA$6)</f>
        <v/>
      </c>
      <c r="CB61" s="43" t="str">
        <f>IF(ISBLANK('Nota de Estudiantes'!CB63),"",20*'Nota de Estudiantes'!CB63/CB$6)</f>
        <v/>
      </c>
      <c r="CC61" s="43" t="str">
        <f>IF(ISBLANK('Nota de Estudiantes'!CC63),"",20*'Nota de Estudiantes'!CC63/CC$6)</f>
        <v/>
      </c>
      <c r="CD61" s="43" t="str">
        <f>IF(ISBLANK('Nota de Estudiantes'!CD63),"",20*'Nota de Estudiantes'!CD63/CD$6)</f>
        <v/>
      </c>
      <c r="CE61" s="43" t="str">
        <f>IF(ISBLANK('Nota de Estudiantes'!CE63),"",20*'Nota de Estudiantes'!CE63/CE$6)</f>
        <v/>
      </c>
      <c r="CF61" s="43" t="str">
        <f>IF(ISBLANK('Nota de Estudiantes'!CF63),"",20*'Nota de Estudiantes'!CF63/CF$6)</f>
        <v/>
      </c>
      <c r="CG61" s="43" t="str">
        <f>IF(ISBLANK('Nota de Estudiantes'!CG63),"",20*'Nota de Estudiantes'!CG63/CG$6)</f>
        <v/>
      </c>
      <c r="CH61" s="43" t="str">
        <f>IF(ISBLANK('Nota de Estudiantes'!CH63),"",20*'Nota de Estudiantes'!CH63/CH$6)</f>
        <v/>
      </c>
      <c r="CI61" s="43" t="str">
        <f>IF(ISBLANK('Nota de Estudiantes'!CI63),"",20*'Nota de Estudiantes'!CI63/CI$6)</f>
        <v/>
      </c>
      <c r="CJ61" s="43" t="str">
        <f>IF(ISBLANK('Nota de Estudiantes'!CJ63),"",20*'Nota de Estudiantes'!CJ63/CJ$6)</f>
        <v/>
      </c>
      <c r="CK61" s="43" t="str">
        <f>IF(ISBLANK('Nota de Estudiantes'!CK63),"",20*'Nota de Estudiantes'!CK63/CK$6)</f>
        <v/>
      </c>
      <c r="CL61" s="43" t="str">
        <f>IF(ISBLANK('Nota de Estudiantes'!CL63),"",20*'Nota de Estudiantes'!CL63/CL$6)</f>
        <v/>
      </c>
      <c r="CM61" s="43" t="str">
        <f>IF(ISBLANK('Nota de Estudiantes'!CM63),"",20*'Nota de Estudiantes'!CM63/CM$6)</f>
        <v/>
      </c>
      <c r="CN61" s="43" t="str">
        <f>IF(ISBLANK('Nota de Estudiantes'!CN63),"",20*'Nota de Estudiantes'!CN63/CN$6)</f>
        <v/>
      </c>
      <c r="CO61" s="43" t="str">
        <f>IF(ISBLANK('Nota de Estudiantes'!CO63),"",20*'Nota de Estudiantes'!CO63/CO$6)</f>
        <v/>
      </c>
      <c r="CP61" s="43" t="str">
        <f>IF(ISBLANK('Nota de Estudiantes'!CP63),"",20*'Nota de Estudiantes'!CP63/CP$6)</f>
        <v/>
      </c>
      <c r="CQ61" s="43" t="str">
        <f>IF(ISBLANK('Nota de Estudiantes'!CQ63),"",20*'Nota de Estudiantes'!CQ63/CQ$6)</f>
        <v/>
      </c>
      <c r="CR61" s="43" t="str">
        <f>IF(ISBLANK('Nota de Estudiantes'!CR63),"",20*'Nota de Estudiantes'!CR63/CR$6)</f>
        <v/>
      </c>
      <c r="CS61" s="43" t="str">
        <f>IF(ISBLANK('Nota de Estudiantes'!CS63),"",20*'Nota de Estudiantes'!CS63/CS$6)</f>
        <v/>
      </c>
      <c r="CT61" s="43" t="str">
        <f>IF(ISBLANK('Nota de Estudiantes'!CT63),"",20*'Nota de Estudiantes'!CT63/CT$6)</f>
        <v/>
      </c>
      <c r="CU61" s="43" t="str">
        <f>IF(ISBLANK('Nota de Estudiantes'!CU63),"",20*'Nota de Estudiantes'!CU63/CU$6)</f>
        <v/>
      </c>
      <c r="CV61" s="43" t="str">
        <f>IF(ISBLANK('Nota de Estudiantes'!CV63),"",20*'Nota de Estudiantes'!CV63/CV$6)</f>
        <v/>
      </c>
      <c r="CW61" s="43" t="str">
        <f>IF(ISBLANK('Nota de Estudiantes'!CW63),"",20*'Nota de Estudiantes'!CW63/CW$6)</f>
        <v/>
      </c>
      <c r="CX61" s="43" t="str">
        <f>IF(ISBLANK('Nota de Estudiantes'!CX63),"",20*'Nota de Estudiantes'!CX63/CX$6)</f>
        <v/>
      </c>
      <c r="CY61" s="43" t="str">
        <f>IF(ISBLANK('Nota de Estudiantes'!CY63),"",20*'Nota de Estudiantes'!CY63/CY$6)</f>
        <v/>
      </c>
      <c r="CZ61" s="43" t="str">
        <f>IF(ISBLANK('Nota de Estudiantes'!CZ63),"",20*'Nota de Estudiantes'!CZ63/CZ$6)</f>
        <v/>
      </c>
      <c r="DA61" s="43" t="str">
        <f>IF(ISBLANK('Nota de Estudiantes'!DA63),"",20*'Nota de Estudiantes'!DA63/DA$6)</f>
        <v/>
      </c>
      <c r="DB61" s="43" t="str">
        <f>IF(ISBLANK('Nota de Estudiantes'!DB63),"",20*'Nota de Estudiantes'!DB63/DB$6)</f>
        <v/>
      </c>
      <c r="DC61" s="43" t="str">
        <f>IF(ISBLANK('Nota de Estudiantes'!DC63),"",20*'Nota de Estudiantes'!DC63/DC$6)</f>
        <v/>
      </c>
      <c r="DD61" s="43" t="str">
        <f>IF(ISBLANK('Nota de Estudiantes'!DD63),"",20*'Nota de Estudiantes'!DD63/DD$6)</f>
        <v/>
      </c>
      <c r="DE61" s="43" t="str">
        <f>IF(ISBLANK('Nota de Estudiantes'!DE63),"",20*'Nota de Estudiantes'!DE63/DE$6)</f>
        <v/>
      </c>
      <c r="DF61" s="43" t="str">
        <f>IF(ISBLANK('Nota de Estudiantes'!DF63),"",20*'Nota de Estudiantes'!DF63/DF$6)</f>
        <v/>
      </c>
      <c r="DG61" s="43" t="str">
        <f>IF(ISBLANK('Nota de Estudiantes'!DG63),"",20*'Nota de Estudiantes'!DG63/DG$6)</f>
        <v/>
      </c>
      <c r="DH61" s="43" t="str">
        <f>IF(ISBLANK('Nota de Estudiantes'!DH63),"",20*'Nota de Estudiantes'!DH63/DH$6)</f>
        <v/>
      </c>
      <c r="DI61" s="43" t="str">
        <f>IF(ISBLANK('Nota de Estudiantes'!DI63),"",20*'Nota de Estudiantes'!DI63/DI$6)</f>
        <v/>
      </c>
      <c r="DJ61" s="43" t="str">
        <f>IF(ISBLANK('Nota de Estudiantes'!DJ63),"",20*'Nota de Estudiantes'!DJ63/DJ$6)</f>
        <v/>
      </c>
      <c r="DK61" s="43" t="str">
        <f>IF(ISBLANK('Nota de Estudiantes'!DK63),"",20*'Nota de Estudiantes'!DK63/DK$6)</f>
        <v/>
      </c>
      <c r="DL61" s="43" t="str">
        <f>IF(ISBLANK('Nota de Estudiantes'!DL63),"",20*'Nota de Estudiantes'!DL63/DL$6)</f>
        <v/>
      </c>
      <c r="DM61" s="43" t="str">
        <f>IF(ISBLANK('Nota de Estudiantes'!DM63),"",20*'Nota de Estudiantes'!DM63/DM$6)</f>
        <v/>
      </c>
      <c r="DN61" s="43" t="str">
        <f>IF(ISBLANK('Nota de Estudiantes'!DN63),"",20*'Nota de Estudiantes'!DN63/DN$6)</f>
        <v/>
      </c>
      <c r="DO61" s="43" t="str">
        <f>IF(ISBLANK('Nota de Estudiantes'!DO63),"",20*'Nota de Estudiantes'!DO63/DO$6)</f>
        <v/>
      </c>
      <c r="DP61" s="43" t="str">
        <f>IF(ISBLANK('Nota de Estudiantes'!DP63),"",20*'Nota de Estudiantes'!DP63/DP$6)</f>
        <v/>
      </c>
      <c r="DQ61" s="43" t="str">
        <f>IF(ISBLANK('Nota de Estudiantes'!DQ63),"",20*'Nota de Estudiantes'!DQ63/DQ$6)</f>
        <v/>
      </c>
      <c r="DR61" s="43" t="str">
        <f>IF(ISBLANK('Nota de Estudiantes'!DR63),"",20*'Nota de Estudiantes'!DR63/DR$6)</f>
        <v/>
      </c>
      <c r="DS61" s="43" t="str">
        <f>IF(ISBLANK('Nota de Estudiantes'!DS63),"",20*'Nota de Estudiantes'!DS63/DS$6)</f>
        <v/>
      </c>
      <c r="DT61" s="43" t="str">
        <f>IF(ISBLANK('Nota de Estudiantes'!DT63),"",20*'Nota de Estudiantes'!DT63/DT$6)</f>
        <v/>
      </c>
      <c r="DU61" s="43" t="str">
        <f>IF(ISBLANK('Nota de Estudiantes'!DU63),"",20*'Nota de Estudiantes'!DU63/DU$6)</f>
        <v/>
      </c>
      <c r="DV61" s="43" t="str">
        <f>IF(ISBLANK('Nota de Estudiantes'!DV63),"",20*'Nota de Estudiantes'!DV63/DV$6)</f>
        <v/>
      </c>
      <c r="DW61" s="43" t="str">
        <f>IF(ISBLANK('Nota de Estudiantes'!DW63),"",20*'Nota de Estudiantes'!DW63/DW$6)</f>
        <v/>
      </c>
      <c r="DX61" s="43" t="str">
        <f>IF(ISBLANK('Nota de Estudiantes'!DX63),"",20*'Nota de Estudiantes'!DX63/DX$6)</f>
        <v/>
      </c>
      <c r="DY61" s="43" t="str">
        <f>IF(ISBLANK('Nota de Estudiantes'!DY63),"",20*'Nota de Estudiantes'!DY63/DY$6)</f>
        <v/>
      </c>
      <c r="DZ61" s="43" t="str">
        <f>IF(ISBLANK('Nota de Estudiantes'!DZ63),"",20*'Nota de Estudiantes'!DZ63/DZ$6)</f>
        <v/>
      </c>
      <c r="EA61" s="43" t="str">
        <f>IF(ISBLANK('Nota de Estudiantes'!EA63),"",20*'Nota de Estudiantes'!EA63/EA$6)</f>
        <v/>
      </c>
      <c r="EB61" s="43" t="str">
        <f>IF(ISBLANK('Nota de Estudiantes'!EB63),"",20*'Nota de Estudiantes'!EB63/EB$6)</f>
        <v/>
      </c>
      <c r="EC61" s="43" t="str">
        <f>IF(ISBLANK('Nota de Estudiantes'!EC63),"",20*'Nota de Estudiantes'!EC63/EC$6)</f>
        <v/>
      </c>
      <c r="ED61" s="43" t="str">
        <f>IF(ISBLANK('Nota de Estudiantes'!ED63),"",20*'Nota de Estudiantes'!ED63/ED$6)</f>
        <v/>
      </c>
      <c r="EE61" s="43" t="str">
        <f>IF(ISBLANK('Nota de Estudiantes'!EE63),"",20*'Nota de Estudiantes'!EE63/EE$6)</f>
        <v/>
      </c>
      <c r="EF61" s="43" t="str">
        <f>IF(ISBLANK('Nota de Estudiantes'!EF63),"",20*'Nota de Estudiantes'!EF63/EF$6)</f>
        <v/>
      </c>
      <c r="EG61" s="43" t="str">
        <f>IF(ISBLANK('Nota de Estudiantes'!EG63),"",20*'Nota de Estudiantes'!EG63/EG$6)</f>
        <v/>
      </c>
      <c r="EH61" s="43" t="str">
        <f>IF(ISBLANK('Nota de Estudiantes'!EH63),"",20*'Nota de Estudiantes'!EH63/EH$6)</f>
        <v/>
      </c>
      <c r="EI61" s="43" t="str">
        <f>IF(ISBLANK('Nota de Estudiantes'!EI63),"",20*'Nota de Estudiantes'!EI63/EI$6)</f>
        <v/>
      </c>
      <c r="EJ61" s="43" t="str">
        <f>IF(ISBLANK('Nota de Estudiantes'!EJ63),"",20*'Nota de Estudiantes'!EJ63/EJ$6)</f>
        <v/>
      </c>
      <c r="EK61" s="43" t="str">
        <f>IF(ISBLANK('Nota de Estudiantes'!EK63),"",20*'Nota de Estudiantes'!EK63/EK$6)</f>
        <v/>
      </c>
      <c r="EL61" s="43" t="str">
        <f>IF(ISBLANK('Nota de Estudiantes'!EL63),"",20*'Nota de Estudiantes'!EL63/EL$6)</f>
        <v/>
      </c>
      <c r="EM61" s="43" t="str">
        <f>IF(ISBLANK('Nota de Estudiantes'!EM63),"",20*'Nota de Estudiantes'!EM63/EM$6)</f>
        <v/>
      </c>
      <c r="EN61" s="43" t="str">
        <f>IF(ISBLANK('Nota de Estudiantes'!EN63),"",20*'Nota de Estudiantes'!EN63/EN$6)</f>
        <v/>
      </c>
      <c r="EO61" s="43" t="str">
        <f>IF(ISBLANK('Nota de Estudiantes'!EO63),"",20*'Nota de Estudiantes'!EO63/EO$6)</f>
        <v/>
      </c>
      <c r="EP61" s="43" t="str">
        <f>IF(ISBLANK('Nota de Estudiantes'!EP63),"",20*'Nota de Estudiantes'!EP63/EP$6)</f>
        <v/>
      </c>
      <c r="EQ61" s="43" t="str">
        <f>IF(ISBLANK('Nota de Estudiantes'!EQ63),"",20*'Nota de Estudiantes'!EQ63/EQ$6)</f>
        <v/>
      </c>
      <c r="ER61" s="43" t="str">
        <f>IF(ISBLANK('Nota de Estudiantes'!ER63),"",20*'Nota de Estudiantes'!ER63/ER$6)</f>
        <v/>
      </c>
      <c r="ES61" s="43" t="str">
        <f>IF(ISBLANK('Nota de Estudiantes'!ES63),"",20*'Nota de Estudiantes'!ES63/ES$6)</f>
        <v/>
      </c>
      <c r="ET61" s="43" t="str">
        <f>IF(ISBLANK('Nota de Estudiantes'!ET63),"",20*'Nota de Estudiantes'!ET63/ET$6)</f>
        <v/>
      </c>
      <c r="EU61" s="43" t="str">
        <f>IF(ISBLANK('Nota de Estudiantes'!EU63),"",20*'Nota de Estudiantes'!EU63/EU$6)</f>
        <v/>
      </c>
      <c r="EV61" s="43" t="str">
        <f>IF(ISBLANK('Nota de Estudiantes'!EV63),"",20*'Nota de Estudiantes'!EV63/EV$6)</f>
        <v/>
      </c>
      <c r="EW61" s="43" t="str">
        <f>IF(ISBLANK('Nota de Estudiantes'!EW63),"",20*'Nota de Estudiantes'!EW63/EW$6)</f>
        <v/>
      </c>
      <c r="EX61" s="43" t="str">
        <f>IF(ISBLANK('Nota de Estudiantes'!EX63),"",20*'Nota de Estudiantes'!EX63/EX$6)</f>
        <v/>
      </c>
      <c r="EY61" s="43" t="str">
        <f>IF(ISBLANK('Nota de Estudiantes'!EY63),"",20*'Nota de Estudiantes'!EY63/EY$6)</f>
        <v/>
      </c>
      <c r="EZ61" s="43" t="str">
        <f>IF(ISBLANK('Nota de Estudiantes'!EZ63),"",20*'Nota de Estudiantes'!EZ63/EZ$6)</f>
        <v/>
      </c>
      <c r="FA61" s="43" t="str">
        <f>IF(ISBLANK('Nota de Estudiantes'!FA63),"",20*'Nota de Estudiantes'!FA63/FA$6)</f>
        <v/>
      </c>
      <c r="FB61" s="43" t="str">
        <f>IF(ISBLANK('Nota de Estudiantes'!FB63),"",20*'Nota de Estudiantes'!FB63/FB$6)</f>
        <v/>
      </c>
      <c r="FC61" s="43" t="str">
        <f>IF(ISBLANK('Nota de Estudiantes'!FC63),"",20*'Nota de Estudiantes'!FC63/FC$6)</f>
        <v/>
      </c>
      <c r="FD61" s="43" t="str">
        <f>IF(ISBLANK('Nota de Estudiantes'!FD63),"",20*'Nota de Estudiantes'!FD63/FD$6)</f>
        <v/>
      </c>
      <c r="FE61" s="43" t="str">
        <f>IF(ISBLANK('Nota de Estudiantes'!FE63),"",20*'Nota de Estudiantes'!FE63/FE$6)</f>
        <v/>
      </c>
      <c r="FF61" s="43" t="str">
        <f>IF(ISBLANK('Nota de Estudiantes'!FF63),"",20*'Nota de Estudiantes'!FF63/FF$6)</f>
        <v/>
      </c>
      <c r="FG61" s="43" t="str">
        <f>IF(ISBLANK('Nota de Estudiantes'!FG63),"",20*'Nota de Estudiantes'!FG63/FG$6)</f>
        <v/>
      </c>
      <c r="FH61" s="43" t="str">
        <f>IF(ISBLANK('Nota de Estudiantes'!FH63),"",20*'Nota de Estudiantes'!FH63/FH$6)</f>
        <v/>
      </c>
      <c r="FI61" s="43" t="str">
        <f>IF(ISBLANK('Nota de Estudiantes'!FI63),"",20*'Nota de Estudiantes'!FI63/FI$6)</f>
        <v/>
      </c>
      <c r="FJ61" s="43" t="str">
        <f>IF(ISBLANK('Nota de Estudiantes'!FJ63),"",20*'Nota de Estudiantes'!FJ63/FJ$6)</f>
        <v/>
      </c>
      <c r="FK61" s="43" t="str">
        <f>IF(ISBLANK('Nota de Estudiantes'!FK63),"",20*'Nota de Estudiantes'!FK63/FK$6)</f>
        <v/>
      </c>
      <c r="FL61" s="43" t="str">
        <f>IF(ISBLANK('Nota de Estudiantes'!FL63),"",20*'Nota de Estudiantes'!FL63/FL$6)</f>
        <v/>
      </c>
    </row>
    <row r="62" spans="2:168" x14ac:dyDescent="0.25">
      <c r="B62" s="42" t="str">
        <f>IF(ISBLANK('Nota de Estudiantes'!B64),"",'Nota de Estudiantes'!B64)</f>
        <v/>
      </c>
      <c r="C62" s="42" t="str">
        <f>IF(ISBLANK('Nota de Estudiantes'!C64),"",'Nota de Estudiantes'!C64)</f>
        <v/>
      </c>
      <c r="D62" s="38" t="str">
        <f>IF(ISBLANK('Nota de Estudiantes'!D64),"",'Nota de Estudiantes'!D64)</f>
        <v/>
      </c>
      <c r="E62" s="43" t="str">
        <f>IF(ISBLANK('Nota de Estudiantes'!E64),"",20*'Nota de Estudiantes'!E64/E$6)</f>
        <v/>
      </c>
      <c r="F62" s="43" t="str">
        <f>IF(ISBLANK('Nota de Estudiantes'!F64),"",20*'Nota de Estudiantes'!F64/F$6)</f>
        <v/>
      </c>
      <c r="G62" s="43" t="str">
        <f>IF(ISBLANK('Nota de Estudiantes'!G64),"",20*'Nota de Estudiantes'!G64/G$6)</f>
        <v/>
      </c>
      <c r="H62" s="43" t="str">
        <f>IF(ISBLANK('Nota de Estudiantes'!H64),"",20*'Nota de Estudiantes'!H64/H$6)</f>
        <v/>
      </c>
      <c r="I62" s="43" t="str">
        <f>IF(ISBLANK('Nota de Estudiantes'!I64),"",20*'Nota de Estudiantes'!I64/I$6)</f>
        <v/>
      </c>
      <c r="J62" s="43" t="str">
        <f>IF(ISBLANK('Nota de Estudiantes'!J64),"",20*'Nota de Estudiantes'!J64/J$6)</f>
        <v/>
      </c>
      <c r="K62" s="43" t="str">
        <f>IF(ISBLANK('Nota de Estudiantes'!K64),"",20*'Nota de Estudiantes'!K64/K$6)</f>
        <v/>
      </c>
      <c r="L62" s="43" t="str">
        <f>IF(ISBLANK('Nota de Estudiantes'!L64),"",20*'Nota de Estudiantes'!L64/L$6)</f>
        <v/>
      </c>
      <c r="M62" s="43" t="str">
        <f>IF(ISBLANK('Nota de Estudiantes'!M64),"",20*'Nota de Estudiantes'!M64/M$6)</f>
        <v/>
      </c>
      <c r="N62" s="43" t="str">
        <f>IF(ISBLANK('Nota de Estudiantes'!N64),"",20*'Nota de Estudiantes'!N64/N$6)</f>
        <v/>
      </c>
      <c r="O62" s="43" t="str">
        <f>IF(ISBLANK('Nota de Estudiantes'!O64),"",20*'Nota de Estudiantes'!O64/O$6)</f>
        <v/>
      </c>
      <c r="P62" s="43" t="str">
        <f>IF(ISBLANK('Nota de Estudiantes'!P64),"",20*'Nota de Estudiantes'!P64/P$6)</f>
        <v/>
      </c>
      <c r="Q62" s="43" t="str">
        <f>IF(ISBLANK('Nota de Estudiantes'!Q64),"",20*'Nota de Estudiantes'!Q64/Q$6)</f>
        <v/>
      </c>
      <c r="R62" s="43" t="str">
        <f>IF(ISBLANK('Nota de Estudiantes'!R64),"",20*'Nota de Estudiantes'!R64/R$6)</f>
        <v/>
      </c>
      <c r="S62" s="43" t="str">
        <f>IF(ISBLANK('Nota de Estudiantes'!S64),"",20*'Nota de Estudiantes'!S64/S$6)</f>
        <v/>
      </c>
      <c r="T62" s="43" t="str">
        <f>IF(ISBLANK('Nota de Estudiantes'!T64),"",20*'Nota de Estudiantes'!T64/T$6)</f>
        <v/>
      </c>
      <c r="U62" s="43" t="str">
        <f>IF(ISBLANK('Nota de Estudiantes'!U64),"",20*'Nota de Estudiantes'!U64/U$6)</f>
        <v/>
      </c>
      <c r="V62" s="43" t="str">
        <f>IF(ISBLANK('Nota de Estudiantes'!V64),"",20*'Nota de Estudiantes'!V64/V$6)</f>
        <v/>
      </c>
      <c r="W62" s="43" t="str">
        <f>IF(ISBLANK('Nota de Estudiantes'!W64),"",20*'Nota de Estudiantes'!W64/W$6)</f>
        <v/>
      </c>
      <c r="X62" s="43" t="str">
        <f>IF(ISBLANK('Nota de Estudiantes'!X64),"",20*'Nota de Estudiantes'!X64/X$6)</f>
        <v/>
      </c>
      <c r="Y62" s="43" t="str">
        <f>IF(ISBLANK('Nota de Estudiantes'!Y64),"",20*'Nota de Estudiantes'!Y64/Y$6)</f>
        <v/>
      </c>
      <c r="Z62" s="43" t="str">
        <f>IF(ISBLANK('Nota de Estudiantes'!Z64),"",20*'Nota de Estudiantes'!Z64/Z$6)</f>
        <v/>
      </c>
      <c r="AA62" s="43" t="str">
        <f>IF(ISBLANK('Nota de Estudiantes'!AA64),"",20*'Nota de Estudiantes'!AA64/AA$6)</f>
        <v/>
      </c>
      <c r="AB62" s="43" t="str">
        <f>IF(ISBLANK('Nota de Estudiantes'!AB64),"",20*'Nota de Estudiantes'!AB64/AB$6)</f>
        <v/>
      </c>
      <c r="AC62" s="43" t="str">
        <f>IF(ISBLANK('Nota de Estudiantes'!AC64),"",20*'Nota de Estudiantes'!AC64/AC$6)</f>
        <v/>
      </c>
      <c r="AD62" s="43" t="str">
        <f>IF(ISBLANK('Nota de Estudiantes'!AD64),"",20*'Nota de Estudiantes'!AD64/AD$6)</f>
        <v/>
      </c>
      <c r="AE62" s="43" t="str">
        <f>IF(ISBLANK('Nota de Estudiantes'!AE64),"",20*'Nota de Estudiantes'!AE64/AE$6)</f>
        <v/>
      </c>
      <c r="AF62" s="43" t="str">
        <f>IF(ISBLANK('Nota de Estudiantes'!AF64),"",20*'Nota de Estudiantes'!AF64/AF$6)</f>
        <v/>
      </c>
      <c r="AG62" s="43" t="str">
        <f>IF(ISBLANK('Nota de Estudiantes'!AG64),"",20*'Nota de Estudiantes'!AG64/AG$6)</f>
        <v/>
      </c>
      <c r="AH62" s="43" t="str">
        <f>IF(ISBLANK('Nota de Estudiantes'!AH64),"",20*'Nota de Estudiantes'!AH64/AH$6)</f>
        <v/>
      </c>
      <c r="AI62" s="43" t="str">
        <f>IF(ISBLANK('Nota de Estudiantes'!AI64),"",20*'Nota de Estudiantes'!AI64/AI$6)</f>
        <v/>
      </c>
      <c r="AJ62" s="43" t="str">
        <f>IF(ISBLANK('Nota de Estudiantes'!AJ64),"",20*'Nota de Estudiantes'!AJ64/AJ$6)</f>
        <v/>
      </c>
      <c r="AK62" s="43" t="str">
        <f>IF(ISBLANK('Nota de Estudiantes'!AK64),"",20*'Nota de Estudiantes'!AK64/AK$6)</f>
        <v/>
      </c>
      <c r="AL62" s="43" t="str">
        <f>IF(ISBLANK('Nota de Estudiantes'!AL64),"",20*'Nota de Estudiantes'!AL64/AL$6)</f>
        <v/>
      </c>
      <c r="AM62" s="43" t="str">
        <f>IF(ISBLANK('Nota de Estudiantes'!AM64),"",20*'Nota de Estudiantes'!AM64/AM$6)</f>
        <v/>
      </c>
      <c r="AN62" s="43" t="str">
        <f>IF(ISBLANK('Nota de Estudiantes'!AN64),"",20*'Nota de Estudiantes'!AN64/AN$6)</f>
        <v/>
      </c>
      <c r="AO62" s="43" t="str">
        <f>IF(ISBLANK('Nota de Estudiantes'!AO64),"",20*'Nota de Estudiantes'!AO64/AO$6)</f>
        <v/>
      </c>
      <c r="AP62" s="43" t="str">
        <f>IF(ISBLANK('Nota de Estudiantes'!AP64),"",20*'Nota de Estudiantes'!AP64/AP$6)</f>
        <v/>
      </c>
      <c r="AQ62" s="43" t="str">
        <f>IF(ISBLANK('Nota de Estudiantes'!AQ64),"",20*'Nota de Estudiantes'!AQ64/AQ$6)</f>
        <v/>
      </c>
      <c r="AR62" s="43" t="str">
        <f>IF(ISBLANK('Nota de Estudiantes'!AR64),"",20*'Nota de Estudiantes'!AR64/AR$6)</f>
        <v/>
      </c>
      <c r="AS62" s="43" t="str">
        <f>IF(ISBLANK('Nota de Estudiantes'!AS64),"",20*'Nota de Estudiantes'!AS64/AS$6)</f>
        <v/>
      </c>
      <c r="AT62" s="43" t="str">
        <f>IF(ISBLANK('Nota de Estudiantes'!AT64),"",20*'Nota de Estudiantes'!AT64/AT$6)</f>
        <v/>
      </c>
      <c r="AU62" s="43" t="str">
        <f>IF(ISBLANK('Nota de Estudiantes'!AU64),"",20*'Nota de Estudiantes'!AU64/AU$6)</f>
        <v/>
      </c>
      <c r="AV62" s="43" t="str">
        <f>IF(ISBLANK('Nota de Estudiantes'!AV64),"",20*'Nota de Estudiantes'!AV64/AV$6)</f>
        <v/>
      </c>
      <c r="AW62" s="43" t="str">
        <f>IF(ISBLANK('Nota de Estudiantes'!AW64),"",20*'Nota de Estudiantes'!AW64/AW$6)</f>
        <v/>
      </c>
      <c r="AX62" s="43" t="str">
        <f>IF(ISBLANK('Nota de Estudiantes'!AX64),"",20*'Nota de Estudiantes'!AX64/AX$6)</f>
        <v/>
      </c>
      <c r="AY62" s="43" t="str">
        <f>IF(ISBLANK('Nota de Estudiantes'!AY64),"",20*'Nota de Estudiantes'!AY64/AY$6)</f>
        <v/>
      </c>
      <c r="AZ62" s="43" t="str">
        <f>IF(ISBLANK('Nota de Estudiantes'!AZ64),"",20*'Nota de Estudiantes'!AZ64/AZ$6)</f>
        <v/>
      </c>
      <c r="BA62" s="43" t="str">
        <f>IF(ISBLANK('Nota de Estudiantes'!BA64),"",20*'Nota de Estudiantes'!BA64/BA$6)</f>
        <v/>
      </c>
      <c r="BB62" s="43" t="str">
        <f>IF(ISBLANK('Nota de Estudiantes'!BB64),"",20*'Nota de Estudiantes'!BB64/BB$6)</f>
        <v/>
      </c>
      <c r="BC62" s="43" t="str">
        <f>IF(ISBLANK('Nota de Estudiantes'!BC64),"",20*'Nota de Estudiantes'!BC64/BC$6)</f>
        <v/>
      </c>
      <c r="BD62" s="43" t="str">
        <f>IF(ISBLANK('Nota de Estudiantes'!BD64),"",20*'Nota de Estudiantes'!BD64/BD$6)</f>
        <v/>
      </c>
      <c r="BE62" s="43" t="str">
        <f>IF(ISBLANK('Nota de Estudiantes'!BE64),"",20*'Nota de Estudiantes'!BE64/BE$6)</f>
        <v/>
      </c>
      <c r="BF62" s="43" t="str">
        <f>IF(ISBLANK('Nota de Estudiantes'!BF64),"",20*'Nota de Estudiantes'!BF64/BF$6)</f>
        <v/>
      </c>
      <c r="BG62" s="43" t="str">
        <f>IF(ISBLANK('Nota de Estudiantes'!BG64),"",20*'Nota de Estudiantes'!BG64/BG$6)</f>
        <v/>
      </c>
      <c r="BH62" s="43" t="str">
        <f>IF(ISBLANK('Nota de Estudiantes'!BH64),"",20*'Nota de Estudiantes'!BH64/BH$6)</f>
        <v/>
      </c>
      <c r="BI62" s="43" t="str">
        <f>IF(ISBLANK('Nota de Estudiantes'!BI64),"",20*'Nota de Estudiantes'!BI64/BI$6)</f>
        <v/>
      </c>
      <c r="BJ62" s="43" t="str">
        <f>IF(ISBLANK('Nota de Estudiantes'!BJ64),"",20*'Nota de Estudiantes'!BJ64/BJ$6)</f>
        <v/>
      </c>
      <c r="BK62" s="43" t="str">
        <f>IF(ISBLANK('Nota de Estudiantes'!BK64),"",20*'Nota de Estudiantes'!BK64/BK$6)</f>
        <v/>
      </c>
      <c r="BL62" s="43" t="str">
        <f>IF(ISBLANK('Nota de Estudiantes'!BL64),"",20*'Nota de Estudiantes'!BL64/BL$6)</f>
        <v/>
      </c>
      <c r="BM62" s="43" t="str">
        <f>IF(ISBLANK('Nota de Estudiantes'!BM64),"",20*'Nota de Estudiantes'!BM64/BM$6)</f>
        <v/>
      </c>
      <c r="BN62" s="43" t="str">
        <f>IF(ISBLANK('Nota de Estudiantes'!BN64),"",20*'Nota de Estudiantes'!BN64/BN$6)</f>
        <v/>
      </c>
      <c r="BO62" s="43" t="str">
        <f>IF(ISBLANK('Nota de Estudiantes'!BO64),"",20*'Nota de Estudiantes'!BO64/BO$6)</f>
        <v/>
      </c>
      <c r="BP62" s="43" t="str">
        <f>IF(ISBLANK('Nota de Estudiantes'!BP64),"",20*'Nota de Estudiantes'!BP64/BP$6)</f>
        <v/>
      </c>
      <c r="BQ62" s="43" t="str">
        <f>IF(ISBLANK('Nota de Estudiantes'!BQ64),"",20*'Nota de Estudiantes'!BQ64/BQ$6)</f>
        <v/>
      </c>
      <c r="BR62" s="43" t="str">
        <f>IF(ISBLANK('Nota de Estudiantes'!BR64),"",20*'Nota de Estudiantes'!BR64/BR$6)</f>
        <v/>
      </c>
      <c r="BS62" s="43" t="str">
        <f>IF(ISBLANK('Nota de Estudiantes'!BS64),"",20*'Nota de Estudiantes'!BS64/BS$6)</f>
        <v/>
      </c>
      <c r="BT62" s="43" t="str">
        <f>IF(ISBLANK('Nota de Estudiantes'!BT64),"",20*'Nota de Estudiantes'!BT64/BT$6)</f>
        <v/>
      </c>
      <c r="BU62" s="43" t="str">
        <f>IF(ISBLANK('Nota de Estudiantes'!BU64),"",20*'Nota de Estudiantes'!BU64/BU$6)</f>
        <v/>
      </c>
      <c r="BV62" s="43" t="str">
        <f>IF(ISBLANK('Nota de Estudiantes'!BV64),"",20*'Nota de Estudiantes'!BV64/BV$6)</f>
        <v/>
      </c>
      <c r="BW62" s="43" t="str">
        <f>IF(ISBLANK('Nota de Estudiantes'!BW64),"",20*'Nota de Estudiantes'!BW64/BW$6)</f>
        <v/>
      </c>
      <c r="BX62" s="43" t="str">
        <f>IF(ISBLANK('Nota de Estudiantes'!BX64),"",20*'Nota de Estudiantes'!BX64/BX$6)</f>
        <v/>
      </c>
      <c r="BY62" s="43" t="str">
        <f>IF(ISBLANK('Nota de Estudiantes'!BY64),"",20*'Nota de Estudiantes'!BY64/BY$6)</f>
        <v/>
      </c>
      <c r="BZ62" s="43" t="str">
        <f>IF(ISBLANK('Nota de Estudiantes'!BZ64),"",20*'Nota de Estudiantes'!BZ64/BZ$6)</f>
        <v/>
      </c>
      <c r="CA62" s="43" t="str">
        <f>IF(ISBLANK('Nota de Estudiantes'!CA64),"",20*'Nota de Estudiantes'!CA64/CA$6)</f>
        <v/>
      </c>
      <c r="CB62" s="43" t="str">
        <f>IF(ISBLANK('Nota de Estudiantes'!CB64),"",20*'Nota de Estudiantes'!CB64/CB$6)</f>
        <v/>
      </c>
      <c r="CC62" s="43" t="str">
        <f>IF(ISBLANK('Nota de Estudiantes'!CC64),"",20*'Nota de Estudiantes'!CC64/CC$6)</f>
        <v/>
      </c>
      <c r="CD62" s="43" t="str">
        <f>IF(ISBLANK('Nota de Estudiantes'!CD64),"",20*'Nota de Estudiantes'!CD64/CD$6)</f>
        <v/>
      </c>
      <c r="CE62" s="43" t="str">
        <f>IF(ISBLANK('Nota de Estudiantes'!CE64),"",20*'Nota de Estudiantes'!CE64/CE$6)</f>
        <v/>
      </c>
      <c r="CF62" s="43" t="str">
        <f>IF(ISBLANK('Nota de Estudiantes'!CF64),"",20*'Nota de Estudiantes'!CF64/CF$6)</f>
        <v/>
      </c>
      <c r="CG62" s="43" t="str">
        <f>IF(ISBLANK('Nota de Estudiantes'!CG64),"",20*'Nota de Estudiantes'!CG64/CG$6)</f>
        <v/>
      </c>
      <c r="CH62" s="43" t="str">
        <f>IF(ISBLANK('Nota de Estudiantes'!CH64),"",20*'Nota de Estudiantes'!CH64/CH$6)</f>
        <v/>
      </c>
      <c r="CI62" s="43" t="str">
        <f>IF(ISBLANK('Nota de Estudiantes'!CI64),"",20*'Nota de Estudiantes'!CI64/CI$6)</f>
        <v/>
      </c>
      <c r="CJ62" s="43" t="str">
        <f>IF(ISBLANK('Nota de Estudiantes'!CJ64),"",20*'Nota de Estudiantes'!CJ64/CJ$6)</f>
        <v/>
      </c>
      <c r="CK62" s="43" t="str">
        <f>IF(ISBLANK('Nota de Estudiantes'!CK64),"",20*'Nota de Estudiantes'!CK64/CK$6)</f>
        <v/>
      </c>
      <c r="CL62" s="43" t="str">
        <f>IF(ISBLANK('Nota de Estudiantes'!CL64),"",20*'Nota de Estudiantes'!CL64/CL$6)</f>
        <v/>
      </c>
      <c r="CM62" s="43" t="str">
        <f>IF(ISBLANK('Nota de Estudiantes'!CM64),"",20*'Nota de Estudiantes'!CM64/CM$6)</f>
        <v/>
      </c>
      <c r="CN62" s="43" t="str">
        <f>IF(ISBLANK('Nota de Estudiantes'!CN64),"",20*'Nota de Estudiantes'!CN64/CN$6)</f>
        <v/>
      </c>
      <c r="CO62" s="43" t="str">
        <f>IF(ISBLANK('Nota de Estudiantes'!CO64),"",20*'Nota de Estudiantes'!CO64/CO$6)</f>
        <v/>
      </c>
      <c r="CP62" s="43" t="str">
        <f>IF(ISBLANK('Nota de Estudiantes'!CP64),"",20*'Nota de Estudiantes'!CP64/CP$6)</f>
        <v/>
      </c>
      <c r="CQ62" s="43" t="str">
        <f>IF(ISBLANK('Nota de Estudiantes'!CQ64),"",20*'Nota de Estudiantes'!CQ64/CQ$6)</f>
        <v/>
      </c>
      <c r="CR62" s="43" t="str">
        <f>IF(ISBLANK('Nota de Estudiantes'!CR64),"",20*'Nota de Estudiantes'!CR64/CR$6)</f>
        <v/>
      </c>
      <c r="CS62" s="43" t="str">
        <f>IF(ISBLANK('Nota de Estudiantes'!CS64),"",20*'Nota de Estudiantes'!CS64/CS$6)</f>
        <v/>
      </c>
      <c r="CT62" s="43" t="str">
        <f>IF(ISBLANK('Nota de Estudiantes'!CT64),"",20*'Nota de Estudiantes'!CT64/CT$6)</f>
        <v/>
      </c>
      <c r="CU62" s="43" t="str">
        <f>IF(ISBLANK('Nota de Estudiantes'!CU64),"",20*'Nota de Estudiantes'!CU64/CU$6)</f>
        <v/>
      </c>
      <c r="CV62" s="43" t="str">
        <f>IF(ISBLANK('Nota de Estudiantes'!CV64),"",20*'Nota de Estudiantes'!CV64/CV$6)</f>
        <v/>
      </c>
      <c r="CW62" s="43" t="str">
        <f>IF(ISBLANK('Nota de Estudiantes'!CW64),"",20*'Nota de Estudiantes'!CW64/CW$6)</f>
        <v/>
      </c>
      <c r="CX62" s="43" t="str">
        <f>IF(ISBLANK('Nota de Estudiantes'!CX64),"",20*'Nota de Estudiantes'!CX64/CX$6)</f>
        <v/>
      </c>
      <c r="CY62" s="43" t="str">
        <f>IF(ISBLANK('Nota de Estudiantes'!CY64),"",20*'Nota de Estudiantes'!CY64/CY$6)</f>
        <v/>
      </c>
      <c r="CZ62" s="43" t="str">
        <f>IF(ISBLANK('Nota de Estudiantes'!CZ64),"",20*'Nota de Estudiantes'!CZ64/CZ$6)</f>
        <v/>
      </c>
      <c r="DA62" s="43" t="str">
        <f>IF(ISBLANK('Nota de Estudiantes'!DA64),"",20*'Nota de Estudiantes'!DA64/DA$6)</f>
        <v/>
      </c>
      <c r="DB62" s="43" t="str">
        <f>IF(ISBLANK('Nota de Estudiantes'!DB64),"",20*'Nota de Estudiantes'!DB64/DB$6)</f>
        <v/>
      </c>
      <c r="DC62" s="43" t="str">
        <f>IF(ISBLANK('Nota de Estudiantes'!DC64),"",20*'Nota de Estudiantes'!DC64/DC$6)</f>
        <v/>
      </c>
      <c r="DD62" s="43" t="str">
        <f>IF(ISBLANK('Nota de Estudiantes'!DD64),"",20*'Nota de Estudiantes'!DD64/DD$6)</f>
        <v/>
      </c>
      <c r="DE62" s="43" t="str">
        <f>IF(ISBLANK('Nota de Estudiantes'!DE64),"",20*'Nota de Estudiantes'!DE64/DE$6)</f>
        <v/>
      </c>
      <c r="DF62" s="43" t="str">
        <f>IF(ISBLANK('Nota de Estudiantes'!DF64),"",20*'Nota de Estudiantes'!DF64/DF$6)</f>
        <v/>
      </c>
      <c r="DG62" s="43" t="str">
        <f>IF(ISBLANK('Nota de Estudiantes'!DG64),"",20*'Nota de Estudiantes'!DG64/DG$6)</f>
        <v/>
      </c>
      <c r="DH62" s="43" t="str">
        <f>IF(ISBLANK('Nota de Estudiantes'!DH64),"",20*'Nota de Estudiantes'!DH64/DH$6)</f>
        <v/>
      </c>
      <c r="DI62" s="43" t="str">
        <f>IF(ISBLANK('Nota de Estudiantes'!DI64),"",20*'Nota de Estudiantes'!DI64/DI$6)</f>
        <v/>
      </c>
      <c r="DJ62" s="43" t="str">
        <f>IF(ISBLANK('Nota de Estudiantes'!DJ64),"",20*'Nota de Estudiantes'!DJ64/DJ$6)</f>
        <v/>
      </c>
      <c r="DK62" s="43" t="str">
        <f>IF(ISBLANK('Nota de Estudiantes'!DK64),"",20*'Nota de Estudiantes'!DK64/DK$6)</f>
        <v/>
      </c>
      <c r="DL62" s="43" t="str">
        <f>IF(ISBLANK('Nota de Estudiantes'!DL64),"",20*'Nota de Estudiantes'!DL64/DL$6)</f>
        <v/>
      </c>
      <c r="DM62" s="43" t="str">
        <f>IF(ISBLANK('Nota de Estudiantes'!DM64),"",20*'Nota de Estudiantes'!DM64/DM$6)</f>
        <v/>
      </c>
      <c r="DN62" s="43" t="str">
        <f>IF(ISBLANK('Nota de Estudiantes'!DN64),"",20*'Nota de Estudiantes'!DN64/DN$6)</f>
        <v/>
      </c>
      <c r="DO62" s="43" t="str">
        <f>IF(ISBLANK('Nota de Estudiantes'!DO64),"",20*'Nota de Estudiantes'!DO64/DO$6)</f>
        <v/>
      </c>
      <c r="DP62" s="43" t="str">
        <f>IF(ISBLANK('Nota de Estudiantes'!DP64),"",20*'Nota de Estudiantes'!DP64/DP$6)</f>
        <v/>
      </c>
      <c r="DQ62" s="43" t="str">
        <f>IF(ISBLANK('Nota de Estudiantes'!DQ64),"",20*'Nota de Estudiantes'!DQ64/DQ$6)</f>
        <v/>
      </c>
      <c r="DR62" s="43" t="str">
        <f>IF(ISBLANK('Nota de Estudiantes'!DR64),"",20*'Nota de Estudiantes'!DR64/DR$6)</f>
        <v/>
      </c>
      <c r="DS62" s="43" t="str">
        <f>IF(ISBLANK('Nota de Estudiantes'!DS64),"",20*'Nota de Estudiantes'!DS64/DS$6)</f>
        <v/>
      </c>
      <c r="DT62" s="43" t="str">
        <f>IF(ISBLANK('Nota de Estudiantes'!DT64),"",20*'Nota de Estudiantes'!DT64/DT$6)</f>
        <v/>
      </c>
      <c r="DU62" s="43" t="str">
        <f>IF(ISBLANK('Nota de Estudiantes'!DU64),"",20*'Nota de Estudiantes'!DU64/DU$6)</f>
        <v/>
      </c>
      <c r="DV62" s="43" t="str">
        <f>IF(ISBLANK('Nota de Estudiantes'!DV64),"",20*'Nota de Estudiantes'!DV64/DV$6)</f>
        <v/>
      </c>
      <c r="DW62" s="43" t="str">
        <f>IF(ISBLANK('Nota de Estudiantes'!DW64),"",20*'Nota de Estudiantes'!DW64/DW$6)</f>
        <v/>
      </c>
      <c r="DX62" s="43" t="str">
        <f>IF(ISBLANK('Nota de Estudiantes'!DX64),"",20*'Nota de Estudiantes'!DX64/DX$6)</f>
        <v/>
      </c>
      <c r="DY62" s="43" t="str">
        <f>IF(ISBLANK('Nota de Estudiantes'!DY64),"",20*'Nota de Estudiantes'!DY64/DY$6)</f>
        <v/>
      </c>
      <c r="DZ62" s="43" t="str">
        <f>IF(ISBLANK('Nota de Estudiantes'!DZ64),"",20*'Nota de Estudiantes'!DZ64/DZ$6)</f>
        <v/>
      </c>
      <c r="EA62" s="43" t="str">
        <f>IF(ISBLANK('Nota de Estudiantes'!EA64),"",20*'Nota de Estudiantes'!EA64/EA$6)</f>
        <v/>
      </c>
      <c r="EB62" s="43" t="str">
        <f>IF(ISBLANK('Nota de Estudiantes'!EB64),"",20*'Nota de Estudiantes'!EB64/EB$6)</f>
        <v/>
      </c>
      <c r="EC62" s="43" t="str">
        <f>IF(ISBLANK('Nota de Estudiantes'!EC64),"",20*'Nota de Estudiantes'!EC64/EC$6)</f>
        <v/>
      </c>
      <c r="ED62" s="43" t="str">
        <f>IF(ISBLANK('Nota de Estudiantes'!ED64),"",20*'Nota de Estudiantes'!ED64/ED$6)</f>
        <v/>
      </c>
      <c r="EE62" s="43" t="str">
        <f>IF(ISBLANK('Nota de Estudiantes'!EE64),"",20*'Nota de Estudiantes'!EE64/EE$6)</f>
        <v/>
      </c>
      <c r="EF62" s="43" t="str">
        <f>IF(ISBLANK('Nota de Estudiantes'!EF64),"",20*'Nota de Estudiantes'!EF64/EF$6)</f>
        <v/>
      </c>
      <c r="EG62" s="43" t="str">
        <f>IF(ISBLANK('Nota de Estudiantes'!EG64),"",20*'Nota de Estudiantes'!EG64/EG$6)</f>
        <v/>
      </c>
      <c r="EH62" s="43" t="str">
        <f>IF(ISBLANK('Nota de Estudiantes'!EH64),"",20*'Nota de Estudiantes'!EH64/EH$6)</f>
        <v/>
      </c>
      <c r="EI62" s="43" t="str">
        <f>IF(ISBLANK('Nota de Estudiantes'!EI64),"",20*'Nota de Estudiantes'!EI64/EI$6)</f>
        <v/>
      </c>
      <c r="EJ62" s="43" t="str">
        <f>IF(ISBLANK('Nota de Estudiantes'!EJ64),"",20*'Nota de Estudiantes'!EJ64/EJ$6)</f>
        <v/>
      </c>
      <c r="EK62" s="43" t="str">
        <f>IF(ISBLANK('Nota de Estudiantes'!EK64),"",20*'Nota de Estudiantes'!EK64/EK$6)</f>
        <v/>
      </c>
      <c r="EL62" s="43" t="str">
        <f>IF(ISBLANK('Nota de Estudiantes'!EL64),"",20*'Nota de Estudiantes'!EL64/EL$6)</f>
        <v/>
      </c>
      <c r="EM62" s="43" t="str">
        <f>IF(ISBLANK('Nota de Estudiantes'!EM64),"",20*'Nota de Estudiantes'!EM64/EM$6)</f>
        <v/>
      </c>
      <c r="EN62" s="43" t="str">
        <f>IF(ISBLANK('Nota de Estudiantes'!EN64),"",20*'Nota de Estudiantes'!EN64/EN$6)</f>
        <v/>
      </c>
      <c r="EO62" s="43" t="str">
        <f>IF(ISBLANK('Nota de Estudiantes'!EO64),"",20*'Nota de Estudiantes'!EO64/EO$6)</f>
        <v/>
      </c>
      <c r="EP62" s="43" t="str">
        <f>IF(ISBLANK('Nota de Estudiantes'!EP64),"",20*'Nota de Estudiantes'!EP64/EP$6)</f>
        <v/>
      </c>
      <c r="EQ62" s="43" t="str">
        <f>IF(ISBLANK('Nota de Estudiantes'!EQ64),"",20*'Nota de Estudiantes'!EQ64/EQ$6)</f>
        <v/>
      </c>
      <c r="ER62" s="43" t="str">
        <f>IF(ISBLANK('Nota de Estudiantes'!ER64),"",20*'Nota de Estudiantes'!ER64/ER$6)</f>
        <v/>
      </c>
      <c r="ES62" s="43" t="str">
        <f>IF(ISBLANK('Nota de Estudiantes'!ES64),"",20*'Nota de Estudiantes'!ES64/ES$6)</f>
        <v/>
      </c>
      <c r="ET62" s="43" t="str">
        <f>IF(ISBLANK('Nota de Estudiantes'!ET64),"",20*'Nota de Estudiantes'!ET64/ET$6)</f>
        <v/>
      </c>
      <c r="EU62" s="43" t="str">
        <f>IF(ISBLANK('Nota de Estudiantes'!EU64),"",20*'Nota de Estudiantes'!EU64/EU$6)</f>
        <v/>
      </c>
      <c r="EV62" s="43" t="str">
        <f>IF(ISBLANK('Nota de Estudiantes'!EV64),"",20*'Nota de Estudiantes'!EV64/EV$6)</f>
        <v/>
      </c>
      <c r="EW62" s="43" t="str">
        <f>IF(ISBLANK('Nota de Estudiantes'!EW64),"",20*'Nota de Estudiantes'!EW64/EW$6)</f>
        <v/>
      </c>
      <c r="EX62" s="43" t="str">
        <f>IF(ISBLANK('Nota de Estudiantes'!EX64),"",20*'Nota de Estudiantes'!EX64/EX$6)</f>
        <v/>
      </c>
      <c r="EY62" s="43" t="str">
        <f>IF(ISBLANK('Nota de Estudiantes'!EY64),"",20*'Nota de Estudiantes'!EY64/EY$6)</f>
        <v/>
      </c>
      <c r="EZ62" s="43" t="str">
        <f>IF(ISBLANK('Nota de Estudiantes'!EZ64),"",20*'Nota de Estudiantes'!EZ64/EZ$6)</f>
        <v/>
      </c>
      <c r="FA62" s="43" t="str">
        <f>IF(ISBLANK('Nota de Estudiantes'!FA64),"",20*'Nota de Estudiantes'!FA64/FA$6)</f>
        <v/>
      </c>
      <c r="FB62" s="43" t="str">
        <f>IF(ISBLANK('Nota de Estudiantes'!FB64),"",20*'Nota de Estudiantes'!FB64/FB$6)</f>
        <v/>
      </c>
      <c r="FC62" s="43" t="str">
        <f>IF(ISBLANK('Nota de Estudiantes'!FC64),"",20*'Nota de Estudiantes'!FC64/FC$6)</f>
        <v/>
      </c>
      <c r="FD62" s="43" t="str">
        <f>IF(ISBLANK('Nota de Estudiantes'!FD64),"",20*'Nota de Estudiantes'!FD64/FD$6)</f>
        <v/>
      </c>
      <c r="FE62" s="43" t="str">
        <f>IF(ISBLANK('Nota de Estudiantes'!FE64),"",20*'Nota de Estudiantes'!FE64/FE$6)</f>
        <v/>
      </c>
      <c r="FF62" s="43" t="str">
        <f>IF(ISBLANK('Nota de Estudiantes'!FF64),"",20*'Nota de Estudiantes'!FF64/FF$6)</f>
        <v/>
      </c>
      <c r="FG62" s="43" t="str">
        <f>IF(ISBLANK('Nota de Estudiantes'!FG64),"",20*'Nota de Estudiantes'!FG64/FG$6)</f>
        <v/>
      </c>
      <c r="FH62" s="43" t="str">
        <f>IF(ISBLANK('Nota de Estudiantes'!FH64),"",20*'Nota de Estudiantes'!FH64/FH$6)</f>
        <v/>
      </c>
      <c r="FI62" s="43" t="str">
        <f>IF(ISBLANK('Nota de Estudiantes'!FI64),"",20*'Nota de Estudiantes'!FI64/FI$6)</f>
        <v/>
      </c>
      <c r="FJ62" s="43" t="str">
        <f>IF(ISBLANK('Nota de Estudiantes'!FJ64),"",20*'Nota de Estudiantes'!FJ64/FJ$6)</f>
        <v/>
      </c>
      <c r="FK62" s="43" t="str">
        <f>IF(ISBLANK('Nota de Estudiantes'!FK64),"",20*'Nota de Estudiantes'!FK64/FK$6)</f>
        <v/>
      </c>
      <c r="FL62" s="43" t="str">
        <f>IF(ISBLANK('Nota de Estudiantes'!FL64),"",20*'Nota de Estudiantes'!FL64/FL$6)</f>
        <v/>
      </c>
    </row>
    <row r="63" spans="2:168" x14ac:dyDescent="0.25">
      <c r="B63" s="42" t="str">
        <f>IF(ISBLANK('Nota de Estudiantes'!B65),"",'Nota de Estudiantes'!B65)</f>
        <v/>
      </c>
      <c r="C63" s="42" t="str">
        <f>IF(ISBLANK('Nota de Estudiantes'!C65),"",'Nota de Estudiantes'!C65)</f>
        <v/>
      </c>
      <c r="D63" s="38" t="str">
        <f>IF(ISBLANK('Nota de Estudiantes'!D65),"",'Nota de Estudiantes'!D65)</f>
        <v/>
      </c>
      <c r="E63" s="43" t="str">
        <f>IF(ISBLANK('Nota de Estudiantes'!E65),"",20*'Nota de Estudiantes'!E65/E$6)</f>
        <v/>
      </c>
      <c r="F63" s="43" t="str">
        <f>IF(ISBLANK('Nota de Estudiantes'!F65),"",20*'Nota de Estudiantes'!F65/F$6)</f>
        <v/>
      </c>
      <c r="G63" s="43" t="str">
        <f>IF(ISBLANK('Nota de Estudiantes'!G65),"",20*'Nota de Estudiantes'!G65/G$6)</f>
        <v/>
      </c>
      <c r="H63" s="43" t="str">
        <f>IF(ISBLANK('Nota de Estudiantes'!H65),"",20*'Nota de Estudiantes'!H65/H$6)</f>
        <v/>
      </c>
      <c r="I63" s="43" t="str">
        <f>IF(ISBLANK('Nota de Estudiantes'!I65),"",20*'Nota de Estudiantes'!I65/I$6)</f>
        <v/>
      </c>
      <c r="J63" s="43" t="str">
        <f>IF(ISBLANK('Nota de Estudiantes'!J65),"",20*'Nota de Estudiantes'!J65/J$6)</f>
        <v/>
      </c>
      <c r="K63" s="43" t="str">
        <f>IF(ISBLANK('Nota de Estudiantes'!K65),"",20*'Nota de Estudiantes'!K65/K$6)</f>
        <v/>
      </c>
      <c r="L63" s="43" t="str">
        <f>IF(ISBLANK('Nota de Estudiantes'!L65),"",20*'Nota de Estudiantes'!L65/L$6)</f>
        <v/>
      </c>
      <c r="M63" s="43" t="str">
        <f>IF(ISBLANK('Nota de Estudiantes'!M65),"",20*'Nota de Estudiantes'!M65/M$6)</f>
        <v/>
      </c>
      <c r="N63" s="43" t="str">
        <f>IF(ISBLANK('Nota de Estudiantes'!N65),"",20*'Nota de Estudiantes'!N65/N$6)</f>
        <v/>
      </c>
      <c r="O63" s="43" t="str">
        <f>IF(ISBLANK('Nota de Estudiantes'!O65),"",20*'Nota de Estudiantes'!O65/O$6)</f>
        <v/>
      </c>
      <c r="P63" s="43" t="str">
        <f>IF(ISBLANK('Nota de Estudiantes'!P65),"",20*'Nota de Estudiantes'!P65/P$6)</f>
        <v/>
      </c>
      <c r="Q63" s="43" t="str">
        <f>IF(ISBLANK('Nota de Estudiantes'!Q65),"",20*'Nota de Estudiantes'!Q65/Q$6)</f>
        <v/>
      </c>
      <c r="R63" s="43" t="str">
        <f>IF(ISBLANK('Nota de Estudiantes'!R65),"",20*'Nota de Estudiantes'!R65/R$6)</f>
        <v/>
      </c>
      <c r="S63" s="43" t="str">
        <f>IF(ISBLANK('Nota de Estudiantes'!S65),"",20*'Nota de Estudiantes'!S65/S$6)</f>
        <v/>
      </c>
      <c r="T63" s="43" t="str">
        <f>IF(ISBLANK('Nota de Estudiantes'!T65),"",20*'Nota de Estudiantes'!T65/T$6)</f>
        <v/>
      </c>
      <c r="U63" s="43" t="str">
        <f>IF(ISBLANK('Nota de Estudiantes'!U65),"",20*'Nota de Estudiantes'!U65/U$6)</f>
        <v/>
      </c>
      <c r="V63" s="43" t="str">
        <f>IF(ISBLANK('Nota de Estudiantes'!V65),"",20*'Nota de Estudiantes'!V65/V$6)</f>
        <v/>
      </c>
      <c r="W63" s="43" t="str">
        <f>IF(ISBLANK('Nota de Estudiantes'!W65),"",20*'Nota de Estudiantes'!W65/W$6)</f>
        <v/>
      </c>
      <c r="X63" s="43" t="str">
        <f>IF(ISBLANK('Nota de Estudiantes'!X65),"",20*'Nota de Estudiantes'!X65/X$6)</f>
        <v/>
      </c>
      <c r="Y63" s="43" t="str">
        <f>IF(ISBLANK('Nota de Estudiantes'!Y65),"",20*'Nota de Estudiantes'!Y65/Y$6)</f>
        <v/>
      </c>
      <c r="Z63" s="43" t="str">
        <f>IF(ISBLANK('Nota de Estudiantes'!Z65),"",20*'Nota de Estudiantes'!Z65/Z$6)</f>
        <v/>
      </c>
      <c r="AA63" s="43" t="str">
        <f>IF(ISBLANK('Nota de Estudiantes'!AA65),"",20*'Nota de Estudiantes'!AA65/AA$6)</f>
        <v/>
      </c>
      <c r="AB63" s="43" t="str">
        <f>IF(ISBLANK('Nota de Estudiantes'!AB65),"",20*'Nota de Estudiantes'!AB65/AB$6)</f>
        <v/>
      </c>
      <c r="AC63" s="43" t="str">
        <f>IF(ISBLANK('Nota de Estudiantes'!AC65),"",20*'Nota de Estudiantes'!AC65/AC$6)</f>
        <v/>
      </c>
      <c r="AD63" s="43" t="str">
        <f>IF(ISBLANK('Nota de Estudiantes'!AD65),"",20*'Nota de Estudiantes'!AD65/AD$6)</f>
        <v/>
      </c>
      <c r="AE63" s="43" t="str">
        <f>IF(ISBLANK('Nota de Estudiantes'!AE65),"",20*'Nota de Estudiantes'!AE65/AE$6)</f>
        <v/>
      </c>
      <c r="AF63" s="43" t="str">
        <f>IF(ISBLANK('Nota de Estudiantes'!AF65),"",20*'Nota de Estudiantes'!AF65/AF$6)</f>
        <v/>
      </c>
      <c r="AG63" s="43" t="str">
        <f>IF(ISBLANK('Nota de Estudiantes'!AG65),"",20*'Nota de Estudiantes'!AG65/AG$6)</f>
        <v/>
      </c>
      <c r="AH63" s="43" t="str">
        <f>IF(ISBLANK('Nota de Estudiantes'!AH65),"",20*'Nota de Estudiantes'!AH65/AH$6)</f>
        <v/>
      </c>
      <c r="AI63" s="43" t="str">
        <f>IF(ISBLANK('Nota de Estudiantes'!AI65),"",20*'Nota de Estudiantes'!AI65/AI$6)</f>
        <v/>
      </c>
      <c r="AJ63" s="43" t="str">
        <f>IF(ISBLANK('Nota de Estudiantes'!AJ65),"",20*'Nota de Estudiantes'!AJ65/AJ$6)</f>
        <v/>
      </c>
      <c r="AK63" s="43" t="str">
        <f>IF(ISBLANK('Nota de Estudiantes'!AK65),"",20*'Nota de Estudiantes'!AK65/AK$6)</f>
        <v/>
      </c>
      <c r="AL63" s="43" t="str">
        <f>IF(ISBLANK('Nota de Estudiantes'!AL65),"",20*'Nota de Estudiantes'!AL65/AL$6)</f>
        <v/>
      </c>
      <c r="AM63" s="43" t="str">
        <f>IF(ISBLANK('Nota de Estudiantes'!AM65),"",20*'Nota de Estudiantes'!AM65/AM$6)</f>
        <v/>
      </c>
      <c r="AN63" s="43" t="str">
        <f>IF(ISBLANK('Nota de Estudiantes'!AN65),"",20*'Nota de Estudiantes'!AN65/AN$6)</f>
        <v/>
      </c>
      <c r="AO63" s="43" t="str">
        <f>IF(ISBLANK('Nota de Estudiantes'!AO65),"",20*'Nota de Estudiantes'!AO65/AO$6)</f>
        <v/>
      </c>
      <c r="AP63" s="43" t="str">
        <f>IF(ISBLANK('Nota de Estudiantes'!AP65),"",20*'Nota de Estudiantes'!AP65/AP$6)</f>
        <v/>
      </c>
      <c r="AQ63" s="43" t="str">
        <f>IF(ISBLANK('Nota de Estudiantes'!AQ65),"",20*'Nota de Estudiantes'!AQ65/AQ$6)</f>
        <v/>
      </c>
      <c r="AR63" s="43" t="str">
        <f>IF(ISBLANK('Nota de Estudiantes'!AR65),"",20*'Nota de Estudiantes'!AR65/AR$6)</f>
        <v/>
      </c>
      <c r="AS63" s="43" t="str">
        <f>IF(ISBLANK('Nota de Estudiantes'!AS65),"",20*'Nota de Estudiantes'!AS65/AS$6)</f>
        <v/>
      </c>
      <c r="AT63" s="43" t="str">
        <f>IF(ISBLANK('Nota de Estudiantes'!AT65),"",20*'Nota de Estudiantes'!AT65/AT$6)</f>
        <v/>
      </c>
      <c r="AU63" s="43" t="str">
        <f>IF(ISBLANK('Nota de Estudiantes'!AU65),"",20*'Nota de Estudiantes'!AU65/AU$6)</f>
        <v/>
      </c>
      <c r="AV63" s="43" t="str">
        <f>IF(ISBLANK('Nota de Estudiantes'!AV65),"",20*'Nota de Estudiantes'!AV65/AV$6)</f>
        <v/>
      </c>
      <c r="AW63" s="43" t="str">
        <f>IF(ISBLANK('Nota de Estudiantes'!AW65),"",20*'Nota de Estudiantes'!AW65/AW$6)</f>
        <v/>
      </c>
      <c r="AX63" s="43" t="str">
        <f>IF(ISBLANK('Nota de Estudiantes'!AX65),"",20*'Nota de Estudiantes'!AX65/AX$6)</f>
        <v/>
      </c>
      <c r="AY63" s="43" t="str">
        <f>IF(ISBLANK('Nota de Estudiantes'!AY65),"",20*'Nota de Estudiantes'!AY65/AY$6)</f>
        <v/>
      </c>
      <c r="AZ63" s="43" t="str">
        <f>IF(ISBLANK('Nota de Estudiantes'!AZ65),"",20*'Nota de Estudiantes'!AZ65/AZ$6)</f>
        <v/>
      </c>
      <c r="BA63" s="43" t="str">
        <f>IF(ISBLANK('Nota de Estudiantes'!BA65),"",20*'Nota de Estudiantes'!BA65/BA$6)</f>
        <v/>
      </c>
      <c r="BB63" s="43" t="str">
        <f>IF(ISBLANK('Nota de Estudiantes'!BB65),"",20*'Nota de Estudiantes'!BB65/BB$6)</f>
        <v/>
      </c>
      <c r="BC63" s="43" t="str">
        <f>IF(ISBLANK('Nota de Estudiantes'!BC65),"",20*'Nota de Estudiantes'!BC65/BC$6)</f>
        <v/>
      </c>
      <c r="BD63" s="43" t="str">
        <f>IF(ISBLANK('Nota de Estudiantes'!BD65),"",20*'Nota de Estudiantes'!BD65/BD$6)</f>
        <v/>
      </c>
      <c r="BE63" s="43" t="str">
        <f>IF(ISBLANK('Nota de Estudiantes'!BE65),"",20*'Nota de Estudiantes'!BE65/BE$6)</f>
        <v/>
      </c>
      <c r="BF63" s="43" t="str">
        <f>IF(ISBLANK('Nota de Estudiantes'!BF65),"",20*'Nota de Estudiantes'!BF65/BF$6)</f>
        <v/>
      </c>
      <c r="BG63" s="43" t="str">
        <f>IF(ISBLANK('Nota de Estudiantes'!BG65),"",20*'Nota de Estudiantes'!BG65/BG$6)</f>
        <v/>
      </c>
      <c r="BH63" s="43" t="str">
        <f>IF(ISBLANK('Nota de Estudiantes'!BH65),"",20*'Nota de Estudiantes'!BH65/BH$6)</f>
        <v/>
      </c>
      <c r="BI63" s="43" t="str">
        <f>IF(ISBLANK('Nota de Estudiantes'!BI65),"",20*'Nota de Estudiantes'!BI65/BI$6)</f>
        <v/>
      </c>
      <c r="BJ63" s="43" t="str">
        <f>IF(ISBLANK('Nota de Estudiantes'!BJ65),"",20*'Nota de Estudiantes'!BJ65/BJ$6)</f>
        <v/>
      </c>
      <c r="BK63" s="43" t="str">
        <f>IF(ISBLANK('Nota de Estudiantes'!BK65),"",20*'Nota de Estudiantes'!BK65/BK$6)</f>
        <v/>
      </c>
      <c r="BL63" s="43" t="str">
        <f>IF(ISBLANK('Nota de Estudiantes'!BL65),"",20*'Nota de Estudiantes'!BL65/BL$6)</f>
        <v/>
      </c>
      <c r="BM63" s="43" t="str">
        <f>IF(ISBLANK('Nota de Estudiantes'!BM65),"",20*'Nota de Estudiantes'!BM65/BM$6)</f>
        <v/>
      </c>
      <c r="BN63" s="43" t="str">
        <f>IF(ISBLANK('Nota de Estudiantes'!BN65),"",20*'Nota de Estudiantes'!BN65/BN$6)</f>
        <v/>
      </c>
      <c r="BO63" s="43" t="str">
        <f>IF(ISBLANK('Nota de Estudiantes'!BO65),"",20*'Nota de Estudiantes'!BO65/BO$6)</f>
        <v/>
      </c>
      <c r="BP63" s="43" t="str">
        <f>IF(ISBLANK('Nota de Estudiantes'!BP65),"",20*'Nota de Estudiantes'!BP65/BP$6)</f>
        <v/>
      </c>
      <c r="BQ63" s="43" t="str">
        <f>IF(ISBLANK('Nota de Estudiantes'!BQ65),"",20*'Nota de Estudiantes'!BQ65/BQ$6)</f>
        <v/>
      </c>
      <c r="BR63" s="43" t="str">
        <f>IF(ISBLANK('Nota de Estudiantes'!BR65),"",20*'Nota de Estudiantes'!BR65/BR$6)</f>
        <v/>
      </c>
      <c r="BS63" s="43" t="str">
        <f>IF(ISBLANK('Nota de Estudiantes'!BS65),"",20*'Nota de Estudiantes'!BS65/BS$6)</f>
        <v/>
      </c>
      <c r="BT63" s="43" t="str">
        <f>IF(ISBLANK('Nota de Estudiantes'!BT65),"",20*'Nota de Estudiantes'!BT65/BT$6)</f>
        <v/>
      </c>
      <c r="BU63" s="43" t="str">
        <f>IF(ISBLANK('Nota de Estudiantes'!BU65),"",20*'Nota de Estudiantes'!BU65/BU$6)</f>
        <v/>
      </c>
      <c r="BV63" s="43" t="str">
        <f>IF(ISBLANK('Nota de Estudiantes'!BV65),"",20*'Nota de Estudiantes'!BV65/BV$6)</f>
        <v/>
      </c>
      <c r="BW63" s="43" t="str">
        <f>IF(ISBLANK('Nota de Estudiantes'!BW65),"",20*'Nota de Estudiantes'!BW65/BW$6)</f>
        <v/>
      </c>
      <c r="BX63" s="43" t="str">
        <f>IF(ISBLANK('Nota de Estudiantes'!BX65),"",20*'Nota de Estudiantes'!BX65/BX$6)</f>
        <v/>
      </c>
      <c r="BY63" s="43" t="str">
        <f>IF(ISBLANK('Nota de Estudiantes'!BY65),"",20*'Nota de Estudiantes'!BY65/BY$6)</f>
        <v/>
      </c>
      <c r="BZ63" s="43" t="str">
        <f>IF(ISBLANK('Nota de Estudiantes'!BZ65),"",20*'Nota de Estudiantes'!BZ65/BZ$6)</f>
        <v/>
      </c>
      <c r="CA63" s="43" t="str">
        <f>IF(ISBLANK('Nota de Estudiantes'!CA65),"",20*'Nota de Estudiantes'!CA65/CA$6)</f>
        <v/>
      </c>
      <c r="CB63" s="43" t="str">
        <f>IF(ISBLANK('Nota de Estudiantes'!CB65),"",20*'Nota de Estudiantes'!CB65/CB$6)</f>
        <v/>
      </c>
      <c r="CC63" s="43" t="str">
        <f>IF(ISBLANK('Nota de Estudiantes'!CC65),"",20*'Nota de Estudiantes'!CC65/CC$6)</f>
        <v/>
      </c>
      <c r="CD63" s="43" t="str">
        <f>IF(ISBLANK('Nota de Estudiantes'!CD65),"",20*'Nota de Estudiantes'!CD65/CD$6)</f>
        <v/>
      </c>
      <c r="CE63" s="43" t="str">
        <f>IF(ISBLANK('Nota de Estudiantes'!CE65),"",20*'Nota de Estudiantes'!CE65/CE$6)</f>
        <v/>
      </c>
      <c r="CF63" s="43" t="str">
        <f>IF(ISBLANK('Nota de Estudiantes'!CF65),"",20*'Nota de Estudiantes'!CF65/CF$6)</f>
        <v/>
      </c>
      <c r="CG63" s="43" t="str">
        <f>IF(ISBLANK('Nota de Estudiantes'!CG65),"",20*'Nota de Estudiantes'!CG65/CG$6)</f>
        <v/>
      </c>
      <c r="CH63" s="43" t="str">
        <f>IF(ISBLANK('Nota de Estudiantes'!CH65),"",20*'Nota de Estudiantes'!CH65/CH$6)</f>
        <v/>
      </c>
      <c r="CI63" s="43" t="str">
        <f>IF(ISBLANK('Nota de Estudiantes'!CI65),"",20*'Nota de Estudiantes'!CI65/CI$6)</f>
        <v/>
      </c>
      <c r="CJ63" s="43" t="str">
        <f>IF(ISBLANK('Nota de Estudiantes'!CJ65),"",20*'Nota de Estudiantes'!CJ65/CJ$6)</f>
        <v/>
      </c>
      <c r="CK63" s="43" t="str">
        <f>IF(ISBLANK('Nota de Estudiantes'!CK65),"",20*'Nota de Estudiantes'!CK65/CK$6)</f>
        <v/>
      </c>
      <c r="CL63" s="43" t="str">
        <f>IF(ISBLANK('Nota de Estudiantes'!CL65),"",20*'Nota de Estudiantes'!CL65/CL$6)</f>
        <v/>
      </c>
      <c r="CM63" s="43" t="str">
        <f>IF(ISBLANK('Nota de Estudiantes'!CM65),"",20*'Nota de Estudiantes'!CM65/CM$6)</f>
        <v/>
      </c>
      <c r="CN63" s="43" t="str">
        <f>IF(ISBLANK('Nota de Estudiantes'!CN65),"",20*'Nota de Estudiantes'!CN65/CN$6)</f>
        <v/>
      </c>
      <c r="CO63" s="43" t="str">
        <f>IF(ISBLANK('Nota de Estudiantes'!CO65),"",20*'Nota de Estudiantes'!CO65/CO$6)</f>
        <v/>
      </c>
      <c r="CP63" s="43" t="str">
        <f>IF(ISBLANK('Nota de Estudiantes'!CP65),"",20*'Nota de Estudiantes'!CP65/CP$6)</f>
        <v/>
      </c>
      <c r="CQ63" s="43" t="str">
        <f>IF(ISBLANK('Nota de Estudiantes'!CQ65),"",20*'Nota de Estudiantes'!CQ65/CQ$6)</f>
        <v/>
      </c>
      <c r="CR63" s="43" t="str">
        <f>IF(ISBLANK('Nota de Estudiantes'!CR65),"",20*'Nota de Estudiantes'!CR65/CR$6)</f>
        <v/>
      </c>
      <c r="CS63" s="43" t="str">
        <f>IF(ISBLANK('Nota de Estudiantes'!CS65),"",20*'Nota de Estudiantes'!CS65/CS$6)</f>
        <v/>
      </c>
      <c r="CT63" s="43" t="str">
        <f>IF(ISBLANK('Nota de Estudiantes'!CT65),"",20*'Nota de Estudiantes'!CT65/CT$6)</f>
        <v/>
      </c>
      <c r="CU63" s="43" t="str">
        <f>IF(ISBLANK('Nota de Estudiantes'!CU65),"",20*'Nota de Estudiantes'!CU65/CU$6)</f>
        <v/>
      </c>
      <c r="CV63" s="43" t="str">
        <f>IF(ISBLANK('Nota de Estudiantes'!CV65),"",20*'Nota de Estudiantes'!CV65/CV$6)</f>
        <v/>
      </c>
      <c r="CW63" s="43" t="str">
        <f>IF(ISBLANK('Nota de Estudiantes'!CW65),"",20*'Nota de Estudiantes'!CW65/CW$6)</f>
        <v/>
      </c>
      <c r="CX63" s="43" t="str">
        <f>IF(ISBLANK('Nota de Estudiantes'!CX65),"",20*'Nota de Estudiantes'!CX65/CX$6)</f>
        <v/>
      </c>
      <c r="CY63" s="43" t="str">
        <f>IF(ISBLANK('Nota de Estudiantes'!CY65),"",20*'Nota de Estudiantes'!CY65/CY$6)</f>
        <v/>
      </c>
      <c r="CZ63" s="43" t="str">
        <f>IF(ISBLANK('Nota de Estudiantes'!CZ65),"",20*'Nota de Estudiantes'!CZ65/CZ$6)</f>
        <v/>
      </c>
      <c r="DA63" s="43" t="str">
        <f>IF(ISBLANK('Nota de Estudiantes'!DA65),"",20*'Nota de Estudiantes'!DA65/DA$6)</f>
        <v/>
      </c>
      <c r="DB63" s="43" t="str">
        <f>IF(ISBLANK('Nota de Estudiantes'!DB65),"",20*'Nota de Estudiantes'!DB65/DB$6)</f>
        <v/>
      </c>
      <c r="DC63" s="43" t="str">
        <f>IF(ISBLANK('Nota de Estudiantes'!DC65),"",20*'Nota de Estudiantes'!DC65/DC$6)</f>
        <v/>
      </c>
      <c r="DD63" s="43" t="str">
        <f>IF(ISBLANK('Nota de Estudiantes'!DD65),"",20*'Nota de Estudiantes'!DD65/DD$6)</f>
        <v/>
      </c>
      <c r="DE63" s="43" t="str">
        <f>IF(ISBLANK('Nota de Estudiantes'!DE65),"",20*'Nota de Estudiantes'!DE65/DE$6)</f>
        <v/>
      </c>
      <c r="DF63" s="43" t="str">
        <f>IF(ISBLANK('Nota de Estudiantes'!DF65),"",20*'Nota de Estudiantes'!DF65/DF$6)</f>
        <v/>
      </c>
      <c r="DG63" s="43" t="str">
        <f>IF(ISBLANK('Nota de Estudiantes'!DG65),"",20*'Nota de Estudiantes'!DG65/DG$6)</f>
        <v/>
      </c>
      <c r="DH63" s="43" t="str">
        <f>IF(ISBLANK('Nota de Estudiantes'!DH65),"",20*'Nota de Estudiantes'!DH65/DH$6)</f>
        <v/>
      </c>
      <c r="DI63" s="43" t="str">
        <f>IF(ISBLANK('Nota de Estudiantes'!DI65),"",20*'Nota de Estudiantes'!DI65/DI$6)</f>
        <v/>
      </c>
      <c r="DJ63" s="43" t="str">
        <f>IF(ISBLANK('Nota de Estudiantes'!DJ65),"",20*'Nota de Estudiantes'!DJ65/DJ$6)</f>
        <v/>
      </c>
      <c r="DK63" s="43" t="str">
        <f>IF(ISBLANK('Nota de Estudiantes'!DK65),"",20*'Nota de Estudiantes'!DK65/DK$6)</f>
        <v/>
      </c>
      <c r="DL63" s="43" t="str">
        <f>IF(ISBLANK('Nota de Estudiantes'!DL65),"",20*'Nota de Estudiantes'!DL65/DL$6)</f>
        <v/>
      </c>
      <c r="DM63" s="43" t="str">
        <f>IF(ISBLANK('Nota de Estudiantes'!DM65),"",20*'Nota de Estudiantes'!DM65/DM$6)</f>
        <v/>
      </c>
      <c r="DN63" s="43" t="str">
        <f>IF(ISBLANK('Nota de Estudiantes'!DN65),"",20*'Nota de Estudiantes'!DN65/DN$6)</f>
        <v/>
      </c>
      <c r="DO63" s="43" t="str">
        <f>IF(ISBLANK('Nota de Estudiantes'!DO65),"",20*'Nota de Estudiantes'!DO65/DO$6)</f>
        <v/>
      </c>
      <c r="DP63" s="43" t="str">
        <f>IF(ISBLANK('Nota de Estudiantes'!DP65),"",20*'Nota de Estudiantes'!DP65/DP$6)</f>
        <v/>
      </c>
      <c r="DQ63" s="43" t="str">
        <f>IF(ISBLANK('Nota de Estudiantes'!DQ65),"",20*'Nota de Estudiantes'!DQ65/DQ$6)</f>
        <v/>
      </c>
      <c r="DR63" s="43" t="str">
        <f>IF(ISBLANK('Nota de Estudiantes'!DR65),"",20*'Nota de Estudiantes'!DR65/DR$6)</f>
        <v/>
      </c>
      <c r="DS63" s="43" t="str">
        <f>IF(ISBLANK('Nota de Estudiantes'!DS65),"",20*'Nota de Estudiantes'!DS65/DS$6)</f>
        <v/>
      </c>
      <c r="DT63" s="43" t="str">
        <f>IF(ISBLANK('Nota de Estudiantes'!DT65),"",20*'Nota de Estudiantes'!DT65/DT$6)</f>
        <v/>
      </c>
      <c r="DU63" s="43" t="str">
        <f>IF(ISBLANK('Nota de Estudiantes'!DU65),"",20*'Nota de Estudiantes'!DU65/DU$6)</f>
        <v/>
      </c>
      <c r="DV63" s="43" t="str">
        <f>IF(ISBLANK('Nota de Estudiantes'!DV65),"",20*'Nota de Estudiantes'!DV65/DV$6)</f>
        <v/>
      </c>
      <c r="DW63" s="43" t="str">
        <f>IF(ISBLANK('Nota de Estudiantes'!DW65),"",20*'Nota de Estudiantes'!DW65/DW$6)</f>
        <v/>
      </c>
      <c r="DX63" s="43" t="str">
        <f>IF(ISBLANK('Nota de Estudiantes'!DX65),"",20*'Nota de Estudiantes'!DX65/DX$6)</f>
        <v/>
      </c>
      <c r="DY63" s="43" t="str">
        <f>IF(ISBLANK('Nota de Estudiantes'!DY65),"",20*'Nota de Estudiantes'!DY65/DY$6)</f>
        <v/>
      </c>
      <c r="DZ63" s="43" t="str">
        <f>IF(ISBLANK('Nota de Estudiantes'!DZ65),"",20*'Nota de Estudiantes'!DZ65/DZ$6)</f>
        <v/>
      </c>
      <c r="EA63" s="43" t="str">
        <f>IF(ISBLANK('Nota de Estudiantes'!EA65),"",20*'Nota de Estudiantes'!EA65/EA$6)</f>
        <v/>
      </c>
      <c r="EB63" s="43" t="str">
        <f>IF(ISBLANK('Nota de Estudiantes'!EB65),"",20*'Nota de Estudiantes'!EB65/EB$6)</f>
        <v/>
      </c>
      <c r="EC63" s="43" t="str">
        <f>IF(ISBLANK('Nota de Estudiantes'!EC65),"",20*'Nota de Estudiantes'!EC65/EC$6)</f>
        <v/>
      </c>
      <c r="ED63" s="43" t="str">
        <f>IF(ISBLANK('Nota de Estudiantes'!ED65),"",20*'Nota de Estudiantes'!ED65/ED$6)</f>
        <v/>
      </c>
      <c r="EE63" s="43" t="str">
        <f>IF(ISBLANK('Nota de Estudiantes'!EE65),"",20*'Nota de Estudiantes'!EE65/EE$6)</f>
        <v/>
      </c>
      <c r="EF63" s="43" t="str">
        <f>IF(ISBLANK('Nota de Estudiantes'!EF65),"",20*'Nota de Estudiantes'!EF65/EF$6)</f>
        <v/>
      </c>
      <c r="EG63" s="43" t="str">
        <f>IF(ISBLANK('Nota de Estudiantes'!EG65),"",20*'Nota de Estudiantes'!EG65/EG$6)</f>
        <v/>
      </c>
      <c r="EH63" s="43" t="str">
        <f>IF(ISBLANK('Nota de Estudiantes'!EH65),"",20*'Nota de Estudiantes'!EH65/EH$6)</f>
        <v/>
      </c>
      <c r="EI63" s="43" t="str">
        <f>IF(ISBLANK('Nota de Estudiantes'!EI65),"",20*'Nota de Estudiantes'!EI65/EI$6)</f>
        <v/>
      </c>
      <c r="EJ63" s="43" t="str">
        <f>IF(ISBLANK('Nota de Estudiantes'!EJ65),"",20*'Nota de Estudiantes'!EJ65/EJ$6)</f>
        <v/>
      </c>
      <c r="EK63" s="43" t="str">
        <f>IF(ISBLANK('Nota de Estudiantes'!EK65),"",20*'Nota de Estudiantes'!EK65/EK$6)</f>
        <v/>
      </c>
      <c r="EL63" s="43" t="str">
        <f>IF(ISBLANK('Nota de Estudiantes'!EL65),"",20*'Nota de Estudiantes'!EL65/EL$6)</f>
        <v/>
      </c>
      <c r="EM63" s="43" t="str">
        <f>IF(ISBLANK('Nota de Estudiantes'!EM65),"",20*'Nota de Estudiantes'!EM65/EM$6)</f>
        <v/>
      </c>
      <c r="EN63" s="43" t="str">
        <f>IF(ISBLANK('Nota de Estudiantes'!EN65),"",20*'Nota de Estudiantes'!EN65/EN$6)</f>
        <v/>
      </c>
      <c r="EO63" s="43" t="str">
        <f>IF(ISBLANK('Nota de Estudiantes'!EO65),"",20*'Nota de Estudiantes'!EO65/EO$6)</f>
        <v/>
      </c>
      <c r="EP63" s="43" t="str">
        <f>IF(ISBLANK('Nota de Estudiantes'!EP65),"",20*'Nota de Estudiantes'!EP65/EP$6)</f>
        <v/>
      </c>
      <c r="EQ63" s="43" t="str">
        <f>IF(ISBLANK('Nota de Estudiantes'!EQ65),"",20*'Nota de Estudiantes'!EQ65/EQ$6)</f>
        <v/>
      </c>
      <c r="ER63" s="43" t="str">
        <f>IF(ISBLANK('Nota de Estudiantes'!ER65),"",20*'Nota de Estudiantes'!ER65/ER$6)</f>
        <v/>
      </c>
      <c r="ES63" s="43" t="str">
        <f>IF(ISBLANK('Nota de Estudiantes'!ES65),"",20*'Nota de Estudiantes'!ES65/ES$6)</f>
        <v/>
      </c>
      <c r="ET63" s="43" t="str">
        <f>IF(ISBLANK('Nota de Estudiantes'!ET65),"",20*'Nota de Estudiantes'!ET65/ET$6)</f>
        <v/>
      </c>
      <c r="EU63" s="43" t="str">
        <f>IF(ISBLANK('Nota de Estudiantes'!EU65),"",20*'Nota de Estudiantes'!EU65/EU$6)</f>
        <v/>
      </c>
      <c r="EV63" s="43" t="str">
        <f>IF(ISBLANK('Nota de Estudiantes'!EV65),"",20*'Nota de Estudiantes'!EV65/EV$6)</f>
        <v/>
      </c>
      <c r="EW63" s="43" t="str">
        <f>IF(ISBLANK('Nota de Estudiantes'!EW65),"",20*'Nota de Estudiantes'!EW65/EW$6)</f>
        <v/>
      </c>
      <c r="EX63" s="43" t="str">
        <f>IF(ISBLANK('Nota de Estudiantes'!EX65),"",20*'Nota de Estudiantes'!EX65/EX$6)</f>
        <v/>
      </c>
      <c r="EY63" s="43" t="str">
        <f>IF(ISBLANK('Nota de Estudiantes'!EY65),"",20*'Nota de Estudiantes'!EY65/EY$6)</f>
        <v/>
      </c>
      <c r="EZ63" s="43" t="str">
        <f>IF(ISBLANK('Nota de Estudiantes'!EZ65),"",20*'Nota de Estudiantes'!EZ65/EZ$6)</f>
        <v/>
      </c>
      <c r="FA63" s="43" t="str">
        <f>IF(ISBLANK('Nota de Estudiantes'!FA65),"",20*'Nota de Estudiantes'!FA65/FA$6)</f>
        <v/>
      </c>
      <c r="FB63" s="43" t="str">
        <f>IF(ISBLANK('Nota de Estudiantes'!FB65),"",20*'Nota de Estudiantes'!FB65/FB$6)</f>
        <v/>
      </c>
      <c r="FC63" s="43" t="str">
        <f>IF(ISBLANK('Nota de Estudiantes'!FC65),"",20*'Nota de Estudiantes'!FC65/FC$6)</f>
        <v/>
      </c>
      <c r="FD63" s="43" t="str">
        <f>IF(ISBLANK('Nota de Estudiantes'!FD65),"",20*'Nota de Estudiantes'!FD65/FD$6)</f>
        <v/>
      </c>
      <c r="FE63" s="43" t="str">
        <f>IF(ISBLANK('Nota de Estudiantes'!FE65),"",20*'Nota de Estudiantes'!FE65/FE$6)</f>
        <v/>
      </c>
      <c r="FF63" s="43" t="str">
        <f>IF(ISBLANK('Nota de Estudiantes'!FF65),"",20*'Nota de Estudiantes'!FF65/FF$6)</f>
        <v/>
      </c>
      <c r="FG63" s="43" t="str">
        <f>IF(ISBLANK('Nota de Estudiantes'!FG65),"",20*'Nota de Estudiantes'!FG65/FG$6)</f>
        <v/>
      </c>
      <c r="FH63" s="43" t="str">
        <f>IF(ISBLANK('Nota de Estudiantes'!FH65),"",20*'Nota de Estudiantes'!FH65/FH$6)</f>
        <v/>
      </c>
      <c r="FI63" s="43" t="str">
        <f>IF(ISBLANK('Nota de Estudiantes'!FI65),"",20*'Nota de Estudiantes'!FI65/FI$6)</f>
        <v/>
      </c>
      <c r="FJ63" s="43" t="str">
        <f>IF(ISBLANK('Nota de Estudiantes'!FJ65),"",20*'Nota de Estudiantes'!FJ65/FJ$6)</f>
        <v/>
      </c>
      <c r="FK63" s="43" t="str">
        <f>IF(ISBLANK('Nota de Estudiantes'!FK65),"",20*'Nota de Estudiantes'!FK65/FK$6)</f>
        <v/>
      </c>
      <c r="FL63" s="43" t="str">
        <f>IF(ISBLANK('Nota de Estudiantes'!FL65),"",20*'Nota de Estudiantes'!FL65/FL$6)</f>
        <v/>
      </c>
    </row>
    <row r="64" spans="2:168" x14ac:dyDescent="0.25">
      <c r="B64" s="42" t="str">
        <f>IF(ISBLANK('Nota de Estudiantes'!B66),"",'Nota de Estudiantes'!B66)</f>
        <v/>
      </c>
      <c r="C64" s="42" t="str">
        <f>IF(ISBLANK('Nota de Estudiantes'!C66),"",'Nota de Estudiantes'!C66)</f>
        <v/>
      </c>
      <c r="D64" s="38" t="str">
        <f>IF(ISBLANK('Nota de Estudiantes'!D66),"",'Nota de Estudiantes'!D66)</f>
        <v/>
      </c>
      <c r="E64" s="43" t="str">
        <f>IF(ISBLANK('Nota de Estudiantes'!E66),"",20*'Nota de Estudiantes'!E66/E$6)</f>
        <v/>
      </c>
      <c r="F64" s="43" t="str">
        <f>IF(ISBLANK('Nota de Estudiantes'!F66),"",20*'Nota de Estudiantes'!F66/F$6)</f>
        <v/>
      </c>
      <c r="G64" s="43" t="str">
        <f>IF(ISBLANK('Nota de Estudiantes'!G66),"",20*'Nota de Estudiantes'!G66/G$6)</f>
        <v/>
      </c>
      <c r="H64" s="43" t="str">
        <f>IF(ISBLANK('Nota de Estudiantes'!H66),"",20*'Nota de Estudiantes'!H66/H$6)</f>
        <v/>
      </c>
      <c r="I64" s="43" t="str">
        <f>IF(ISBLANK('Nota de Estudiantes'!I66),"",20*'Nota de Estudiantes'!I66/I$6)</f>
        <v/>
      </c>
      <c r="J64" s="43" t="str">
        <f>IF(ISBLANK('Nota de Estudiantes'!J66),"",20*'Nota de Estudiantes'!J66/J$6)</f>
        <v/>
      </c>
      <c r="K64" s="43" t="str">
        <f>IF(ISBLANK('Nota de Estudiantes'!K66),"",20*'Nota de Estudiantes'!K66/K$6)</f>
        <v/>
      </c>
      <c r="L64" s="43" t="str">
        <f>IF(ISBLANK('Nota de Estudiantes'!L66),"",20*'Nota de Estudiantes'!L66/L$6)</f>
        <v/>
      </c>
      <c r="M64" s="43" t="str">
        <f>IF(ISBLANK('Nota de Estudiantes'!M66),"",20*'Nota de Estudiantes'!M66/M$6)</f>
        <v/>
      </c>
      <c r="N64" s="43" t="str">
        <f>IF(ISBLANK('Nota de Estudiantes'!N66),"",20*'Nota de Estudiantes'!N66/N$6)</f>
        <v/>
      </c>
      <c r="O64" s="43" t="str">
        <f>IF(ISBLANK('Nota de Estudiantes'!O66),"",20*'Nota de Estudiantes'!O66/O$6)</f>
        <v/>
      </c>
      <c r="P64" s="43" t="str">
        <f>IF(ISBLANK('Nota de Estudiantes'!P66),"",20*'Nota de Estudiantes'!P66/P$6)</f>
        <v/>
      </c>
      <c r="Q64" s="43" t="str">
        <f>IF(ISBLANK('Nota de Estudiantes'!Q66),"",20*'Nota de Estudiantes'!Q66/Q$6)</f>
        <v/>
      </c>
      <c r="R64" s="43" t="str">
        <f>IF(ISBLANK('Nota de Estudiantes'!R66),"",20*'Nota de Estudiantes'!R66/R$6)</f>
        <v/>
      </c>
      <c r="S64" s="43" t="str">
        <f>IF(ISBLANK('Nota de Estudiantes'!S66),"",20*'Nota de Estudiantes'!S66/S$6)</f>
        <v/>
      </c>
      <c r="T64" s="43" t="str">
        <f>IF(ISBLANK('Nota de Estudiantes'!T66),"",20*'Nota de Estudiantes'!T66/T$6)</f>
        <v/>
      </c>
      <c r="U64" s="43" t="str">
        <f>IF(ISBLANK('Nota de Estudiantes'!U66),"",20*'Nota de Estudiantes'!U66/U$6)</f>
        <v/>
      </c>
      <c r="V64" s="43" t="str">
        <f>IF(ISBLANK('Nota de Estudiantes'!V66),"",20*'Nota de Estudiantes'!V66/V$6)</f>
        <v/>
      </c>
      <c r="W64" s="43" t="str">
        <f>IF(ISBLANK('Nota de Estudiantes'!W66),"",20*'Nota de Estudiantes'!W66/W$6)</f>
        <v/>
      </c>
      <c r="X64" s="43" t="str">
        <f>IF(ISBLANK('Nota de Estudiantes'!X66),"",20*'Nota de Estudiantes'!X66/X$6)</f>
        <v/>
      </c>
      <c r="Y64" s="43" t="str">
        <f>IF(ISBLANK('Nota de Estudiantes'!Y66),"",20*'Nota de Estudiantes'!Y66/Y$6)</f>
        <v/>
      </c>
      <c r="Z64" s="43" t="str">
        <f>IF(ISBLANK('Nota de Estudiantes'!Z66),"",20*'Nota de Estudiantes'!Z66/Z$6)</f>
        <v/>
      </c>
      <c r="AA64" s="43" t="str">
        <f>IF(ISBLANK('Nota de Estudiantes'!AA66),"",20*'Nota de Estudiantes'!AA66/AA$6)</f>
        <v/>
      </c>
      <c r="AB64" s="43" t="str">
        <f>IF(ISBLANK('Nota de Estudiantes'!AB66),"",20*'Nota de Estudiantes'!AB66/AB$6)</f>
        <v/>
      </c>
      <c r="AC64" s="43" t="str">
        <f>IF(ISBLANK('Nota de Estudiantes'!AC66),"",20*'Nota de Estudiantes'!AC66/AC$6)</f>
        <v/>
      </c>
      <c r="AD64" s="43" t="str">
        <f>IF(ISBLANK('Nota de Estudiantes'!AD66),"",20*'Nota de Estudiantes'!AD66/AD$6)</f>
        <v/>
      </c>
      <c r="AE64" s="43" t="str">
        <f>IF(ISBLANK('Nota de Estudiantes'!AE66),"",20*'Nota de Estudiantes'!AE66/AE$6)</f>
        <v/>
      </c>
      <c r="AF64" s="43" t="str">
        <f>IF(ISBLANK('Nota de Estudiantes'!AF66),"",20*'Nota de Estudiantes'!AF66/AF$6)</f>
        <v/>
      </c>
      <c r="AG64" s="43" t="str">
        <f>IF(ISBLANK('Nota de Estudiantes'!AG66),"",20*'Nota de Estudiantes'!AG66/AG$6)</f>
        <v/>
      </c>
      <c r="AH64" s="43" t="str">
        <f>IF(ISBLANK('Nota de Estudiantes'!AH66),"",20*'Nota de Estudiantes'!AH66/AH$6)</f>
        <v/>
      </c>
      <c r="AI64" s="43" t="str">
        <f>IF(ISBLANK('Nota de Estudiantes'!AI66),"",20*'Nota de Estudiantes'!AI66/AI$6)</f>
        <v/>
      </c>
      <c r="AJ64" s="43" t="str">
        <f>IF(ISBLANK('Nota de Estudiantes'!AJ66),"",20*'Nota de Estudiantes'!AJ66/AJ$6)</f>
        <v/>
      </c>
      <c r="AK64" s="43" t="str">
        <f>IF(ISBLANK('Nota de Estudiantes'!AK66),"",20*'Nota de Estudiantes'!AK66/AK$6)</f>
        <v/>
      </c>
      <c r="AL64" s="43" t="str">
        <f>IF(ISBLANK('Nota de Estudiantes'!AL66),"",20*'Nota de Estudiantes'!AL66/AL$6)</f>
        <v/>
      </c>
      <c r="AM64" s="43" t="str">
        <f>IF(ISBLANK('Nota de Estudiantes'!AM66),"",20*'Nota de Estudiantes'!AM66/AM$6)</f>
        <v/>
      </c>
      <c r="AN64" s="43" t="str">
        <f>IF(ISBLANK('Nota de Estudiantes'!AN66),"",20*'Nota de Estudiantes'!AN66/AN$6)</f>
        <v/>
      </c>
      <c r="AO64" s="43" t="str">
        <f>IF(ISBLANK('Nota de Estudiantes'!AO66),"",20*'Nota de Estudiantes'!AO66/AO$6)</f>
        <v/>
      </c>
      <c r="AP64" s="43" t="str">
        <f>IF(ISBLANK('Nota de Estudiantes'!AP66),"",20*'Nota de Estudiantes'!AP66/AP$6)</f>
        <v/>
      </c>
      <c r="AQ64" s="43" t="str">
        <f>IF(ISBLANK('Nota de Estudiantes'!AQ66),"",20*'Nota de Estudiantes'!AQ66/AQ$6)</f>
        <v/>
      </c>
      <c r="AR64" s="43" t="str">
        <f>IF(ISBLANK('Nota de Estudiantes'!AR66),"",20*'Nota de Estudiantes'!AR66/AR$6)</f>
        <v/>
      </c>
      <c r="AS64" s="43" t="str">
        <f>IF(ISBLANK('Nota de Estudiantes'!AS66),"",20*'Nota de Estudiantes'!AS66/AS$6)</f>
        <v/>
      </c>
      <c r="AT64" s="43" t="str">
        <f>IF(ISBLANK('Nota de Estudiantes'!AT66),"",20*'Nota de Estudiantes'!AT66/AT$6)</f>
        <v/>
      </c>
      <c r="AU64" s="43" t="str">
        <f>IF(ISBLANK('Nota de Estudiantes'!AU66),"",20*'Nota de Estudiantes'!AU66/AU$6)</f>
        <v/>
      </c>
      <c r="AV64" s="43" t="str">
        <f>IF(ISBLANK('Nota de Estudiantes'!AV66),"",20*'Nota de Estudiantes'!AV66/AV$6)</f>
        <v/>
      </c>
      <c r="AW64" s="43" t="str">
        <f>IF(ISBLANK('Nota de Estudiantes'!AW66),"",20*'Nota de Estudiantes'!AW66/AW$6)</f>
        <v/>
      </c>
      <c r="AX64" s="43" t="str">
        <f>IF(ISBLANK('Nota de Estudiantes'!AX66),"",20*'Nota de Estudiantes'!AX66/AX$6)</f>
        <v/>
      </c>
      <c r="AY64" s="43" t="str">
        <f>IF(ISBLANK('Nota de Estudiantes'!AY66),"",20*'Nota de Estudiantes'!AY66/AY$6)</f>
        <v/>
      </c>
      <c r="AZ64" s="43" t="str">
        <f>IF(ISBLANK('Nota de Estudiantes'!AZ66),"",20*'Nota de Estudiantes'!AZ66/AZ$6)</f>
        <v/>
      </c>
      <c r="BA64" s="43" t="str">
        <f>IF(ISBLANK('Nota de Estudiantes'!BA66),"",20*'Nota de Estudiantes'!BA66/BA$6)</f>
        <v/>
      </c>
      <c r="BB64" s="43" t="str">
        <f>IF(ISBLANK('Nota de Estudiantes'!BB66),"",20*'Nota de Estudiantes'!BB66/BB$6)</f>
        <v/>
      </c>
      <c r="BC64" s="43" t="str">
        <f>IF(ISBLANK('Nota de Estudiantes'!BC66),"",20*'Nota de Estudiantes'!BC66/BC$6)</f>
        <v/>
      </c>
      <c r="BD64" s="43" t="str">
        <f>IF(ISBLANK('Nota de Estudiantes'!BD66),"",20*'Nota de Estudiantes'!BD66/BD$6)</f>
        <v/>
      </c>
      <c r="BE64" s="43" t="str">
        <f>IF(ISBLANK('Nota de Estudiantes'!BE66),"",20*'Nota de Estudiantes'!BE66/BE$6)</f>
        <v/>
      </c>
      <c r="BF64" s="43" t="str">
        <f>IF(ISBLANK('Nota de Estudiantes'!BF66),"",20*'Nota de Estudiantes'!BF66/BF$6)</f>
        <v/>
      </c>
      <c r="BG64" s="43" t="str">
        <f>IF(ISBLANK('Nota de Estudiantes'!BG66),"",20*'Nota de Estudiantes'!BG66/BG$6)</f>
        <v/>
      </c>
      <c r="BH64" s="43" t="str">
        <f>IF(ISBLANK('Nota de Estudiantes'!BH66),"",20*'Nota de Estudiantes'!BH66/BH$6)</f>
        <v/>
      </c>
      <c r="BI64" s="43" t="str">
        <f>IF(ISBLANK('Nota de Estudiantes'!BI66),"",20*'Nota de Estudiantes'!BI66/BI$6)</f>
        <v/>
      </c>
      <c r="BJ64" s="43" t="str">
        <f>IF(ISBLANK('Nota de Estudiantes'!BJ66),"",20*'Nota de Estudiantes'!BJ66/BJ$6)</f>
        <v/>
      </c>
      <c r="BK64" s="43" t="str">
        <f>IF(ISBLANK('Nota de Estudiantes'!BK66),"",20*'Nota de Estudiantes'!BK66/BK$6)</f>
        <v/>
      </c>
      <c r="BL64" s="43" t="str">
        <f>IF(ISBLANK('Nota de Estudiantes'!BL66),"",20*'Nota de Estudiantes'!BL66/BL$6)</f>
        <v/>
      </c>
      <c r="BM64" s="43" t="str">
        <f>IF(ISBLANK('Nota de Estudiantes'!BM66),"",20*'Nota de Estudiantes'!BM66/BM$6)</f>
        <v/>
      </c>
      <c r="BN64" s="43" t="str">
        <f>IF(ISBLANK('Nota de Estudiantes'!BN66),"",20*'Nota de Estudiantes'!BN66/BN$6)</f>
        <v/>
      </c>
      <c r="BO64" s="43" t="str">
        <f>IF(ISBLANK('Nota de Estudiantes'!BO66),"",20*'Nota de Estudiantes'!BO66/BO$6)</f>
        <v/>
      </c>
      <c r="BP64" s="43" t="str">
        <f>IF(ISBLANK('Nota de Estudiantes'!BP66),"",20*'Nota de Estudiantes'!BP66/BP$6)</f>
        <v/>
      </c>
      <c r="BQ64" s="43" t="str">
        <f>IF(ISBLANK('Nota de Estudiantes'!BQ66),"",20*'Nota de Estudiantes'!BQ66/BQ$6)</f>
        <v/>
      </c>
      <c r="BR64" s="43" t="str">
        <f>IF(ISBLANK('Nota de Estudiantes'!BR66),"",20*'Nota de Estudiantes'!BR66/BR$6)</f>
        <v/>
      </c>
      <c r="BS64" s="43" t="str">
        <f>IF(ISBLANK('Nota de Estudiantes'!BS66),"",20*'Nota de Estudiantes'!BS66/BS$6)</f>
        <v/>
      </c>
      <c r="BT64" s="43" t="str">
        <f>IF(ISBLANK('Nota de Estudiantes'!BT66),"",20*'Nota de Estudiantes'!BT66/BT$6)</f>
        <v/>
      </c>
      <c r="BU64" s="43" t="str">
        <f>IF(ISBLANK('Nota de Estudiantes'!BU66),"",20*'Nota de Estudiantes'!BU66/BU$6)</f>
        <v/>
      </c>
      <c r="BV64" s="43" t="str">
        <f>IF(ISBLANK('Nota de Estudiantes'!BV66),"",20*'Nota de Estudiantes'!BV66/BV$6)</f>
        <v/>
      </c>
      <c r="BW64" s="43" t="str">
        <f>IF(ISBLANK('Nota de Estudiantes'!BW66),"",20*'Nota de Estudiantes'!BW66/BW$6)</f>
        <v/>
      </c>
      <c r="BX64" s="43" t="str">
        <f>IF(ISBLANK('Nota de Estudiantes'!BX66),"",20*'Nota de Estudiantes'!BX66/BX$6)</f>
        <v/>
      </c>
      <c r="BY64" s="43" t="str">
        <f>IF(ISBLANK('Nota de Estudiantes'!BY66),"",20*'Nota de Estudiantes'!BY66/BY$6)</f>
        <v/>
      </c>
      <c r="BZ64" s="43" t="str">
        <f>IF(ISBLANK('Nota de Estudiantes'!BZ66),"",20*'Nota de Estudiantes'!BZ66/BZ$6)</f>
        <v/>
      </c>
      <c r="CA64" s="43" t="str">
        <f>IF(ISBLANK('Nota de Estudiantes'!CA66),"",20*'Nota de Estudiantes'!CA66/CA$6)</f>
        <v/>
      </c>
      <c r="CB64" s="43" t="str">
        <f>IF(ISBLANK('Nota de Estudiantes'!CB66),"",20*'Nota de Estudiantes'!CB66/CB$6)</f>
        <v/>
      </c>
      <c r="CC64" s="43" t="str">
        <f>IF(ISBLANK('Nota de Estudiantes'!CC66),"",20*'Nota de Estudiantes'!CC66/CC$6)</f>
        <v/>
      </c>
      <c r="CD64" s="43" t="str">
        <f>IF(ISBLANK('Nota de Estudiantes'!CD66),"",20*'Nota de Estudiantes'!CD66/CD$6)</f>
        <v/>
      </c>
      <c r="CE64" s="43" t="str">
        <f>IF(ISBLANK('Nota de Estudiantes'!CE66),"",20*'Nota de Estudiantes'!CE66/CE$6)</f>
        <v/>
      </c>
      <c r="CF64" s="43" t="str">
        <f>IF(ISBLANK('Nota de Estudiantes'!CF66),"",20*'Nota de Estudiantes'!CF66/CF$6)</f>
        <v/>
      </c>
      <c r="CG64" s="43" t="str">
        <f>IF(ISBLANK('Nota de Estudiantes'!CG66),"",20*'Nota de Estudiantes'!CG66/CG$6)</f>
        <v/>
      </c>
      <c r="CH64" s="43" t="str">
        <f>IF(ISBLANK('Nota de Estudiantes'!CH66),"",20*'Nota de Estudiantes'!CH66/CH$6)</f>
        <v/>
      </c>
      <c r="CI64" s="43" t="str">
        <f>IF(ISBLANK('Nota de Estudiantes'!CI66),"",20*'Nota de Estudiantes'!CI66/CI$6)</f>
        <v/>
      </c>
      <c r="CJ64" s="43" t="str">
        <f>IF(ISBLANK('Nota de Estudiantes'!CJ66),"",20*'Nota de Estudiantes'!CJ66/CJ$6)</f>
        <v/>
      </c>
      <c r="CK64" s="43" t="str">
        <f>IF(ISBLANK('Nota de Estudiantes'!CK66),"",20*'Nota de Estudiantes'!CK66/CK$6)</f>
        <v/>
      </c>
      <c r="CL64" s="43" t="str">
        <f>IF(ISBLANK('Nota de Estudiantes'!CL66),"",20*'Nota de Estudiantes'!CL66/CL$6)</f>
        <v/>
      </c>
      <c r="CM64" s="43" t="str">
        <f>IF(ISBLANK('Nota de Estudiantes'!CM66),"",20*'Nota de Estudiantes'!CM66/CM$6)</f>
        <v/>
      </c>
      <c r="CN64" s="43" t="str">
        <f>IF(ISBLANK('Nota de Estudiantes'!CN66),"",20*'Nota de Estudiantes'!CN66/CN$6)</f>
        <v/>
      </c>
      <c r="CO64" s="43" t="str">
        <f>IF(ISBLANK('Nota de Estudiantes'!CO66),"",20*'Nota de Estudiantes'!CO66/CO$6)</f>
        <v/>
      </c>
      <c r="CP64" s="43" t="str">
        <f>IF(ISBLANK('Nota de Estudiantes'!CP66),"",20*'Nota de Estudiantes'!CP66/CP$6)</f>
        <v/>
      </c>
      <c r="CQ64" s="43" t="str">
        <f>IF(ISBLANK('Nota de Estudiantes'!CQ66),"",20*'Nota de Estudiantes'!CQ66/CQ$6)</f>
        <v/>
      </c>
      <c r="CR64" s="43" t="str">
        <f>IF(ISBLANK('Nota de Estudiantes'!CR66),"",20*'Nota de Estudiantes'!CR66/CR$6)</f>
        <v/>
      </c>
      <c r="CS64" s="43" t="str">
        <f>IF(ISBLANK('Nota de Estudiantes'!CS66),"",20*'Nota de Estudiantes'!CS66/CS$6)</f>
        <v/>
      </c>
      <c r="CT64" s="43" t="str">
        <f>IF(ISBLANK('Nota de Estudiantes'!CT66),"",20*'Nota de Estudiantes'!CT66/CT$6)</f>
        <v/>
      </c>
      <c r="CU64" s="43" t="str">
        <f>IF(ISBLANK('Nota de Estudiantes'!CU66),"",20*'Nota de Estudiantes'!CU66/CU$6)</f>
        <v/>
      </c>
      <c r="CV64" s="43" t="str">
        <f>IF(ISBLANK('Nota de Estudiantes'!CV66),"",20*'Nota de Estudiantes'!CV66/CV$6)</f>
        <v/>
      </c>
      <c r="CW64" s="43" t="str">
        <f>IF(ISBLANK('Nota de Estudiantes'!CW66),"",20*'Nota de Estudiantes'!CW66/CW$6)</f>
        <v/>
      </c>
      <c r="CX64" s="43" t="str">
        <f>IF(ISBLANK('Nota de Estudiantes'!CX66),"",20*'Nota de Estudiantes'!CX66/CX$6)</f>
        <v/>
      </c>
      <c r="CY64" s="43" t="str">
        <f>IF(ISBLANK('Nota de Estudiantes'!CY66),"",20*'Nota de Estudiantes'!CY66/CY$6)</f>
        <v/>
      </c>
      <c r="CZ64" s="43" t="str">
        <f>IF(ISBLANK('Nota de Estudiantes'!CZ66),"",20*'Nota de Estudiantes'!CZ66/CZ$6)</f>
        <v/>
      </c>
      <c r="DA64" s="43" t="str">
        <f>IF(ISBLANK('Nota de Estudiantes'!DA66),"",20*'Nota de Estudiantes'!DA66/DA$6)</f>
        <v/>
      </c>
      <c r="DB64" s="43" t="str">
        <f>IF(ISBLANK('Nota de Estudiantes'!DB66),"",20*'Nota de Estudiantes'!DB66/DB$6)</f>
        <v/>
      </c>
      <c r="DC64" s="43" t="str">
        <f>IF(ISBLANK('Nota de Estudiantes'!DC66),"",20*'Nota de Estudiantes'!DC66/DC$6)</f>
        <v/>
      </c>
      <c r="DD64" s="43" t="str">
        <f>IF(ISBLANK('Nota de Estudiantes'!DD66),"",20*'Nota de Estudiantes'!DD66/DD$6)</f>
        <v/>
      </c>
      <c r="DE64" s="43" t="str">
        <f>IF(ISBLANK('Nota de Estudiantes'!DE66),"",20*'Nota de Estudiantes'!DE66/DE$6)</f>
        <v/>
      </c>
      <c r="DF64" s="43" t="str">
        <f>IF(ISBLANK('Nota de Estudiantes'!DF66),"",20*'Nota de Estudiantes'!DF66/DF$6)</f>
        <v/>
      </c>
      <c r="DG64" s="43" t="str">
        <f>IF(ISBLANK('Nota de Estudiantes'!DG66),"",20*'Nota de Estudiantes'!DG66/DG$6)</f>
        <v/>
      </c>
      <c r="DH64" s="43" t="str">
        <f>IF(ISBLANK('Nota de Estudiantes'!DH66),"",20*'Nota de Estudiantes'!DH66/DH$6)</f>
        <v/>
      </c>
      <c r="DI64" s="43" t="str">
        <f>IF(ISBLANK('Nota de Estudiantes'!DI66),"",20*'Nota de Estudiantes'!DI66/DI$6)</f>
        <v/>
      </c>
      <c r="DJ64" s="43" t="str">
        <f>IF(ISBLANK('Nota de Estudiantes'!DJ66),"",20*'Nota de Estudiantes'!DJ66/DJ$6)</f>
        <v/>
      </c>
      <c r="DK64" s="43" t="str">
        <f>IF(ISBLANK('Nota de Estudiantes'!DK66),"",20*'Nota de Estudiantes'!DK66/DK$6)</f>
        <v/>
      </c>
      <c r="DL64" s="43" t="str">
        <f>IF(ISBLANK('Nota de Estudiantes'!DL66),"",20*'Nota de Estudiantes'!DL66/DL$6)</f>
        <v/>
      </c>
      <c r="DM64" s="43" t="str">
        <f>IF(ISBLANK('Nota de Estudiantes'!DM66),"",20*'Nota de Estudiantes'!DM66/DM$6)</f>
        <v/>
      </c>
      <c r="DN64" s="43" t="str">
        <f>IF(ISBLANK('Nota de Estudiantes'!DN66),"",20*'Nota de Estudiantes'!DN66/DN$6)</f>
        <v/>
      </c>
      <c r="DO64" s="43" t="str">
        <f>IF(ISBLANK('Nota de Estudiantes'!DO66),"",20*'Nota de Estudiantes'!DO66/DO$6)</f>
        <v/>
      </c>
      <c r="DP64" s="43" t="str">
        <f>IF(ISBLANK('Nota de Estudiantes'!DP66),"",20*'Nota de Estudiantes'!DP66/DP$6)</f>
        <v/>
      </c>
      <c r="DQ64" s="43" t="str">
        <f>IF(ISBLANK('Nota de Estudiantes'!DQ66),"",20*'Nota de Estudiantes'!DQ66/DQ$6)</f>
        <v/>
      </c>
      <c r="DR64" s="43" t="str">
        <f>IF(ISBLANK('Nota de Estudiantes'!DR66),"",20*'Nota de Estudiantes'!DR66/DR$6)</f>
        <v/>
      </c>
      <c r="DS64" s="43" t="str">
        <f>IF(ISBLANK('Nota de Estudiantes'!DS66),"",20*'Nota de Estudiantes'!DS66/DS$6)</f>
        <v/>
      </c>
      <c r="DT64" s="43" t="str">
        <f>IF(ISBLANK('Nota de Estudiantes'!DT66),"",20*'Nota de Estudiantes'!DT66/DT$6)</f>
        <v/>
      </c>
      <c r="DU64" s="43" t="str">
        <f>IF(ISBLANK('Nota de Estudiantes'!DU66),"",20*'Nota de Estudiantes'!DU66/DU$6)</f>
        <v/>
      </c>
      <c r="DV64" s="43" t="str">
        <f>IF(ISBLANK('Nota de Estudiantes'!DV66),"",20*'Nota de Estudiantes'!DV66/DV$6)</f>
        <v/>
      </c>
      <c r="DW64" s="43" t="str">
        <f>IF(ISBLANK('Nota de Estudiantes'!DW66),"",20*'Nota de Estudiantes'!DW66/DW$6)</f>
        <v/>
      </c>
      <c r="DX64" s="43" t="str">
        <f>IF(ISBLANK('Nota de Estudiantes'!DX66),"",20*'Nota de Estudiantes'!DX66/DX$6)</f>
        <v/>
      </c>
      <c r="DY64" s="43" t="str">
        <f>IF(ISBLANK('Nota de Estudiantes'!DY66),"",20*'Nota de Estudiantes'!DY66/DY$6)</f>
        <v/>
      </c>
      <c r="DZ64" s="43" t="str">
        <f>IF(ISBLANK('Nota de Estudiantes'!DZ66),"",20*'Nota de Estudiantes'!DZ66/DZ$6)</f>
        <v/>
      </c>
      <c r="EA64" s="43" t="str">
        <f>IF(ISBLANK('Nota de Estudiantes'!EA66),"",20*'Nota de Estudiantes'!EA66/EA$6)</f>
        <v/>
      </c>
      <c r="EB64" s="43" t="str">
        <f>IF(ISBLANK('Nota de Estudiantes'!EB66),"",20*'Nota de Estudiantes'!EB66/EB$6)</f>
        <v/>
      </c>
      <c r="EC64" s="43" t="str">
        <f>IF(ISBLANK('Nota de Estudiantes'!EC66),"",20*'Nota de Estudiantes'!EC66/EC$6)</f>
        <v/>
      </c>
      <c r="ED64" s="43" t="str">
        <f>IF(ISBLANK('Nota de Estudiantes'!ED66),"",20*'Nota de Estudiantes'!ED66/ED$6)</f>
        <v/>
      </c>
      <c r="EE64" s="43" t="str">
        <f>IF(ISBLANK('Nota de Estudiantes'!EE66),"",20*'Nota de Estudiantes'!EE66/EE$6)</f>
        <v/>
      </c>
      <c r="EF64" s="43" t="str">
        <f>IF(ISBLANK('Nota de Estudiantes'!EF66),"",20*'Nota de Estudiantes'!EF66/EF$6)</f>
        <v/>
      </c>
      <c r="EG64" s="43" t="str">
        <f>IF(ISBLANK('Nota de Estudiantes'!EG66),"",20*'Nota de Estudiantes'!EG66/EG$6)</f>
        <v/>
      </c>
      <c r="EH64" s="43" t="str">
        <f>IF(ISBLANK('Nota de Estudiantes'!EH66),"",20*'Nota de Estudiantes'!EH66/EH$6)</f>
        <v/>
      </c>
      <c r="EI64" s="43" t="str">
        <f>IF(ISBLANK('Nota de Estudiantes'!EI66),"",20*'Nota de Estudiantes'!EI66/EI$6)</f>
        <v/>
      </c>
      <c r="EJ64" s="43" t="str">
        <f>IF(ISBLANK('Nota de Estudiantes'!EJ66),"",20*'Nota de Estudiantes'!EJ66/EJ$6)</f>
        <v/>
      </c>
      <c r="EK64" s="43" t="str">
        <f>IF(ISBLANK('Nota de Estudiantes'!EK66),"",20*'Nota de Estudiantes'!EK66/EK$6)</f>
        <v/>
      </c>
      <c r="EL64" s="43" t="str">
        <f>IF(ISBLANK('Nota de Estudiantes'!EL66),"",20*'Nota de Estudiantes'!EL66/EL$6)</f>
        <v/>
      </c>
      <c r="EM64" s="43" t="str">
        <f>IF(ISBLANK('Nota de Estudiantes'!EM66),"",20*'Nota de Estudiantes'!EM66/EM$6)</f>
        <v/>
      </c>
      <c r="EN64" s="43" t="str">
        <f>IF(ISBLANK('Nota de Estudiantes'!EN66),"",20*'Nota de Estudiantes'!EN66/EN$6)</f>
        <v/>
      </c>
      <c r="EO64" s="43" t="str">
        <f>IF(ISBLANK('Nota de Estudiantes'!EO66),"",20*'Nota de Estudiantes'!EO66/EO$6)</f>
        <v/>
      </c>
      <c r="EP64" s="43" t="str">
        <f>IF(ISBLANK('Nota de Estudiantes'!EP66),"",20*'Nota de Estudiantes'!EP66/EP$6)</f>
        <v/>
      </c>
      <c r="EQ64" s="43" t="str">
        <f>IF(ISBLANK('Nota de Estudiantes'!EQ66),"",20*'Nota de Estudiantes'!EQ66/EQ$6)</f>
        <v/>
      </c>
      <c r="ER64" s="43" t="str">
        <f>IF(ISBLANK('Nota de Estudiantes'!ER66),"",20*'Nota de Estudiantes'!ER66/ER$6)</f>
        <v/>
      </c>
      <c r="ES64" s="43" t="str">
        <f>IF(ISBLANK('Nota de Estudiantes'!ES66),"",20*'Nota de Estudiantes'!ES66/ES$6)</f>
        <v/>
      </c>
      <c r="ET64" s="43" t="str">
        <f>IF(ISBLANK('Nota de Estudiantes'!ET66),"",20*'Nota de Estudiantes'!ET66/ET$6)</f>
        <v/>
      </c>
      <c r="EU64" s="43" t="str">
        <f>IF(ISBLANK('Nota de Estudiantes'!EU66),"",20*'Nota de Estudiantes'!EU66/EU$6)</f>
        <v/>
      </c>
      <c r="EV64" s="43" t="str">
        <f>IF(ISBLANK('Nota de Estudiantes'!EV66),"",20*'Nota de Estudiantes'!EV66/EV$6)</f>
        <v/>
      </c>
      <c r="EW64" s="43" t="str">
        <f>IF(ISBLANK('Nota de Estudiantes'!EW66),"",20*'Nota de Estudiantes'!EW66/EW$6)</f>
        <v/>
      </c>
      <c r="EX64" s="43" t="str">
        <f>IF(ISBLANK('Nota de Estudiantes'!EX66),"",20*'Nota de Estudiantes'!EX66/EX$6)</f>
        <v/>
      </c>
      <c r="EY64" s="43" t="str">
        <f>IF(ISBLANK('Nota de Estudiantes'!EY66),"",20*'Nota de Estudiantes'!EY66/EY$6)</f>
        <v/>
      </c>
      <c r="EZ64" s="43" t="str">
        <f>IF(ISBLANK('Nota de Estudiantes'!EZ66),"",20*'Nota de Estudiantes'!EZ66/EZ$6)</f>
        <v/>
      </c>
      <c r="FA64" s="43" t="str">
        <f>IF(ISBLANK('Nota de Estudiantes'!FA66),"",20*'Nota de Estudiantes'!FA66/FA$6)</f>
        <v/>
      </c>
      <c r="FB64" s="43" t="str">
        <f>IF(ISBLANK('Nota de Estudiantes'!FB66),"",20*'Nota de Estudiantes'!FB66/FB$6)</f>
        <v/>
      </c>
      <c r="FC64" s="43" t="str">
        <f>IF(ISBLANK('Nota de Estudiantes'!FC66),"",20*'Nota de Estudiantes'!FC66/FC$6)</f>
        <v/>
      </c>
      <c r="FD64" s="43" t="str">
        <f>IF(ISBLANK('Nota de Estudiantes'!FD66),"",20*'Nota de Estudiantes'!FD66/FD$6)</f>
        <v/>
      </c>
      <c r="FE64" s="43" t="str">
        <f>IF(ISBLANK('Nota de Estudiantes'!FE66),"",20*'Nota de Estudiantes'!FE66/FE$6)</f>
        <v/>
      </c>
      <c r="FF64" s="43" t="str">
        <f>IF(ISBLANK('Nota de Estudiantes'!FF66),"",20*'Nota de Estudiantes'!FF66/FF$6)</f>
        <v/>
      </c>
      <c r="FG64" s="43" t="str">
        <f>IF(ISBLANK('Nota de Estudiantes'!FG66),"",20*'Nota de Estudiantes'!FG66/FG$6)</f>
        <v/>
      </c>
      <c r="FH64" s="43" t="str">
        <f>IF(ISBLANK('Nota de Estudiantes'!FH66),"",20*'Nota de Estudiantes'!FH66/FH$6)</f>
        <v/>
      </c>
      <c r="FI64" s="43" t="str">
        <f>IF(ISBLANK('Nota de Estudiantes'!FI66),"",20*'Nota de Estudiantes'!FI66/FI$6)</f>
        <v/>
      </c>
      <c r="FJ64" s="43" t="str">
        <f>IF(ISBLANK('Nota de Estudiantes'!FJ66),"",20*'Nota de Estudiantes'!FJ66/FJ$6)</f>
        <v/>
      </c>
      <c r="FK64" s="43" t="str">
        <f>IF(ISBLANK('Nota de Estudiantes'!FK66),"",20*'Nota de Estudiantes'!FK66/FK$6)</f>
        <v/>
      </c>
      <c r="FL64" s="43" t="str">
        <f>IF(ISBLANK('Nota de Estudiantes'!FL66),"",20*'Nota de Estudiantes'!FL66/FL$6)</f>
        <v/>
      </c>
    </row>
    <row r="65" spans="2:168" x14ac:dyDescent="0.25">
      <c r="B65" s="42" t="str">
        <f>IF(ISBLANK('Nota de Estudiantes'!B67),"",'Nota de Estudiantes'!B67)</f>
        <v/>
      </c>
      <c r="C65" s="42" t="str">
        <f>IF(ISBLANK('Nota de Estudiantes'!C67),"",'Nota de Estudiantes'!C67)</f>
        <v/>
      </c>
      <c r="D65" s="38" t="str">
        <f>IF(ISBLANK('Nota de Estudiantes'!D67),"",'Nota de Estudiantes'!D67)</f>
        <v/>
      </c>
      <c r="E65" s="43" t="str">
        <f>IF(ISBLANK('Nota de Estudiantes'!E67),"",20*'Nota de Estudiantes'!E67/E$6)</f>
        <v/>
      </c>
      <c r="F65" s="43" t="str">
        <f>IF(ISBLANK('Nota de Estudiantes'!F67),"",20*'Nota de Estudiantes'!F67/F$6)</f>
        <v/>
      </c>
      <c r="G65" s="43" t="str">
        <f>IF(ISBLANK('Nota de Estudiantes'!G67),"",20*'Nota de Estudiantes'!G67/G$6)</f>
        <v/>
      </c>
      <c r="H65" s="43" t="str">
        <f>IF(ISBLANK('Nota de Estudiantes'!H67),"",20*'Nota de Estudiantes'!H67/H$6)</f>
        <v/>
      </c>
      <c r="I65" s="43" t="str">
        <f>IF(ISBLANK('Nota de Estudiantes'!I67),"",20*'Nota de Estudiantes'!I67/I$6)</f>
        <v/>
      </c>
      <c r="J65" s="43" t="str">
        <f>IF(ISBLANK('Nota de Estudiantes'!J67),"",20*'Nota de Estudiantes'!J67/J$6)</f>
        <v/>
      </c>
      <c r="K65" s="43" t="str">
        <f>IF(ISBLANK('Nota de Estudiantes'!K67),"",20*'Nota de Estudiantes'!K67/K$6)</f>
        <v/>
      </c>
      <c r="L65" s="43" t="str">
        <f>IF(ISBLANK('Nota de Estudiantes'!L67),"",20*'Nota de Estudiantes'!L67/L$6)</f>
        <v/>
      </c>
      <c r="M65" s="43" t="str">
        <f>IF(ISBLANK('Nota de Estudiantes'!M67),"",20*'Nota de Estudiantes'!M67/M$6)</f>
        <v/>
      </c>
      <c r="N65" s="43" t="str">
        <f>IF(ISBLANK('Nota de Estudiantes'!N67),"",20*'Nota de Estudiantes'!N67/N$6)</f>
        <v/>
      </c>
      <c r="O65" s="43" t="str">
        <f>IF(ISBLANK('Nota de Estudiantes'!O67),"",20*'Nota de Estudiantes'!O67/O$6)</f>
        <v/>
      </c>
      <c r="P65" s="43" t="str">
        <f>IF(ISBLANK('Nota de Estudiantes'!P67),"",20*'Nota de Estudiantes'!P67/P$6)</f>
        <v/>
      </c>
      <c r="Q65" s="43" t="str">
        <f>IF(ISBLANK('Nota de Estudiantes'!Q67),"",20*'Nota de Estudiantes'!Q67/Q$6)</f>
        <v/>
      </c>
      <c r="R65" s="43" t="str">
        <f>IF(ISBLANK('Nota de Estudiantes'!R67),"",20*'Nota de Estudiantes'!R67/R$6)</f>
        <v/>
      </c>
      <c r="S65" s="43" t="str">
        <f>IF(ISBLANK('Nota de Estudiantes'!S67),"",20*'Nota de Estudiantes'!S67/S$6)</f>
        <v/>
      </c>
      <c r="T65" s="43" t="str">
        <f>IF(ISBLANK('Nota de Estudiantes'!T67),"",20*'Nota de Estudiantes'!T67/T$6)</f>
        <v/>
      </c>
      <c r="U65" s="43" t="str">
        <f>IF(ISBLANK('Nota de Estudiantes'!U67),"",20*'Nota de Estudiantes'!U67/U$6)</f>
        <v/>
      </c>
      <c r="V65" s="43" t="str">
        <f>IF(ISBLANK('Nota de Estudiantes'!V67),"",20*'Nota de Estudiantes'!V67/V$6)</f>
        <v/>
      </c>
      <c r="W65" s="43" t="str">
        <f>IF(ISBLANK('Nota de Estudiantes'!W67),"",20*'Nota de Estudiantes'!W67/W$6)</f>
        <v/>
      </c>
      <c r="X65" s="43" t="str">
        <f>IF(ISBLANK('Nota de Estudiantes'!X67),"",20*'Nota de Estudiantes'!X67/X$6)</f>
        <v/>
      </c>
      <c r="Y65" s="43" t="str">
        <f>IF(ISBLANK('Nota de Estudiantes'!Y67),"",20*'Nota de Estudiantes'!Y67/Y$6)</f>
        <v/>
      </c>
      <c r="Z65" s="43" t="str">
        <f>IF(ISBLANK('Nota de Estudiantes'!Z67),"",20*'Nota de Estudiantes'!Z67/Z$6)</f>
        <v/>
      </c>
      <c r="AA65" s="43" t="str">
        <f>IF(ISBLANK('Nota de Estudiantes'!AA67),"",20*'Nota de Estudiantes'!AA67/AA$6)</f>
        <v/>
      </c>
      <c r="AB65" s="43" t="str">
        <f>IF(ISBLANK('Nota de Estudiantes'!AB67),"",20*'Nota de Estudiantes'!AB67/AB$6)</f>
        <v/>
      </c>
      <c r="AC65" s="43" t="str">
        <f>IF(ISBLANK('Nota de Estudiantes'!AC67),"",20*'Nota de Estudiantes'!AC67/AC$6)</f>
        <v/>
      </c>
      <c r="AD65" s="43" t="str">
        <f>IF(ISBLANK('Nota de Estudiantes'!AD67),"",20*'Nota de Estudiantes'!AD67/AD$6)</f>
        <v/>
      </c>
      <c r="AE65" s="43" t="str">
        <f>IF(ISBLANK('Nota de Estudiantes'!AE67),"",20*'Nota de Estudiantes'!AE67/AE$6)</f>
        <v/>
      </c>
      <c r="AF65" s="43" t="str">
        <f>IF(ISBLANK('Nota de Estudiantes'!AF67),"",20*'Nota de Estudiantes'!AF67/AF$6)</f>
        <v/>
      </c>
      <c r="AG65" s="43" t="str">
        <f>IF(ISBLANK('Nota de Estudiantes'!AG67),"",20*'Nota de Estudiantes'!AG67/AG$6)</f>
        <v/>
      </c>
      <c r="AH65" s="43" t="str">
        <f>IF(ISBLANK('Nota de Estudiantes'!AH67),"",20*'Nota de Estudiantes'!AH67/AH$6)</f>
        <v/>
      </c>
      <c r="AI65" s="43" t="str">
        <f>IF(ISBLANK('Nota de Estudiantes'!AI67),"",20*'Nota de Estudiantes'!AI67/AI$6)</f>
        <v/>
      </c>
      <c r="AJ65" s="43" t="str">
        <f>IF(ISBLANK('Nota de Estudiantes'!AJ67),"",20*'Nota de Estudiantes'!AJ67/AJ$6)</f>
        <v/>
      </c>
      <c r="AK65" s="43" t="str">
        <f>IF(ISBLANK('Nota de Estudiantes'!AK67),"",20*'Nota de Estudiantes'!AK67/AK$6)</f>
        <v/>
      </c>
      <c r="AL65" s="43" t="str">
        <f>IF(ISBLANK('Nota de Estudiantes'!AL67),"",20*'Nota de Estudiantes'!AL67/AL$6)</f>
        <v/>
      </c>
      <c r="AM65" s="43" t="str">
        <f>IF(ISBLANK('Nota de Estudiantes'!AM67),"",20*'Nota de Estudiantes'!AM67/AM$6)</f>
        <v/>
      </c>
      <c r="AN65" s="43" t="str">
        <f>IF(ISBLANK('Nota de Estudiantes'!AN67),"",20*'Nota de Estudiantes'!AN67/AN$6)</f>
        <v/>
      </c>
      <c r="AO65" s="43" t="str">
        <f>IF(ISBLANK('Nota de Estudiantes'!AO67),"",20*'Nota de Estudiantes'!AO67/AO$6)</f>
        <v/>
      </c>
      <c r="AP65" s="43" t="str">
        <f>IF(ISBLANK('Nota de Estudiantes'!AP67),"",20*'Nota de Estudiantes'!AP67/AP$6)</f>
        <v/>
      </c>
      <c r="AQ65" s="43" t="str">
        <f>IF(ISBLANK('Nota de Estudiantes'!AQ67),"",20*'Nota de Estudiantes'!AQ67/AQ$6)</f>
        <v/>
      </c>
      <c r="AR65" s="43" t="str">
        <f>IF(ISBLANK('Nota de Estudiantes'!AR67),"",20*'Nota de Estudiantes'!AR67/AR$6)</f>
        <v/>
      </c>
      <c r="AS65" s="43" t="str">
        <f>IF(ISBLANK('Nota de Estudiantes'!AS67),"",20*'Nota de Estudiantes'!AS67/AS$6)</f>
        <v/>
      </c>
      <c r="AT65" s="43" t="str">
        <f>IF(ISBLANK('Nota de Estudiantes'!AT67),"",20*'Nota de Estudiantes'!AT67/AT$6)</f>
        <v/>
      </c>
      <c r="AU65" s="43" t="str">
        <f>IF(ISBLANK('Nota de Estudiantes'!AU67),"",20*'Nota de Estudiantes'!AU67/AU$6)</f>
        <v/>
      </c>
      <c r="AV65" s="43" t="str">
        <f>IF(ISBLANK('Nota de Estudiantes'!AV67),"",20*'Nota de Estudiantes'!AV67/AV$6)</f>
        <v/>
      </c>
      <c r="AW65" s="43" t="str">
        <f>IF(ISBLANK('Nota de Estudiantes'!AW67),"",20*'Nota de Estudiantes'!AW67/AW$6)</f>
        <v/>
      </c>
      <c r="AX65" s="43" t="str">
        <f>IF(ISBLANK('Nota de Estudiantes'!AX67),"",20*'Nota de Estudiantes'!AX67/AX$6)</f>
        <v/>
      </c>
      <c r="AY65" s="43" t="str">
        <f>IF(ISBLANK('Nota de Estudiantes'!AY67),"",20*'Nota de Estudiantes'!AY67/AY$6)</f>
        <v/>
      </c>
      <c r="AZ65" s="43" t="str">
        <f>IF(ISBLANK('Nota de Estudiantes'!AZ67),"",20*'Nota de Estudiantes'!AZ67/AZ$6)</f>
        <v/>
      </c>
      <c r="BA65" s="43" t="str">
        <f>IF(ISBLANK('Nota de Estudiantes'!BA67),"",20*'Nota de Estudiantes'!BA67/BA$6)</f>
        <v/>
      </c>
      <c r="BB65" s="43" t="str">
        <f>IF(ISBLANK('Nota de Estudiantes'!BB67),"",20*'Nota de Estudiantes'!BB67/BB$6)</f>
        <v/>
      </c>
      <c r="BC65" s="43" t="str">
        <f>IF(ISBLANK('Nota de Estudiantes'!BC67),"",20*'Nota de Estudiantes'!BC67/BC$6)</f>
        <v/>
      </c>
      <c r="BD65" s="43" t="str">
        <f>IF(ISBLANK('Nota de Estudiantes'!BD67),"",20*'Nota de Estudiantes'!BD67/BD$6)</f>
        <v/>
      </c>
      <c r="BE65" s="43" t="str">
        <f>IF(ISBLANK('Nota de Estudiantes'!BE67),"",20*'Nota de Estudiantes'!BE67/BE$6)</f>
        <v/>
      </c>
      <c r="BF65" s="43" t="str">
        <f>IF(ISBLANK('Nota de Estudiantes'!BF67),"",20*'Nota de Estudiantes'!BF67/BF$6)</f>
        <v/>
      </c>
      <c r="BG65" s="43" t="str">
        <f>IF(ISBLANK('Nota de Estudiantes'!BG67),"",20*'Nota de Estudiantes'!BG67/BG$6)</f>
        <v/>
      </c>
      <c r="BH65" s="43" t="str">
        <f>IF(ISBLANK('Nota de Estudiantes'!BH67),"",20*'Nota de Estudiantes'!BH67/BH$6)</f>
        <v/>
      </c>
      <c r="BI65" s="43" t="str">
        <f>IF(ISBLANK('Nota de Estudiantes'!BI67),"",20*'Nota de Estudiantes'!BI67/BI$6)</f>
        <v/>
      </c>
      <c r="BJ65" s="43" t="str">
        <f>IF(ISBLANK('Nota de Estudiantes'!BJ67),"",20*'Nota de Estudiantes'!BJ67/BJ$6)</f>
        <v/>
      </c>
      <c r="BK65" s="43" t="str">
        <f>IF(ISBLANK('Nota de Estudiantes'!BK67),"",20*'Nota de Estudiantes'!BK67/BK$6)</f>
        <v/>
      </c>
      <c r="BL65" s="43" t="str">
        <f>IF(ISBLANK('Nota de Estudiantes'!BL67),"",20*'Nota de Estudiantes'!BL67/BL$6)</f>
        <v/>
      </c>
      <c r="BM65" s="43" t="str">
        <f>IF(ISBLANK('Nota de Estudiantes'!BM67),"",20*'Nota de Estudiantes'!BM67/BM$6)</f>
        <v/>
      </c>
      <c r="BN65" s="43" t="str">
        <f>IF(ISBLANK('Nota de Estudiantes'!BN67),"",20*'Nota de Estudiantes'!BN67/BN$6)</f>
        <v/>
      </c>
      <c r="BO65" s="43" t="str">
        <f>IF(ISBLANK('Nota de Estudiantes'!BO67),"",20*'Nota de Estudiantes'!BO67/BO$6)</f>
        <v/>
      </c>
      <c r="BP65" s="43" t="str">
        <f>IF(ISBLANK('Nota de Estudiantes'!BP67),"",20*'Nota de Estudiantes'!BP67/BP$6)</f>
        <v/>
      </c>
      <c r="BQ65" s="43" t="str">
        <f>IF(ISBLANK('Nota de Estudiantes'!BQ67),"",20*'Nota de Estudiantes'!BQ67/BQ$6)</f>
        <v/>
      </c>
      <c r="BR65" s="43" t="str">
        <f>IF(ISBLANK('Nota de Estudiantes'!BR67),"",20*'Nota de Estudiantes'!BR67/BR$6)</f>
        <v/>
      </c>
      <c r="BS65" s="43" t="str">
        <f>IF(ISBLANK('Nota de Estudiantes'!BS67),"",20*'Nota de Estudiantes'!BS67/BS$6)</f>
        <v/>
      </c>
      <c r="BT65" s="43" t="str">
        <f>IF(ISBLANK('Nota de Estudiantes'!BT67),"",20*'Nota de Estudiantes'!BT67/BT$6)</f>
        <v/>
      </c>
      <c r="BU65" s="43" t="str">
        <f>IF(ISBLANK('Nota de Estudiantes'!BU67),"",20*'Nota de Estudiantes'!BU67/BU$6)</f>
        <v/>
      </c>
      <c r="BV65" s="43" t="str">
        <f>IF(ISBLANK('Nota de Estudiantes'!BV67),"",20*'Nota de Estudiantes'!BV67/BV$6)</f>
        <v/>
      </c>
      <c r="BW65" s="43" t="str">
        <f>IF(ISBLANK('Nota de Estudiantes'!BW67),"",20*'Nota de Estudiantes'!BW67/BW$6)</f>
        <v/>
      </c>
      <c r="BX65" s="43" t="str">
        <f>IF(ISBLANK('Nota de Estudiantes'!BX67),"",20*'Nota de Estudiantes'!BX67/BX$6)</f>
        <v/>
      </c>
      <c r="BY65" s="43" t="str">
        <f>IF(ISBLANK('Nota de Estudiantes'!BY67),"",20*'Nota de Estudiantes'!BY67/BY$6)</f>
        <v/>
      </c>
      <c r="BZ65" s="43" t="str">
        <f>IF(ISBLANK('Nota de Estudiantes'!BZ67),"",20*'Nota de Estudiantes'!BZ67/BZ$6)</f>
        <v/>
      </c>
      <c r="CA65" s="43" t="str">
        <f>IF(ISBLANK('Nota de Estudiantes'!CA67),"",20*'Nota de Estudiantes'!CA67/CA$6)</f>
        <v/>
      </c>
      <c r="CB65" s="43" t="str">
        <f>IF(ISBLANK('Nota de Estudiantes'!CB67),"",20*'Nota de Estudiantes'!CB67/CB$6)</f>
        <v/>
      </c>
      <c r="CC65" s="43" t="str">
        <f>IF(ISBLANK('Nota de Estudiantes'!CC67),"",20*'Nota de Estudiantes'!CC67/CC$6)</f>
        <v/>
      </c>
      <c r="CD65" s="43" t="str">
        <f>IF(ISBLANK('Nota de Estudiantes'!CD67),"",20*'Nota de Estudiantes'!CD67/CD$6)</f>
        <v/>
      </c>
      <c r="CE65" s="43" t="str">
        <f>IF(ISBLANK('Nota de Estudiantes'!CE67),"",20*'Nota de Estudiantes'!CE67/CE$6)</f>
        <v/>
      </c>
      <c r="CF65" s="43" t="str">
        <f>IF(ISBLANK('Nota de Estudiantes'!CF67),"",20*'Nota de Estudiantes'!CF67/CF$6)</f>
        <v/>
      </c>
      <c r="CG65" s="43" t="str">
        <f>IF(ISBLANK('Nota de Estudiantes'!CG67),"",20*'Nota de Estudiantes'!CG67/CG$6)</f>
        <v/>
      </c>
      <c r="CH65" s="43" t="str">
        <f>IF(ISBLANK('Nota de Estudiantes'!CH67),"",20*'Nota de Estudiantes'!CH67/CH$6)</f>
        <v/>
      </c>
      <c r="CI65" s="43" t="str">
        <f>IF(ISBLANK('Nota de Estudiantes'!CI67),"",20*'Nota de Estudiantes'!CI67/CI$6)</f>
        <v/>
      </c>
      <c r="CJ65" s="43" t="str">
        <f>IF(ISBLANK('Nota de Estudiantes'!CJ67),"",20*'Nota de Estudiantes'!CJ67/CJ$6)</f>
        <v/>
      </c>
      <c r="CK65" s="43" t="str">
        <f>IF(ISBLANK('Nota de Estudiantes'!CK67),"",20*'Nota de Estudiantes'!CK67/CK$6)</f>
        <v/>
      </c>
      <c r="CL65" s="43" t="str">
        <f>IF(ISBLANK('Nota de Estudiantes'!CL67),"",20*'Nota de Estudiantes'!CL67/CL$6)</f>
        <v/>
      </c>
      <c r="CM65" s="43" t="str">
        <f>IF(ISBLANK('Nota de Estudiantes'!CM67),"",20*'Nota de Estudiantes'!CM67/CM$6)</f>
        <v/>
      </c>
      <c r="CN65" s="43" t="str">
        <f>IF(ISBLANK('Nota de Estudiantes'!CN67),"",20*'Nota de Estudiantes'!CN67/CN$6)</f>
        <v/>
      </c>
      <c r="CO65" s="43" t="str">
        <f>IF(ISBLANK('Nota de Estudiantes'!CO67),"",20*'Nota de Estudiantes'!CO67/CO$6)</f>
        <v/>
      </c>
      <c r="CP65" s="43" t="str">
        <f>IF(ISBLANK('Nota de Estudiantes'!CP67),"",20*'Nota de Estudiantes'!CP67/CP$6)</f>
        <v/>
      </c>
      <c r="CQ65" s="43" t="str">
        <f>IF(ISBLANK('Nota de Estudiantes'!CQ67),"",20*'Nota de Estudiantes'!CQ67/CQ$6)</f>
        <v/>
      </c>
      <c r="CR65" s="43" t="str">
        <f>IF(ISBLANK('Nota de Estudiantes'!CR67),"",20*'Nota de Estudiantes'!CR67/CR$6)</f>
        <v/>
      </c>
      <c r="CS65" s="43" t="str">
        <f>IF(ISBLANK('Nota de Estudiantes'!CS67),"",20*'Nota de Estudiantes'!CS67/CS$6)</f>
        <v/>
      </c>
      <c r="CT65" s="43" t="str">
        <f>IF(ISBLANK('Nota de Estudiantes'!CT67),"",20*'Nota de Estudiantes'!CT67/CT$6)</f>
        <v/>
      </c>
      <c r="CU65" s="43" t="str">
        <f>IF(ISBLANK('Nota de Estudiantes'!CU67),"",20*'Nota de Estudiantes'!CU67/CU$6)</f>
        <v/>
      </c>
      <c r="CV65" s="43" t="str">
        <f>IF(ISBLANK('Nota de Estudiantes'!CV67),"",20*'Nota de Estudiantes'!CV67/CV$6)</f>
        <v/>
      </c>
      <c r="CW65" s="43" t="str">
        <f>IF(ISBLANK('Nota de Estudiantes'!CW67),"",20*'Nota de Estudiantes'!CW67/CW$6)</f>
        <v/>
      </c>
      <c r="CX65" s="43" t="str">
        <f>IF(ISBLANK('Nota de Estudiantes'!CX67),"",20*'Nota de Estudiantes'!CX67/CX$6)</f>
        <v/>
      </c>
      <c r="CY65" s="43" t="str">
        <f>IF(ISBLANK('Nota de Estudiantes'!CY67),"",20*'Nota de Estudiantes'!CY67/CY$6)</f>
        <v/>
      </c>
      <c r="CZ65" s="43" t="str">
        <f>IF(ISBLANK('Nota de Estudiantes'!CZ67),"",20*'Nota de Estudiantes'!CZ67/CZ$6)</f>
        <v/>
      </c>
      <c r="DA65" s="43" t="str">
        <f>IF(ISBLANK('Nota de Estudiantes'!DA67),"",20*'Nota de Estudiantes'!DA67/DA$6)</f>
        <v/>
      </c>
      <c r="DB65" s="43" t="str">
        <f>IF(ISBLANK('Nota de Estudiantes'!DB67),"",20*'Nota de Estudiantes'!DB67/DB$6)</f>
        <v/>
      </c>
      <c r="DC65" s="43" t="str">
        <f>IF(ISBLANK('Nota de Estudiantes'!DC67),"",20*'Nota de Estudiantes'!DC67/DC$6)</f>
        <v/>
      </c>
      <c r="DD65" s="43" t="str">
        <f>IF(ISBLANK('Nota de Estudiantes'!DD67),"",20*'Nota de Estudiantes'!DD67/DD$6)</f>
        <v/>
      </c>
      <c r="DE65" s="43" t="str">
        <f>IF(ISBLANK('Nota de Estudiantes'!DE67),"",20*'Nota de Estudiantes'!DE67/DE$6)</f>
        <v/>
      </c>
      <c r="DF65" s="43" t="str">
        <f>IF(ISBLANK('Nota de Estudiantes'!DF67),"",20*'Nota de Estudiantes'!DF67/DF$6)</f>
        <v/>
      </c>
      <c r="DG65" s="43" t="str">
        <f>IF(ISBLANK('Nota de Estudiantes'!DG67),"",20*'Nota de Estudiantes'!DG67/DG$6)</f>
        <v/>
      </c>
      <c r="DH65" s="43" t="str">
        <f>IF(ISBLANK('Nota de Estudiantes'!DH67),"",20*'Nota de Estudiantes'!DH67/DH$6)</f>
        <v/>
      </c>
      <c r="DI65" s="43" t="str">
        <f>IF(ISBLANK('Nota de Estudiantes'!DI67),"",20*'Nota de Estudiantes'!DI67/DI$6)</f>
        <v/>
      </c>
      <c r="DJ65" s="43" t="str">
        <f>IF(ISBLANK('Nota de Estudiantes'!DJ67),"",20*'Nota de Estudiantes'!DJ67/DJ$6)</f>
        <v/>
      </c>
      <c r="DK65" s="43" t="str">
        <f>IF(ISBLANK('Nota de Estudiantes'!DK67),"",20*'Nota de Estudiantes'!DK67/DK$6)</f>
        <v/>
      </c>
      <c r="DL65" s="43" t="str">
        <f>IF(ISBLANK('Nota de Estudiantes'!DL67),"",20*'Nota de Estudiantes'!DL67/DL$6)</f>
        <v/>
      </c>
      <c r="DM65" s="43" t="str">
        <f>IF(ISBLANK('Nota de Estudiantes'!DM67),"",20*'Nota de Estudiantes'!DM67/DM$6)</f>
        <v/>
      </c>
      <c r="DN65" s="43" t="str">
        <f>IF(ISBLANK('Nota de Estudiantes'!DN67),"",20*'Nota de Estudiantes'!DN67/DN$6)</f>
        <v/>
      </c>
      <c r="DO65" s="43" t="str">
        <f>IF(ISBLANK('Nota de Estudiantes'!DO67),"",20*'Nota de Estudiantes'!DO67/DO$6)</f>
        <v/>
      </c>
      <c r="DP65" s="43" t="str">
        <f>IF(ISBLANK('Nota de Estudiantes'!DP67),"",20*'Nota de Estudiantes'!DP67/DP$6)</f>
        <v/>
      </c>
      <c r="DQ65" s="43" t="str">
        <f>IF(ISBLANK('Nota de Estudiantes'!DQ67),"",20*'Nota de Estudiantes'!DQ67/DQ$6)</f>
        <v/>
      </c>
      <c r="DR65" s="43" t="str">
        <f>IF(ISBLANK('Nota de Estudiantes'!DR67),"",20*'Nota de Estudiantes'!DR67/DR$6)</f>
        <v/>
      </c>
      <c r="DS65" s="43" t="str">
        <f>IF(ISBLANK('Nota de Estudiantes'!DS67),"",20*'Nota de Estudiantes'!DS67/DS$6)</f>
        <v/>
      </c>
      <c r="DT65" s="43" t="str">
        <f>IF(ISBLANK('Nota de Estudiantes'!DT67),"",20*'Nota de Estudiantes'!DT67/DT$6)</f>
        <v/>
      </c>
      <c r="DU65" s="43" t="str">
        <f>IF(ISBLANK('Nota de Estudiantes'!DU67),"",20*'Nota de Estudiantes'!DU67/DU$6)</f>
        <v/>
      </c>
      <c r="DV65" s="43" t="str">
        <f>IF(ISBLANK('Nota de Estudiantes'!DV67),"",20*'Nota de Estudiantes'!DV67/DV$6)</f>
        <v/>
      </c>
      <c r="DW65" s="43" t="str">
        <f>IF(ISBLANK('Nota de Estudiantes'!DW67),"",20*'Nota de Estudiantes'!DW67/DW$6)</f>
        <v/>
      </c>
      <c r="DX65" s="43" t="str">
        <f>IF(ISBLANK('Nota de Estudiantes'!DX67),"",20*'Nota de Estudiantes'!DX67/DX$6)</f>
        <v/>
      </c>
      <c r="DY65" s="43" t="str">
        <f>IF(ISBLANK('Nota de Estudiantes'!DY67),"",20*'Nota de Estudiantes'!DY67/DY$6)</f>
        <v/>
      </c>
      <c r="DZ65" s="43" t="str">
        <f>IF(ISBLANK('Nota de Estudiantes'!DZ67),"",20*'Nota de Estudiantes'!DZ67/DZ$6)</f>
        <v/>
      </c>
      <c r="EA65" s="43" t="str">
        <f>IF(ISBLANK('Nota de Estudiantes'!EA67),"",20*'Nota de Estudiantes'!EA67/EA$6)</f>
        <v/>
      </c>
      <c r="EB65" s="43" t="str">
        <f>IF(ISBLANK('Nota de Estudiantes'!EB67),"",20*'Nota de Estudiantes'!EB67/EB$6)</f>
        <v/>
      </c>
      <c r="EC65" s="43" t="str">
        <f>IF(ISBLANK('Nota de Estudiantes'!EC67),"",20*'Nota de Estudiantes'!EC67/EC$6)</f>
        <v/>
      </c>
      <c r="ED65" s="43" t="str">
        <f>IF(ISBLANK('Nota de Estudiantes'!ED67),"",20*'Nota de Estudiantes'!ED67/ED$6)</f>
        <v/>
      </c>
      <c r="EE65" s="43" t="str">
        <f>IF(ISBLANK('Nota de Estudiantes'!EE67),"",20*'Nota de Estudiantes'!EE67/EE$6)</f>
        <v/>
      </c>
      <c r="EF65" s="43" t="str">
        <f>IF(ISBLANK('Nota de Estudiantes'!EF67),"",20*'Nota de Estudiantes'!EF67/EF$6)</f>
        <v/>
      </c>
      <c r="EG65" s="43" t="str">
        <f>IF(ISBLANK('Nota de Estudiantes'!EG67),"",20*'Nota de Estudiantes'!EG67/EG$6)</f>
        <v/>
      </c>
      <c r="EH65" s="43" t="str">
        <f>IF(ISBLANK('Nota de Estudiantes'!EH67),"",20*'Nota de Estudiantes'!EH67/EH$6)</f>
        <v/>
      </c>
      <c r="EI65" s="43" t="str">
        <f>IF(ISBLANK('Nota de Estudiantes'!EI67),"",20*'Nota de Estudiantes'!EI67/EI$6)</f>
        <v/>
      </c>
      <c r="EJ65" s="43" t="str">
        <f>IF(ISBLANK('Nota de Estudiantes'!EJ67),"",20*'Nota de Estudiantes'!EJ67/EJ$6)</f>
        <v/>
      </c>
      <c r="EK65" s="43" t="str">
        <f>IF(ISBLANK('Nota de Estudiantes'!EK67),"",20*'Nota de Estudiantes'!EK67/EK$6)</f>
        <v/>
      </c>
      <c r="EL65" s="43" t="str">
        <f>IF(ISBLANK('Nota de Estudiantes'!EL67),"",20*'Nota de Estudiantes'!EL67/EL$6)</f>
        <v/>
      </c>
      <c r="EM65" s="43" t="str">
        <f>IF(ISBLANK('Nota de Estudiantes'!EM67),"",20*'Nota de Estudiantes'!EM67/EM$6)</f>
        <v/>
      </c>
      <c r="EN65" s="43" t="str">
        <f>IF(ISBLANK('Nota de Estudiantes'!EN67),"",20*'Nota de Estudiantes'!EN67/EN$6)</f>
        <v/>
      </c>
      <c r="EO65" s="43" t="str">
        <f>IF(ISBLANK('Nota de Estudiantes'!EO67),"",20*'Nota de Estudiantes'!EO67/EO$6)</f>
        <v/>
      </c>
      <c r="EP65" s="43" t="str">
        <f>IF(ISBLANK('Nota de Estudiantes'!EP67),"",20*'Nota de Estudiantes'!EP67/EP$6)</f>
        <v/>
      </c>
      <c r="EQ65" s="43" t="str">
        <f>IF(ISBLANK('Nota de Estudiantes'!EQ67),"",20*'Nota de Estudiantes'!EQ67/EQ$6)</f>
        <v/>
      </c>
      <c r="ER65" s="43" t="str">
        <f>IF(ISBLANK('Nota de Estudiantes'!ER67),"",20*'Nota de Estudiantes'!ER67/ER$6)</f>
        <v/>
      </c>
      <c r="ES65" s="43" t="str">
        <f>IF(ISBLANK('Nota de Estudiantes'!ES67),"",20*'Nota de Estudiantes'!ES67/ES$6)</f>
        <v/>
      </c>
      <c r="ET65" s="43" t="str">
        <f>IF(ISBLANK('Nota de Estudiantes'!ET67),"",20*'Nota de Estudiantes'!ET67/ET$6)</f>
        <v/>
      </c>
      <c r="EU65" s="43" t="str">
        <f>IF(ISBLANK('Nota de Estudiantes'!EU67),"",20*'Nota de Estudiantes'!EU67/EU$6)</f>
        <v/>
      </c>
      <c r="EV65" s="43" t="str">
        <f>IF(ISBLANK('Nota de Estudiantes'!EV67),"",20*'Nota de Estudiantes'!EV67/EV$6)</f>
        <v/>
      </c>
      <c r="EW65" s="43" t="str">
        <f>IF(ISBLANK('Nota de Estudiantes'!EW67),"",20*'Nota de Estudiantes'!EW67/EW$6)</f>
        <v/>
      </c>
      <c r="EX65" s="43" t="str">
        <f>IF(ISBLANK('Nota de Estudiantes'!EX67),"",20*'Nota de Estudiantes'!EX67/EX$6)</f>
        <v/>
      </c>
      <c r="EY65" s="43" t="str">
        <f>IF(ISBLANK('Nota de Estudiantes'!EY67),"",20*'Nota de Estudiantes'!EY67/EY$6)</f>
        <v/>
      </c>
      <c r="EZ65" s="43" t="str">
        <f>IF(ISBLANK('Nota de Estudiantes'!EZ67),"",20*'Nota de Estudiantes'!EZ67/EZ$6)</f>
        <v/>
      </c>
      <c r="FA65" s="43" t="str">
        <f>IF(ISBLANK('Nota de Estudiantes'!FA67),"",20*'Nota de Estudiantes'!FA67/FA$6)</f>
        <v/>
      </c>
      <c r="FB65" s="43" t="str">
        <f>IF(ISBLANK('Nota de Estudiantes'!FB67),"",20*'Nota de Estudiantes'!FB67/FB$6)</f>
        <v/>
      </c>
      <c r="FC65" s="43" t="str">
        <f>IF(ISBLANK('Nota de Estudiantes'!FC67),"",20*'Nota de Estudiantes'!FC67/FC$6)</f>
        <v/>
      </c>
      <c r="FD65" s="43" t="str">
        <f>IF(ISBLANK('Nota de Estudiantes'!FD67),"",20*'Nota de Estudiantes'!FD67/FD$6)</f>
        <v/>
      </c>
      <c r="FE65" s="43" t="str">
        <f>IF(ISBLANK('Nota de Estudiantes'!FE67),"",20*'Nota de Estudiantes'!FE67/FE$6)</f>
        <v/>
      </c>
      <c r="FF65" s="43" t="str">
        <f>IF(ISBLANK('Nota de Estudiantes'!FF67),"",20*'Nota de Estudiantes'!FF67/FF$6)</f>
        <v/>
      </c>
      <c r="FG65" s="43" t="str">
        <f>IF(ISBLANK('Nota de Estudiantes'!FG67),"",20*'Nota de Estudiantes'!FG67/FG$6)</f>
        <v/>
      </c>
      <c r="FH65" s="43" t="str">
        <f>IF(ISBLANK('Nota de Estudiantes'!FH67),"",20*'Nota de Estudiantes'!FH67/FH$6)</f>
        <v/>
      </c>
      <c r="FI65" s="43" t="str">
        <f>IF(ISBLANK('Nota de Estudiantes'!FI67),"",20*'Nota de Estudiantes'!FI67/FI$6)</f>
        <v/>
      </c>
      <c r="FJ65" s="43" t="str">
        <f>IF(ISBLANK('Nota de Estudiantes'!FJ67),"",20*'Nota de Estudiantes'!FJ67/FJ$6)</f>
        <v/>
      </c>
      <c r="FK65" s="43" t="str">
        <f>IF(ISBLANK('Nota de Estudiantes'!FK67),"",20*'Nota de Estudiantes'!FK67/FK$6)</f>
        <v/>
      </c>
      <c r="FL65" s="43" t="str">
        <f>IF(ISBLANK('Nota de Estudiantes'!FL67),"",20*'Nota de Estudiantes'!FL67/FL$6)</f>
        <v/>
      </c>
    </row>
    <row r="66" spans="2:168" x14ac:dyDescent="0.25">
      <c r="B66" s="42" t="str">
        <f>IF(ISBLANK('Nota de Estudiantes'!B68),"",'Nota de Estudiantes'!B68)</f>
        <v/>
      </c>
      <c r="C66" s="42" t="str">
        <f>IF(ISBLANK('Nota de Estudiantes'!C68),"",'Nota de Estudiantes'!C68)</f>
        <v/>
      </c>
      <c r="D66" s="38" t="str">
        <f>IF(ISBLANK('Nota de Estudiantes'!D68),"",'Nota de Estudiantes'!D68)</f>
        <v/>
      </c>
      <c r="E66" s="43" t="str">
        <f>IF(ISBLANK('Nota de Estudiantes'!E68),"",20*'Nota de Estudiantes'!E68/E$6)</f>
        <v/>
      </c>
      <c r="F66" s="43" t="str">
        <f>IF(ISBLANK('Nota de Estudiantes'!F68),"",20*'Nota de Estudiantes'!F68/F$6)</f>
        <v/>
      </c>
      <c r="G66" s="43" t="str">
        <f>IF(ISBLANK('Nota de Estudiantes'!G68),"",20*'Nota de Estudiantes'!G68/G$6)</f>
        <v/>
      </c>
      <c r="H66" s="43" t="str">
        <f>IF(ISBLANK('Nota de Estudiantes'!H68),"",20*'Nota de Estudiantes'!H68/H$6)</f>
        <v/>
      </c>
      <c r="I66" s="43" t="str">
        <f>IF(ISBLANK('Nota de Estudiantes'!I68),"",20*'Nota de Estudiantes'!I68/I$6)</f>
        <v/>
      </c>
      <c r="J66" s="43" t="str">
        <f>IF(ISBLANK('Nota de Estudiantes'!J68),"",20*'Nota de Estudiantes'!J68/J$6)</f>
        <v/>
      </c>
      <c r="K66" s="43" t="str">
        <f>IF(ISBLANK('Nota de Estudiantes'!K68),"",20*'Nota de Estudiantes'!K68/K$6)</f>
        <v/>
      </c>
      <c r="L66" s="43" t="str">
        <f>IF(ISBLANK('Nota de Estudiantes'!L68),"",20*'Nota de Estudiantes'!L68/L$6)</f>
        <v/>
      </c>
      <c r="M66" s="43" t="str">
        <f>IF(ISBLANK('Nota de Estudiantes'!M68),"",20*'Nota de Estudiantes'!M68/M$6)</f>
        <v/>
      </c>
      <c r="N66" s="43" t="str">
        <f>IF(ISBLANK('Nota de Estudiantes'!N68),"",20*'Nota de Estudiantes'!N68/N$6)</f>
        <v/>
      </c>
      <c r="O66" s="43" t="str">
        <f>IF(ISBLANK('Nota de Estudiantes'!O68),"",20*'Nota de Estudiantes'!O68/O$6)</f>
        <v/>
      </c>
      <c r="P66" s="43" t="str">
        <f>IF(ISBLANK('Nota de Estudiantes'!P68),"",20*'Nota de Estudiantes'!P68/P$6)</f>
        <v/>
      </c>
      <c r="Q66" s="43" t="str">
        <f>IF(ISBLANK('Nota de Estudiantes'!Q68),"",20*'Nota de Estudiantes'!Q68/Q$6)</f>
        <v/>
      </c>
      <c r="R66" s="43" t="str">
        <f>IF(ISBLANK('Nota de Estudiantes'!R68),"",20*'Nota de Estudiantes'!R68/R$6)</f>
        <v/>
      </c>
      <c r="S66" s="43" t="str">
        <f>IF(ISBLANK('Nota de Estudiantes'!S68),"",20*'Nota de Estudiantes'!S68/S$6)</f>
        <v/>
      </c>
      <c r="T66" s="43" t="str">
        <f>IF(ISBLANK('Nota de Estudiantes'!T68),"",20*'Nota de Estudiantes'!T68/T$6)</f>
        <v/>
      </c>
      <c r="U66" s="43" t="str">
        <f>IF(ISBLANK('Nota de Estudiantes'!U68),"",20*'Nota de Estudiantes'!U68/U$6)</f>
        <v/>
      </c>
      <c r="V66" s="43" t="str">
        <f>IF(ISBLANK('Nota de Estudiantes'!V68),"",20*'Nota de Estudiantes'!V68/V$6)</f>
        <v/>
      </c>
      <c r="W66" s="43" t="str">
        <f>IF(ISBLANK('Nota de Estudiantes'!W68),"",20*'Nota de Estudiantes'!W68/W$6)</f>
        <v/>
      </c>
      <c r="X66" s="43" t="str">
        <f>IF(ISBLANK('Nota de Estudiantes'!X68),"",20*'Nota de Estudiantes'!X68/X$6)</f>
        <v/>
      </c>
      <c r="Y66" s="43" t="str">
        <f>IF(ISBLANK('Nota de Estudiantes'!Y68),"",20*'Nota de Estudiantes'!Y68/Y$6)</f>
        <v/>
      </c>
      <c r="Z66" s="43" t="str">
        <f>IF(ISBLANK('Nota de Estudiantes'!Z68),"",20*'Nota de Estudiantes'!Z68/Z$6)</f>
        <v/>
      </c>
      <c r="AA66" s="43" t="str">
        <f>IF(ISBLANK('Nota de Estudiantes'!AA68),"",20*'Nota de Estudiantes'!AA68/AA$6)</f>
        <v/>
      </c>
      <c r="AB66" s="43" t="str">
        <f>IF(ISBLANK('Nota de Estudiantes'!AB68),"",20*'Nota de Estudiantes'!AB68/AB$6)</f>
        <v/>
      </c>
      <c r="AC66" s="43" t="str">
        <f>IF(ISBLANK('Nota de Estudiantes'!AC68),"",20*'Nota de Estudiantes'!AC68/AC$6)</f>
        <v/>
      </c>
      <c r="AD66" s="43" t="str">
        <f>IF(ISBLANK('Nota de Estudiantes'!AD68),"",20*'Nota de Estudiantes'!AD68/AD$6)</f>
        <v/>
      </c>
      <c r="AE66" s="43" t="str">
        <f>IF(ISBLANK('Nota de Estudiantes'!AE68),"",20*'Nota de Estudiantes'!AE68/AE$6)</f>
        <v/>
      </c>
      <c r="AF66" s="43" t="str">
        <f>IF(ISBLANK('Nota de Estudiantes'!AF68),"",20*'Nota de Estudiantes'!AF68/AF$6)</f>
        <v/>
      </c>
      <c r="AG66" s="43" t="str">
        <f>IF(ISBLANK('Nota de Estudiantes'!AG68),"",20*'Nota de Estudiantes'!AG68/AG$6)</f>
        <v/>
      </c>
      <c r="AH66" s="43" t="str">
        <f>IF(ISBLANK('Nota de Estudiantes'!AH68),"",20*'Nota de Estudiantes'!AH68/AH$6)</f>
        <v/>
      </c>
      <c r="AI66" s="43" t="str">
        <f>IF(ISBLANK('Nota de Estudiantes'!AI68),"",20*'Nota de Estudiantes'!AI68/AI$6)</f>
        <v/>
      </c>
      <c r="AJ66" s="43" t="str">
        <f>IF(ISBLANK('Nota de Estudiantes'!AJ68),"",20*'Nota de Estudiantes'!AJ68/AJ$6)</f>
        <v/>
      </c>
      <c r="AK66" s="43" t="str">
        <f>IF(ISBLANK('Nota de Estudiantes'!AK68),"",20*'Nota de Estudiantes'!AK68/AK$6)</f>
        <v/>
      </c>
      <c r="AL66" s="43" t="str">
        <f>IF(ISBLANK('Nota de Estudiantes'!AL68),"",20*'Nota de Estudiantes'!AL68/AL$6)</f>
        <v/>
      </c>
      <c r="AM66" s="43" t="str">
        <f>IF(ISBLANK('Nota de Estudiantes'!AM68),"",20*'Nota de Estudiantes'!AM68/AM$6)</f>
        <v/>
      </c>
      <c r="AN66" s="43" t="str">
        <f>IF(ISBLANK('Nota de Estudiantes'!AN68),"",20*'Nota de Estudiantes'!AN68/AN$6)</f>
        <v/>
      </c>
      <c r="AO66" s="43" t="str">
        <f>IF(ISBLANK('Nota de Estudiantes'!AO68),"",20*'Nota de Estudiantes'!AO68/AO$6)</f>
        <v/>
      </c>
      <c r="AP66" s="43" t="str">
        <f>IF(ISBLANK('Nota de Estudiantes'!AP68),"",20*'Nota de Estudiantes'!AP68/AP$6)</f>
        <v/>
      </c>
      <c r="AQ66" s="43" t="str">
        <f>IF(ISBLANK('Nota de Estudiantes'!AQ68),"",20*'Nota de Estudiantes'!AQ68/AQ$6)</f>
        <v/>
      </c>
      <c r="AR66" s="43" t="str">
        <f>IF(ISBLANK('Nota de Estudiantes'!AR68),"",20*'Nota de Estudiantes'!AR68/AR$6)</f>
        <v/>
      </c>
      <c r="AS66" s="43" t="str">
        <f>IF(ISBLANK('Nota de Estudiantes'!AS68),"",20*'Nota de Estudiantes'!AS68/AS$6)</f>
        <v/>
      </c>
      <c r="AT66" s="43" t="str">
        <f>IF(ISBLANK('Nota de Estudiantes'!AT68),"",20*'Nota de Estudiantes'!AT68/AT$6)</f>
        <v/>
      </c>
      <c r="AU66" s="43" t="str">
        <f>IF(ISBLANK('Nota de Estudiantes'!AU68),"",20*'Nota de Estudiantes'!AU68/AU$6)</f>
        <v/>
      </c>
      <c r="AV66" s="43" t="str">
        <f>IF(ISBLANK('Nota de Estudiantes'!AV68),"",20*'Nota de Estudiantes'!AV68/AV$6)</f>
        <v/>
      </c>
      <c r="AW66" s="43" t="str">
        <f>IF(ISBLANK('Nota de Estudiantes'!AW68),"",20*'Nota de Estudiantes'!AW68/AW$6)</f>
        <v/>
      </c>
      <c r="AX66" s="43" t="str">
        <f>IF(ISBLANK('Nota de Estudiantes'!AX68),"",20*'Nota de Estudiantes'!AX68/AX$6)</f>
        <v/>
      </c>
      <c r="AY66" s="43" t="str">
        <f>IF(ISBLANK('Nota de Estudiantes'!AY68),"",20*'Nota de Estudiantes'!AY68/AY$6)</f>
        <v/>
      </c>
      <c r="AZ66" s="43" t="str">
        <f>IF(ISBLANK('Nota de Estudiantes'!AZ68),"",20*'Nota de Estudiantes'!AZ68/AZ$6)</f>
        <v/>
      </c>
      <c r="BA66" s="43" t="str">
        <f>IF(ISBLANK('Nota de Estudiantes'!BA68),"",20*'Nota de Estudiantes'!BA68/BA$6)</f>
        <v/>
      </c>
      <c r="BB66" s="43" t="str">
        <f>IF(ISBLANK('Nota de Estudiantes'!BB68),"",20*'Nota de Estudiantes'!BB68/BB$6)</f>
        <v/>
      </c>
      <c r="BC66" s="43" t="str">
        <f>IF(ISBLANK('Nota de Estudiantes'!BC68),"",20*'Nota de Estudiantes'!BC68/BC$6)</f>
        <v/>
      </c>
      <c r="BD66" s="43" t="str">
        <f>IF(ISBLANK('Nota de Estudiantes'!BD68),"",20*'Nota de Estudiantes'!BD68/BD$6)</f>
        <v/>
      </c>
      <c r="BE66" s="43" t="str">
        <f>IF(ISBLANK('Nota de Estudiantes'!BE68),"",20*'Nota de Estudiantes'!BE68/BE$6)</f>
        <v/>
      </c>
      <c r="BF66" s="43" t="str">
        <f>IF(ISBLANK('Nota de Estudiantes'!BF68),"",20*'Nota de Estudiantes'!BF68/BF$6)</f>
        <v/>
      </c>
      <c r="BG66" s="43" t="str">
        <f>IF(ISBLANK('Nota de Estudiantes'!BG68),"",20*'Nota de Estudiantes'!BG68/BG$6)</f>
        <v/>
      </c>
      <c r="BH66" s="43" t="str">
        <f>IF(ISBLANK('Nota de Estudiantes'!BH68),"",20*'Nota de Estudiantes'!BH68/BH$6)</f>
        <v/>
      </c>
      <c r="BI66" s="43" t="str">
        <f>IF(ISBLANK('Nota de Estudiantes'!BI68),"",20*'Nota de Estudiantes'!BI68/BI$6)</f>
        <v/>
      </c>
      <c r="BJ66" s="43" t="str">
        <f>IF(ISBLANK('Nota de Estudiantes'!BJ68),"",20*'Nota de Estudiantes'!BJ68/BJ$6)</f>
        <v/>
      </c>
      <c r="BK66" s="43" t="str">
        <f>IF(ISBLANK('Nota de Estudiantes'!BK68),"",20*'Nota de Estudiantes'!BK68/BK$6)</f>
        <v/>
      </c>
      <c r="BL66" s="43" t="str">
        <f>IF(ISBLANK('Nota de Estudiantes'!BL68),"",20*'Nota de Estudiantes'!BL68/BL$6)</f>
        <v/>
      </c>
      <c r="BM66" s="43" t="str">
        <f>IF(ISBLANK('Nota de Estudiantes'!BM68),"",20*'Nota de Estudiantes'!BM68/BM$6)</f>
        <v/>
      </c>
      <c r="BN66" s="43" t="str">
        <f>IF(ISBLANK('Nota de Estudiantes'!BN68),"",20*'Nota de Estudiantes'!BN68/BN$6)</f>
        <v/>
      </c>
      <c r="BO66" s="43" t="str">
        <f>IF(ISBLANK('Nota de Estudiantes'!BO68),"",20*'Nota de Estudiantes'!BO68/BO$6)</f>
        <v/>
      </c>
      <c r="BP66" s="43" t="str">
        <f>IF(ISBLANK('Nota de Estudiantes'!BP68),"",20*'Nota de Estudiantes'!BP68/BP$6)</f>
        <v/>
      </c>
      <c r="BQ66" s="43" t="str">
        <f>IF(ISBLANK('Nota de Estudiantes'!BQ68),"",20*'Nota de Estudiantes'!BQ68/BQ$6)</f>
        <v/>
      </c>
      <c r="BR66" s="43" t="str">
        <f>IF(ISBLANK('Nota de Estudiantes'!BR68),"",20*'Nota de Estudiantes'!BR68/BR$6)</f>
        <v/>
      </c>
      <c r="BS66" s="43" t="str">
        <f>IF(ISBLANK('Nota de Estudiantes'!BS68),"",20*'Nota de Estudiantes'!BS68/BS$6)</f>
        <v/>
      </c>
      <c r="BT66" s="43" t="str">
        <f>IF(ISBLANK('Nota de Estudiantes'!BT68),"",20*'Nota de Estudiantes'!BT68/BT$6)</f>
        <v/>
      </c>
      <c r="BU66" s="43" t="str">
        <f>IF(ISBLANK('Nota de Estudiantes'!BU68),"",20*'Nota de Estudiantes'!BU68/BU$6)</f>
        <v/>
      </c>
      <c r="BV66" s="43" t="str">
        <f>IF(ISBLANK('Nota de Estudiantes'!BV68),"",20*'Nota de Estudiantes'!BV68/BV$6)</f>
        <v/>
      </c>
      <c r="BW66" s="43" t="str">
        <f>IF(ISBLANK('Nota de Estudiantes'!BW68),"",20*'Nota de Estudiantes'!BW68/BW$6)</f>
        <v/>
      </c>
      <c r="BX66" s="43" t="str">
        <f>IF(ISBLANK('Nota de Estudiantes'!BX68),"",20*'Nota de Estudiantes'!BX68/BX$6)</f>
        <v/>
      </c>
      <c r="BY66" s="43" t="str">
        <f>IF(ISBLANK('Nota de Estudiantes'!BY68),"",20*'Nota de Estudiantes'!BY68/BY$6)</f>
        <v/>
      </c>
      <c r="BZ66" s="43" t="str">
        <f>IF(ISBLANK('Nota de Estudiantes'!BZ68),"",20*'Nota de Estudiantes'!BZ68/BZ$6)</f>
        <v/>
      </c>
      <c r="CA66" s="43" t="str">
        <f>IF(ISBLANK('Nota de Estudiantes'!CA68),"",20*'Nota de Estudiantes'!CA68/CA$6)</f>
        <v/>
      </c>
      <c r="CB66" s="43" t="str">
        <f>IF(ISBLANK('Nota de Estudiantes'!CB68),"",20*'Nota de Estudiantes'!CB68/CB$6)</f>
        <v/>
      </c>
      <c r="CC66" s="43" t="str">
        <f>IF(ISBLANK('Nota de Estudiantes'!CC68),"",20*'Nota de Estudiantes'!CC68/CC$6)</f>
        <v/>
      </c>
      <c r="CD66" s="43" t="str">
        <f>IF(ISBLANK('Nota de Estudiantes'!CD68),"",20*'Nota de Estudiantes'!CD68/CD$6)</f>
        <v/>
      </c>
      <c r="CE66" s="43" t="str">
        <f>IF(ISBLANK('Nota de Estudiantes'!CE68),"",20*'Nota de Estudiantes'!CE68/CE$6)</f>
        <v/>
      </c>
      <c r="CF66" s="43" t="str">
        <f>IF(ISBLANK('Nota de Estudiantes'!CF68),"",20*'Nota de Estudiantes'!CF68/CF$6)</f>
        <v/>
      </c>
      <c r="CG66" s="43" t="str">
        <f>IF(ISBLANK('Nota de Estudiantes'!CG68),"",20*'Nota de Estudiantes'!CG68/CG$6)</f>
        <v/>
      </c>
      <c r="CH66" s="43" t="str">
        <f>IF(ISBLANK('Nota de Estudiantes'!CH68),"",20*'Nota de Estudiantes'!CH68/CH$6)</f>
        <v/>
      </c>
      <c r="CI66" s="43" t="str">
        <f>IF(ISBLANK('Nota de Estudiantes'!CI68),"",20*'Nota de Estudiantes'!CI68/CI$6)</f>
        <v/>
      </c>
      <c r="CJ66" s="43" t="str">
        <f>IF(ISBLANK('Nota de Estudiantes'!CJ68),"",20*'Nota de Estudiantes'!CJ68/CJ$6)</f>
        <v/>
      </c>
      <c r="CK66" s="43" t="str">
        <f>IF(ISBLANK('Nota de Estudiantes'!CK68),"",20*'Nota de Estudiantes'!CK68/CK$6)</f>
        <v/>
      </c>
      <c r="CL66" s="43" t="str">
        <f>IF(ISBLANK('Nota de Estudiantes'!CL68),"",20*'Nota de Estudiantes'!CL68/CL$6)</f>
        <v/>
      </c>
      <c r="CM66" s="43" t="str">
        <f>IF(ISBLANK('Nota de Estudiantes'!CM68),"",20*'Nota de Estudiantes'!CM68/CM$6)</f>
        <v/>
      </c>
      <c r="CN66" s="43" t="str">
        <f>IF(ISBLANK('Nota de Estudiantes'!CN68),"",20*'Nota de Estudiantes'!CN68/CN$6)</f>
        <v/>
      </c>
      <c r="CO66" s="43" t="str">
        <f>IF(ISBLANK('Nota de Estudiantes'!CO68),"",20*'Nota de Estudiantes'!CO68/CO$6)</f>
        <v/>
      </c>
      <c r="CP66" s="43" t="str">
        <f>IF(ISBLANK('Nota de Estudiantes'!CP68),"",20*'Nota de Estudiantes'!CP68/CP$6)</f>
        <v/>
      </c>
      <c r="CQ66" s="43" t="str">
        <f>IF(ISBLANK('Nota de Estudiantes'!CQ68),"",20*'Nota de Estudiantes'!CQ68/CQ$6)</f>
        <v/>
      </c>
      <c r="CR66" s="43" t="str">
        <f>IF(ISBLANK('Nota de Estudiantes'!CR68),"",20*'Nota de Estudiantes'!CR68/CR$6)</f>
        <v/>
      </c>
      <c r="CS66" s="43" t="str">
        <f>IF(ISBLANK('Nota de Estudiantes'!CS68),"",20*'Nota de Estudiantes'!CS68/CS$6)</f>
        <v/>
      </c>
      <c r="CT66" s="43" t="str">
        <f>IF(ISBLANK('Nota de Estudiantes'!CT68),"",20*'Nota de Estudiantes'!CT68/CT$6)</f>
        <v/>
      </c>
      <c r="CU66" s="43" t="str">
        <f>IF(ISBLANK('Nota de Estudiantes'!CU68),"",20*'Nota de Estudiantes'!CU68/CU$6)</f>
        <v/>
      </c>
      <c r="CV66" s="43" t="str">
        <f>IF(ISBLANK('Nota de Estudiantes'!CV68),"",20*'Nota de Estudiantes'!CV68/CV$6)</f>
        <v/>
      </c>
      <c r="CW66" s="43" t="str">
        <f>IF(ISBLANK('Nota de Estudiantes'!CW68),"",20*'Nota de Estudiantes'!CW68/CW$6)</f>
        <v/>
      </c>
      <c r="CX66" s="43" t="str">
        <f>IF(ISBLANK('Nota de Estudiantes'!CX68),"",20*'Nota de Estudiantes'!CX68/CX$6)</f>
        <v/>
      </c>
      <c r="CY66" s="43" t="str">
        <f>IF(ISBLANK('Nota de Estudiantes'!CY68),"",20*'Nota de Estudiantes'!CY68/CY$6)</f>
        <v/>
      </c>
      <c r="CZ66" s="43" t="str">
        <f>IF(ISBLANK('Nota de Estudiantes'!CZ68),"",20*'Nota de Estudiantes'!CZ68/CZ$6)</f>
        <v/>
      </c>
      <c r="DA66" s="43" t="str">
        <f>IF(ISBLANK('Nota de Estudiantes'!DA68),"",20*'Nota de Estudiantes'!DA68/DA$6)</f>
        <v/>
      </c>
      <c r="DB66" s="43" t="str">
        <f>IF(ISBLANK('Nota de Estudiantes'!DB68),"",20*'Nota de Estudiantes'!DB68/DB$6)</f>
        <v/>
      </c>
      <c r="DC66" s="43" t="str">
        <f>IF(ISBLANK('Nota de Estudiantes'!DC68),"",20*'Nota de Estudiantes'!DC68/DC$6)</f>
        <v/>
      </c>
      <c r="DD66" s="43" t="str">
        <f>IF(ISBLANK('Nota de Estudiantes'!DD68),"",20*'Nota de Estudiantes'!DD68/DD$6)</f>
        <v/>
      </c>
      <c r="DE66" s="43" t="str">
        <f>IF(ISBLANK('Nota de Estudiantes'!DE68),"",20*'Nota de Estudiantes'!DE68/DE$6)</f>
        <v/>
      </c>
      <c r="DF66" s="43" t="str">
        <f>IF(ISBLANK('Nota de Estudiantes'!DF68),"",20*'Nota de Estudiantes'!DF68/DF$6)</f>
        <v/>
      </c>
      <c r="DG66" s="43" t="str">
        <f>IF(ISBLANK('Nota de Estudiantes'!DG68),"",20*'Nota de Estudiantes'!DG68/DG$6)</f>
        <v/>
      </c>
      <c r="DH66" s="43" t="str">
        <f>IF(ISBLANK('Nota de Estudiantes'!DH68),"",20*'Nota de Estudiantes'!DH68/DH$6)</f>
        <v/>
      </c>
      <c r="DI66" s="43" t="str">
        <f>IF(ISBLANK('Nota de Estudiantes'!DI68),"",20*'Nota de Estudiantes'!DI68/DI$6)</f>
        <v/>
      </c>
      <c r="DJ66" s="43" t="str">
        <f>IF(ISBLANK('Nota de Estudiantes'!DJ68),"",20*'Nota de Estudiantes'!DJ68/DJ$6)</f>
        <v/>
      </c>
      <c r="DK66" s="43" t="str">
        <f>IF(ISBLANK('Nota de Estudiantes'!DK68),"",20*'Nota de Estudiantes'!DK68/DK$6)</f>
        <v/>
      </c>
      <c r="DL66" s="43" t="str">
        <f>IF(ISBLANK('Nota de Estudiantes'!DL68),"",20*'Nota de Estudiantes'!DL68/DL$6)</f>
        <v/>
      </c>
      <c r="DM66" s="43" t="str">
        <f>IF(ISBLANK('Nota de Estudiantes'!DM68),"",20*'Nota de Estudiantes'!DM68/DM$6)</f>
        <v/>
      </c>
      <c r="DN66" s="43" t="str">
        <f>IF(ISBLANK('Nota de Estudiantes'!DN68),"",20*'Nota de Estudiantes'!DN68/DN$6)</f>
        <v/>
      </c>
      <c r="DO66" s="43" t="str">
        <f>IF(ISBLANK('Nota de Estudiantes'!DO68),"",20*'Nota de Estudiantes'!DO68/DO$6)</f>
        <v/>
      </c>
      <c r="DP66" s="43" t="str">
        <f>IF(ISBLANK('Nota de Estudiantes'!DP68),"",20*'Nota de Estudiantes'!DP68/DP$6)</f>
        <v/>
      </c>
      <c r="DQ66" s="43" t="str">
        <f>IF(ISBLANK('Nota de Estudiantes'!DQ68),"",20*'Nota de Estudiantes'!DQ68/DQ$6)</f>
        <v/>
      </c>
      <c r="DR66" s="43" t="str">
        <f>IF(ISBLANK('Nota de Estudiantes'!DR68),"",20*'Nota de Estudiantes'!DR68/DR$6)</f>
        <v/>
      </c>
      <c r="DS66" s="43" t="str">
        <f>IF(ISBLANK('Nota de Estudiantes'!DS68),"",20*'Nota de Estudiantes'!DS68/DS$6)</f>
        <v/>
      </c>
      <c r="DT66" s="43" t="str">
        <f>IF(ISBLANK('Nota de Estudiantes'!DT68),"",20*'Nota de Estudiantes'!DT68/DT$6)</f>
        <v/>
      </c>
      <c r="DU66" s="43" t="str">
        <f>IF(ISBLANK('Nota de Estudiantes'!DU68),"",20*'Nota de Estudiantes'!DU68/DU$6)</f>
        <v/>
      </c>
      <c r="DV66" s="43" t="str">
        <f>IF(ISBLANK('Nota de Estudiantes'!DV68),"",20*'Nota de Estudiantes'!DV68/DV$6)</f>
        <v/>
      </c>
      <c r="DW66" s="43" t="str">
        <f>IF(ISBLANK('Nota de Estudiantes'!DW68),"",20*'Nota de Estudiantes'!DW68/DW$6)</f>
        <v/>
      </c>
      <c r="DX66" s="43" t="str">
        <f>IF(ISBLANK('Nota de Estudiantes'!DX68),"",20*'Nota de Estudiantes'!DX68/DX$6)</f>
        <v/>
      </c>
      <c r="DY66" s="43" t="str">
        <f>IF(ISBLANK('Nota de Estudiantes'!DY68),"",20*'Nota de Estudiantes'!DY68/DY$6)</f>
        <v/>
      </c>
      <c r="DZ66" s="43" t="str">
        <f>IF(ISBLANK('Nota de Estudiantes'!DZ68),"",20*'Nota de Estudiantes'!DZ68/DZ$6)</f>
        <v/>
      </c>
      <c r="EA66" s="43" t="str">
        <f>IF(ISBLANK('Nota de Estudiantes'!EA68),"",20*'Nota de Estudiantes'!EA68/EA$6)</f>
        <v/>
      </c>
      <c r="EB66" s="43" t="str">
        <f>IF(ISBLANK('Nota de Estudiantes'!EB68),"",20*'Nota de Estudiantes'!EB68/EB$6)</f>
        <v/>
      </c>
      <c r="EC66" s="43" t="str">
        <f>IF(ISBLANK('Nota de Estudiantes'!EC68),"",20*'Nota de Estudiantes'!EC68/EC$6)</f>
        <v/>
      </c>
      <c r="ED66" s="43" t="str">
        <f>IF(ISBLANK('Nota de Estudiantes'!ED68),"",20*'Nota de Estudiantes'!ED68/ED$6)</f>
        <v/>
      </c>
      <c r="EE66" s="43" t="str">
        <f>IF(ISBLANK('Nota de Estudiantes'!EE68),"",20*'Nota de Estudiantes'!EE68/EE$6)</f>
        <v/>
      </c>
      <c r="EF66" s="43" t="str">
        <f>IF(ISBLANK('Nota de Estudiantes'!EF68),"",20*'Nota de Estudiantes'!EF68/EF$6)</f>
        <v/>
      </c>
      <c r="EG66" s="43" t="str">
        <f>IF(ISBLANK('Nota de Estudiantes'!EG68),"",20*'Nota de Estudiantes'!EG68/EG$6)</f>
        <v/>
      </c>
      <c r="EH66" s="43" t="str">
        <f>IF(ISBLANK('Nota de Estudiantes'!EH68),"",20*'Nota de Estudiantes'!EH68/EH$6)</f>
        <v/>
      </c>
      <c r="EI66" s="43" t="str">
        <f>IF(ISBLANK('Nota de Estudiantes'!EI68),"",20*'Nota de Estudiantes'!EI68/EI$6)</f>
        <v/>
      </c>
      <c r="EJ66" s="43" t="str">
        <f>IF(ISBLANK('Nota de Estudiantes'!EJ68),"",20*'Nota de Estudiantes'!EJ68/EJ$6)</f>
        <v/>
      </c>
      <c r="EK66" s="43" t="str">
        <f>IF(ISBLANK('Nota de Estudiantes'!EK68),"",20*'Nota de Estudiantes'!EK68/EK$6)</f>
        <v/>
      </c>
      <c r="EL66" s="43" t="str">
        <f>IF(ISBLANK('Nota de Estudiantes'!EL68),"",20*'Nota de Estudiantes'!EL68/EL$6)</f>
        <v/>
      </c>
      <c r="EM66" s="43" t="str">
        <f>IF(ISBLANK('Nota de Estudiantes'!EM68),"",20*'Nota de Estudiantes'!EM68/EM$6)</f>
        <v/>
      </c>
      <c r="EN66" s="43" t="str">
        <f>IF(ISBLANK('Nota de Estudiantes'!EN68),"",20*'Nota de Estudiantes'!EN68/EN$6)</f>
        <v/>
      </c>
      <c r="EO66" s="43" t="str">
        <f>IF(ISBLANK('Nota de Estudiantes'!EO68),"",20*'Nota de Estudiantes'!EO68/EO$6)</f>
        <v/>
      </c>
      <c r="EP66" s="43" t="str">
        <f>IF(ISBLANK('Nota de Estudiantes'!EP68),"",20*'Nota de Estudiantes'!EP68/EP$6)</f>
        <v/>
      </c>
      <c r="EQ66" s="43" t="str">
        <f>IF(ISBLANK('Nota de Estudiantes'!EQ68),"",20*'Nota de Estudiantes'!EQ68/EQ$6)</f>
        <v/>
      </c>
      <c r="ER66" s="43" t="str">
        <f>IF(ISBLANK('Nota de Estudiantes'!ER68),"",20*'Nota de Estudiantes'!ER68/ER$6)</f>
        <v/>
      </c>
      <c r="ES66" s="43" t="str">
        <f>IF(ISBLANK('Nota de Estudiantes'!ES68),"",20*'Nota de Estudiantes'!ES68/ES$6)</f>
        <v/>
      </c>
      <c r="ET66" s="43" t="str">
        <f>IF(ISBLANK('Nota de Estudiantes'!ET68),"",20*'Nota de Estudiantes'!ET68/ET$6)</f>
        <v/>
      </c>
      <c r="EU66" s="43" t="str">
        <f>IF(ISBLANK('Nota de Estudiantes'!EU68),"",20*'Nota de Estudiantes'!EU68/EU$6)</f>
        <v/>
      </c>
      <c r="EV66" s="43" t="str">
        <f>IF(ISBLANK('Nota de Estudiantes'!EV68),"",20*'Nota de Estudiantes'!EV68/EV$6)</f>
        <v/>
      </c>
      <c r="EW66" s="43" t="str">
        <f>IF(ISBLANK('Nota de Estudiantes'!EW68),"",20*'Nota de Estudiantes'!EW68/EW$6)</f>
        <v/>
      </c>
      <c r="EX66" s="43" t="str">
        <f>IF(ISBLANK('Nota de Estudiantes'!EX68),"",20*'Nota de Estudiantes'!EX68/EX$6)</f>
        <v/>
      </c>
      <c r="EY66" s="43" t="str">
        <f>IF(ISBLANK('Nota de Estudiantes'!EY68),"",20*'Nota de Estudiantes'!EY68/EY$6)</f>
        <v/>
      </c>
      <c r="EZ66" s="43" t="str">
        <f>IF(ISBLANK('Nota de Estudiantes'!EZ68),"",20*'Nota de Estudiantes'!EZ68/EZ$6)</f>
        <v/>
      </c>
      <c r="FA66" s="43" t="str">
        <f>IF(ISBLANK('Nota de Estudiantes'!FA68),"",20*'Nota de Estudiantes'!FA68/FA$6)</f>
        <v/>
      </c>
      <c r="FB66" s="43" t="str">
        <f>IF(ISBLANK('Nota de Estudiantes'!FB68),"",20*'Nota de Estudiantes'!FB68/FB$6)</f>
        <v/>
      </c>
      <c r="FC66" s="43" t="str">
        <f>IF(ISBLANK('Nota de Estudiantes'!FC68),"",20*'Nota de Estudiantes'!FC68/FC$6)</f>
        <v/>
      </c>
      <c r="FD66" s="43" t="str">
        <f>IF(ISBLANK('Nota de Estudiantes'!FD68),"",20*'Nota de Estudiantes'!FD68/FD$6)</f>
        <v/>
      </c>
      <c r="FE66" s="43" t="str">
        <f>IF(ISBLANK('Nota de Estudiantes'!FE68),"",20*'Nota de Estudiantes'!FE68/FE$6)</f>
        <v/>
      </c>
      <c r="FF66" s="43" t="str">
        <f>IF(ISBLANK('Nota de Estudiantes'!FF68),"",20*'Nota de Estudiantes'!FF68/FF$6)</f>
        <v/>
      </c>
      <c r="FG66" s="43" t="str">
        <f>IF(ISBLANK('Nota de Estudiantes'!FG68),"",20*'Nota de Estudiantes'!FG68/FG$6)</f>
        <v/>
      </c>
      <c r="FH66" s="43" t="str">
        <f>IF(ISBLANK('Nota de Estudiantes'!FH68),"",20*'Nota de Estudiantes'!FH68/FH$6)</f>
        <v/>
      </c>
      <c r="FI66" s="43" t="str">
        <f>IF(ISBLANK('Nota de Estudiantes'!FI68),"",20*'Nota de Estudiantes'!FI68/FI$6)</f>
        <v/>
      </c>
      <c r="FJ66" s="43" t="str">
        <f>IF(ISBLANK('Nota de Estudiantes'!FJ68),"",20*'Nota de Estudiantes'!FJ68/FJ$6)</f>
        <v/>
      </c>
      <c r="FK66" s="43" t="str">
        <f>IF(ISBLANK('Nota de Estudiantes'!FK68),"",20*'Nota de Estudiantes'!FK68/FK$6)</f>
        <v/>
      </c>
      <c r="FL66" s="43" t="str">
        <f>IF(ISBLANK('Nota de Estudiantes'!FL68),"",20*'Nota de Estudiantes'!FL68/FL$6)</f>
        <v/>
      </c>
    </row>
    <row r="67" spans="2:168" x14ac:dyDescent="0.25">
      <c r="B67" s="42" t="str">
        <f>IF(ISBLANK('Nota de Estudiantes'!B69),"",'Nota de Estudiantes'!B69)</f>
        <v/>
      </c>
      <c r="C67" s="42" t="str">
        <f>IF(ISBLANK('Nota de Estudiantes'!C69),"",'Nota de Estudiantes'!C69)</f>
        <v/>
      </c>
      <c r="D67" s="38" t="str">
        <f>IF(ISBLANK('Nota de Estudiantes'!D69),"",'Nota de Estudiantes'!D69)</f>
        <v/>
      </c>
      <c r="E67" s="43" t="str">
        <f>IF(ISBLANK('Nota de Estudiantes'!E69),"",20*'Nota de Estudiantes'!E69/E$6)</f>
        <v/>
      </c>
      <c r="F67" s="43" t="str">
        <f>IF(ISBLANK('Nota de Estudiantes'!F69),"",20*'Nota de Estudiantes'!F69/F$6)</f>
        <v/>
      </c>
      <c r="G67" s="43" t="str">
        <f>IF(ISBLANK('Nota de Estudiantes'!G69),"",20*'Nota de Estudiantes'!G69/G$6)</f>
        <v/>
      </c>
      <c r="H67" s="43" t="str">
        <f>IF(ISBLANK('Nota de Estudiantes'!H69),"",20*'Nota de Estudiantes'!H69/H$6)</f>
        <v/>
      </c>
      <c r="I67" s="43" t="str">
        <f>IF(ISBLANK('Nota de Estudiantes'!I69),"",20*'Nota de Estudiantes'!I69/I$6)</f>
        <v/>
      </c>
      <c r="J67" s="43" t="str">
        <f>IF(ISBLANK('Nota de Estudiantes'!J69),"",20*'Nota de Estudiantes'!J69/J$6)</f>
        <v/>
      </c>
      <c r="K67" s="43" t="str">
        <f>IF(ISBLANK('Nota de Estudiantes'!K69),"",20*'Nota de Estudiantes'!K69/K$6)</f>
        <v/>
      </c>
      <c r="L67" s="43" t="str">
        <f>IF(ISBLANK('Nota de Estudiantes'!L69),"",20*'Nota de Estudiantes'!L69/L$6)</f>
        <v/>
      </c>
      <c r="M67" s="43" t="str">
        <f>IF(ISBLANK('Nota de Estudiantes'!M69),"",20*'Nota de Estudiantes'!M69/M$6)</f>
        <v/>
      </c>
      <c r="N67" s="43" t="str">
        <f>IF(ISBLANK('Nota de Estudiantes'!N69),"",20*'Nota de Estudiantes'!N69/N$6)</f>
        <v/>
      </c>
      <c r="O67" s="43" t="str">
        <f>IF(ISBLANK('Nota de Estudiantes'!O69),"",20*'Nota de Estudiantes'!O69/O$6)</f>
        <v/>
      </c>
      <c r="P67" s="43" t="str">
        <f>IF(ISBLANK('Nota de Estudiantes'!P69),"",20*'Nota de Estudiantes'!P69/P$6)</f>
        <v/>
      </c>
      <c r="Q67" s="43" t="str">
        <f>IF(ISBLANK('Nota de Estudiantes'!Q69),"",20*'Nota de Estudiantes'!Q69/Q$6)</f>
        <v/>
      </c>
      <c r="R67" s="43" t="str">
        <f>IF(ISBLANK('Nota de Estudiantes'!R69),"",20*'Nota de Estudiantes'!R69/R$6)</f>
        <v/>
      </c>
      <c r="S67" s="43" t="str">
        <f>IF(ISBLANK('Nota de Estudiantes'!S69),"",20*'Nota de Estudiantes'!S69/S$6)</f>
        <v/>
      </c>
      <c r="T67" s="43" t="str">
        <f>IF(ISBLANK('Nota de Estudiantes'!T69),"",20*'Nota de Estudiantes'!T69/T$6)</f>
        <v/>
      </c>
      <c r="U67" s="43" t="str">
        <f>IF(ISBLANK('Nota de Estudiantes'!U69),"",20*'Nota de Estudiantes'!U69/U$6)</f>
        <v/>
      </c>
      <c r="V67" s="43" t="str">
        <f>IF(ISBLANK('Nota de Estudiantes'!V69),"",20*'Nota de Estudiantes'!V69/V$6)</f>
        <v/>
      </c>
      <c r="W67" s="43" t="str">
        <f>IF(ISBLANK('Nota de Estudiantes'!W69),"",20*'Nota de Estudiantes'!W69/W$6)</f>
        <v/>
      </c>
      <c r="X67" s="43" t="str">
        <f>IF(ISBLANK('Nota de Estudiantes'!X69),"",20*'Nota de Estudiantes'!X69/X$6)</f>
        <v/>
      </c>
      <c r="Y67" s="43" t="str">
        <f>IF(ISBLANK('Nota de Estudiantes'!Y69),"",20*'Nota de Estudiantes'!Y69/Y$6)</f>
        <v/>
      </c>
      <c r="Z67" s="43" t="str">
        <f>IF(ISBLANK('Nota de Estudiantes'!Z69),"",20*'Nota de Estudiantes'!Z69/Z$6)</f>
        <v/>
      </c>
      <c r="AA67" s="43" t="str">
        <f>IF(ISBLANK('Nota de Estudiantes'!AA69),"",20*'Nota de Estudiantes'!AA69/AA$6)</f>
        <v/>
      </c>
      <c r="AB67" s="43" t="str">
        <f>IF(ISBLANK('Nota de Estudiantes'!AB69),"",20*'Nota de Estudiantes'!AB69/AB$6)</f>
        <v/>
      </c>
      <c r="AC67" s="43" t="str">
        <f>IF(ISBLANK('Nota de Estudiantes'!AC69),"",20*'Nota de Estudiantes'!AC69/AC$6)</f>
        <v/>
      </c>
      <c r="AD67" s="43" t="str">
        <f>IF(ISBLANK('Nota de Estudiantes'!AD69),"",20*'Nota de Estudiantes'!AD69/AD$6)</f>
        <v/>
      </c>
      <c r="AE67" s="43" t="str">
        <f>IF(ISBLANK('Nota de Estudiantes'!AE69),"",20*'Nota de Estudiantes'!AE69/AE$6)</f>
        <v/>
      </c>
      <c r="AF67" s="43" t="str">
        <f>IF(ISBLANK('Nota de Estudiantes'!AF69),"",20*'Nota de Estudiantes'!AF69/AF$6)</f>
        <v/>
      </c>
      <c r="AG67" s="43" t="str">
        <f>IF(ISBLANK('Nota de Estudiantes'!AG69),"",20*'Nota de Estudiantes'!AG69/AG$6)</f>
        <v/>
      </c>
      <c r="AH67" s="43" t="str">
        <f>IF(ISBLANK('Nota de Estudiantes'!AH69),"",20*'Nota de Estudiantes'!AH69/AH$6)</f>
        <v/>
      </c>
      <c r="AI67" s="43" t="str">
        <f>IF(ISBLANK('Nota de Estudiantes'!AI69),"",20*'Nota de Estudiantes'!AI69/AI$6)</f>
        <v/>
      </c>
      <c r="AJ67" s="43" t="str">
        <f>IF(ISBLANK('Nota de Estudiantes'!AJ69),"",20*'Nota de Estudiantes'!AJ69/AJ$6)</f>
        <v/>
      </c>
      <c r="AK67" s="43" t="str">
        <f>IF(ISBLANK('Nota de Estudiantes'!AK69),"",20*'Nota de Estudiantes'!AK69/AK$6)</f>
        <v/>
      </c>
      <c r="AL67" s="43" t="str">
        <f>IF(ISBLANK('Nota de Estudiantes'!AL69),"",20*'Nota de Estudiantes'!AL69/AL$6)</f>
        <v/>
      </c>
      <c r="AM67" s="43" t="str">
        <f>IF(ISBLANK('Nota de Estudiantes'!AM69),"",20*'Nota de Estudiantes'!AM69/AM$6)</f>
        <v/>
      </c>
      <c r="AN67" s="43" t="str">
        <f>IF(ISBLANK('Nota de Estudiantes'!AN69),"",20*'Nota de Estudiantes'!AN69/AN$6)</f>
        <v/>
      </c>
      <c r="AO67" s="43" t="str">
        <f>IF(ISBLANK('Nota de Estudiantes'!AO69),"",20*'Nota de Estudiantes'!AO69/AO$6)</f>
        <v/>
      </c>
      <c r="AP67" s="43" t="str">
        <f>IF(ISBLANK('Nota de Estudiantes'!AP69),"",20*'Nota de Estudiantes'!AP69/AP$6)</f>
        <v/>
      </c>
      <c r="AQ67" s="43" t="str">
        <f>IF(ISBLANK('Nota de Estudiantes'!AQ69),"",20*'Nota de Estudiantes'!AQ69/AQ$6)</f>
        <v/>
      </c>
      <c r="AR67" s="43" t="str">
        <f>IF(ISBLANK('Nota de Estudiantes'!AR69),"",20*'Nota de Estudiantes'!AR69/AR$6)</f>
        <v/>
      </c>
      <c r="AS67" s="43" t="str">
        <f>IF(ISBLANK('Nota de Estudiantes'!AS69),"",20*'Nota de Estudiantes'!AS69/AS$6)</f>
        <v/>
      </c>
      <c r="AT67" s="43" t="str">
        <f>IF(ISBLANK('Nota de Estudiantes'!AT69),"",20*'Nota de Estudiantes'!AT69/AT$6)</f>
        <v/>
      </c>
      <c r="AU67" s="43" t="str">
        <f>IF(ISBLANK('Nota de Estudiantes'!AU69),"",20*'Nota de Estudiantes'!AU69/AU$6)</f>
        <v/>
      </c>
      <c r="AV67" s="43" t="str">
        <f>IF(ISBLANK('Nota de Estudiantes'!AV69),"",20*'Nota de Estudiantes'!AV69/AV$6)</f>
        <v/>
      </c>
      <c r="AW67" s="43" t="str">
        <f>IF(ISBLANK('Nota de Estudiantes'!AW69),"",20*'Nota de Estudiantes'!AW69/AW$6)</f>
        <v/>
      </c>
      <c r="AX67" s="43" t="str">
        <f>IF(ISBLANK('Nota de Estudiantes'!AX69),"",20*'Nota de Estudiantes'!AX69/AX$6)</f>
        <v/>
      </c>
      <c r="AY67" s="43" t="str">
        <f>IF(ISBLANK('Nota de Estudiantes'!AY69),"",20*'Nota de Estudiantes'!AY69/AY$6)</f>
        <v/>
      </c>
      <c r="AZ67" s="43" t="str">
        <f>IF(ISBLANK('Nota de Estudiantes'!AZ69),"",20*'Nota de Estudiantes'!AZ69/AZ$6)</f>
        <v/>
      </c>
      <c r="BA67" s="43" t="str">
        <f>IF(ISBLANK('Nota de Estudiantes'!BA69),"",20*'Nota de Estudiantes'!BA69/BA$6)</f>
        <v/>
      </c>
      <c r="BB67" s="43" t="str">
        <f>IF(ISBLANK('Nota de Estudiantes'!BB69),"",20*'Nota de Estudiantes'!BB69/BB$6)</f>
        <v/>
      </c>
      <c r="BC67" s="43" t="str">
        <f>IF(ISBLANK('Nota de Estudiantes'!BC69),"",20*'Nota de Estudiantes'!BC69/BC$6)</f>
        <v/>
      </c>
      <c r="BD67" s="43" t="str">
        <f>IF(ISBLANK('Nota de Estudiantes'!BD69),"",20*'Nota de Estudiantes'!BD69/BD$6)</f>
        <v/>
      </c>
      <c r="BE67" s="43" t="str">
        <f>IF(ISBLANK('Nota de Estudiantes'!BE69),"",20*'Nota de Estudiantes'!BE69/BE$6)</f>
        <v/>
      </c>
      <c r="BF67" s="43" t="str">
        <f>IF(ISBLANK('Nota de Estudiantes'!BF69),"",20*'Nota de Estudiantes'!BF69/BF$6)</f>
        <v/>
      </c>
      <c r="BG67" s="43" t="str">
        <f>IF(ISBLANK('Nota de Estudiantes'!BG69),"",20*'Nota de Estudiantes'!BG69/BG$6)</f>
        <v/>
      </c>
      <c r="BH67" s="43" t="str">
        <f>IF(ISBLANK('Nota de Estudiantes'!BH69),"",20*'Nota de Estudiantes'!BH69/BH$6)</f>
        <v/>
      </c>
      <c r="BI67" s="43" t="str">
        <f>IF(ISBLANK('Nota de Estudiantes'!BI69),"",20*'Nota de Estudiantes'!BI69/BI$6)</f>
        <v/>
      </c>
      <c r="BJ67" s="43" t="str">
        <f>IF(ISBLANK('Nota de Estudiantes'!BJ69),"",20*'Nota de Estudiantes'!BJ69/BJ$6)</f>
        <v/>
      </c>
      <c r="BK67" s="43" t="str">
        <f>IF(ISBLANK('Nota de Estudiantes'!BK69),"",20*'Nota de Estudiantes'!BK69/BK$6)</f>
        <v/>
      </c>
      <c r="BL67" s="43" t="str">
        <f>IF(ISBLANK('Nota de Estudiantes'!BL69),"",20*'Nota de Estudiantes'!BL69/BL$6)</f>
        <v/>
      </c>
      <c r="BM67" s="43" t="str">
        <f>IF(ISBLANK('Nota de Estudiantes'!BM69),"",20*'Nota de Estudiantes'!BM69/BM$6)</f>
        <v/>
      </c>
      <c r="BN67" s="43" t="str">
        <f>IF(ISBLANK('Nota de Estudiantes'!BN69),"",20*'Nota de Estudiantes'!BN69/BN$6)</f>
        <v/>
      </c>
      <c r="BO67" s="43" t="str">
        <f>IF(ISBLANK('Nota de Estudiantes'!BO69),"",20*'Nota de Estudiantes'!BO69/BO$6)</f>
        <v/>
      </c>
      <c r="BP67" s="43" t="str">
        <f>IF(ISBLANK('Nota de Estudiantes'!BP69),"",20*'Nota de Estudiantes'!BP69/BP$6)</f>
        <v/>
      </c>
      <c r="BQ67" s="43" t="str">
        <f>IF(ISBLANK('Nota de Estudiantes'!BQ69),"",20*'Nota de Estudiantes'!BQ69/BQ$6)</f>
        <v/>
      </c>
      <c r="BR67" s="43" t="str">
        <f>IF(ISBLANK('Nota de Estudiantes'!BR69),"",20*'Nota de Estudiantes'!BR69/BR$6)</f>
        <v/>
      </c>
      <c r="BS67" s="43" t="str">
        <f>IF(ISBLANK('Nota de Estudiantes'!BS69),"",20*'Nota de Estudiantes'!BS69/BS$6)</f>
        <v/>
      </c>
      <c r="BT67" s="43" t="str">
        <f>IF(ISBLANK('Nota de Estudiantes'!BT69),"",20*'Nota de Estudiantes'!BT69/BT$6)</f>
        <v/>
      </c>
      <c r="BU67" s="43" t="str">
        <f>IF(ISBLANK('Nota de Estudiantes'!BU69),"",20*'Nota de Estudiantes'!BU69/BU$6)</f>
        <v/>
      </c>
      <c r="BV67" s="43" t="str">
        <f>IF(ISBLANK('Nota de Estudiantes'!BV69),"",20*'Nota de Estudiantes'!BV69/BV$6)</f>
        <v/>
      </c>
      <c r="BW67" s="43" t="str">
        <f>IF(ISBLANK('Nota de Estudiantes'!BW69),"",20*'Nota de Estudiantes'!BW69/BW$6)</f>
        <v/>
      </c>
      <c r="BX67" s="43" t="str">
        <f>IF(ISBLANK('Nota de Estudiantes'!BX69),"",20*'Nota de Estudiantes'!BX69/BX$6)</f>
        <v/>
      </c>
      <c r="BY67" s="43" t="str">
        <f>IF(ISBLANK('Nota de Estudiantes'!BY69),"",20*'Nota de Estudiantes'!BY69/BY$6)</f>
        <v/>
      </c>
      <c r="BZ67" s="43" t="str">
        <f>IF(ISBLANK('Nota de Estudiantes'!BZ69),"",20*'Nota de Estudiantes'!BZ69/BZ$6)</f>
        <v/>
      </c>
      <c r="CA67" s="43" t="str">
        <f>IF(ISBLANK('Nota de Estudiantes'!CA69),"",20*'Nota de Estudiantes'!CA69/CA$6)</f>
        <v/>
      </c>
      <c r="CB67" s="43" t="str">
        <f>IF(ISBLANK('Nota de Estudiantes'!CB69),"",20*'Nota de Estudiantes'!CB69/CB$6)</f>
        <v/>
      </c>
      <c r="CC67" s="43" t="str">
        <f>IF(ISBLANK('Nota de Estudiantes'!CC69),"",20*'Nota de Estudiantes'!CC69/CC$6)</f>
        <v/>
      </c>
      <c r="CD67" s="43" t="str">
        <f>IF(ISBLANK('Nota de Estudiantes'!CD69),"",20*'Nota de Estudiantes'!CD69/CD$6)</f>
        <v/>
      </c>
      <c r="CE67" s="43" t="str">
        <f>IF(ISBLANK('Nota de Estudiantes'!CE69),"",20*'Nota de Estudiantes'!CE69/CE$6)</f>
        <v/>
      </c>
      <c r="CF67" s="43" t="str">
        <f>IF(ISBLANK('Nota de Estudiantes'!CF69),"",20*'Nota de Estudiantes'!CF69/CF$6)</f>
        <v/>
      </c>
      <c r="CG67" s="43" t="str">
        <f>IF(ISBLANK('Nota de Estudiantes'!CG69),"",20*'Nota de Estudiantes'!CG69/CG$6)</f>
        <v/>
      </c>
      <c r="CH67" s="43" t="str">
        <f>IF(ISBLANK('Nota de Estudiantes'!CH69),"",20*'Nota de Estudiantes'!CH69/CH$6)</f>
        <v/>
      </c>
      <c r="CI67" s="43" t="str">
        <f>IF(ISBLANK('Nota de Estudiantes'!CI69),"",20*'Nota de Estudiantes'!CI69/CI$6)</f>
        <v/>
      </c>
      <c r="CJ67" s="43" t="str">
        <f>IF(ISBLANK('Nota de Estudiantes'!CJ69),"",20*'Nota de Estudiantes'!CJ69/CJ$6)</f>
        <v/>
      </c>
      <c r="CK67" s="43" t="str">
        <f>IF(ISBLANK('Nota de Estudiantes'!CK69),"",20*'Nota de Estudiantes'!CK69/CK$6)</f>
        <v/>
      </c>
      <c r="CL67" s="43" t="str">
        <f>IF(ISBLANK('Nota de Estudiantes'!CL69),"",20*'Nota de Estudiantes'!CL69/CL$6)</f>
        <v/>
      </c>
      <c r="CM67" s="43" t="str">
        <f>IF(ISBLANK('Nota de Estudiantes'!CM69),"",20*'Nota de Estudiantes'!CM69/CM$6)</f>
        <v/>
      </c>
      <c r="CN67" s="43" t="str">
        <f>IF(ISBLANK('Nota de Estudiantes'!CN69),"",20*'Nota de Estudiantes'!CN69/CN$6)</f>
        <v/>
      </c>
      <c r="CO67" s="43" t="str">
        <f>IF(ISBLANK('Nota de Estudiantes'!CO69),"",20*'Nota de Estudiantes'!CO69/CO$6)</f>
        <v/>
      </c>
      <c r="CP67" s="43" t="str">
        <f>IF(ISBLANK('Nota de Estudiantes'!CP69),"",20*'Nota de Estudiantes'!CP69/CP$6)</f>
        <v/>
      </c>
      <c r="CQ67" s="43" t="str">
        <f>IF(ISBLANK('Nota de Estudiantes'!CQ69),"",20*'Nota de Estudiantes'!CQ69/CQ$6)</f>
        <v/>
      </c>
      <c r="CR67" s="43" t="str">
        <f>IF(ISBLANK('Nota de Estudiantes'!CR69),"",20*'Nota de Estudiantes'!CR69/CR$6)</f>
        <v/>
      </c>
      <c r="CS67" s="43" t="str">
        <f>IF(ISBLANK('Nota de Estudiantes'!CS69),"",20*'Nota de Estudiantes'!CS69/CS$6)</f>
        <v/>
      </c>
      <c r="CT67" s="43" t="str">
        <f>IF(ISBLANK('Nota de Estudiantes'!CT69),"",20*'Nota de Estudiantes'!CT69/CT$6)</f>
        <v/>
      </c>
      <c r="CU67" s="43" t="str">
        <f>IF(ISBLANK('Nota de Estudiantes'!CU69),"",20*'Nota de Estudiantes'!CU69/CU$6)</f>
        <v/>
      </c>
      <c r="CV67" s="43" t="str">
        <f>IF(ISBLANK('Nota de Estudiantes'!CV69),"",20*'Nota de Estudiantes'!CV69/CV$6)</f>
        <v/>
      </c>
      <c r="CW67" s="43" t="str">
        <f>IF(ISBLANK('Nota de Estudiantes'!CW69),"",20*'Nota de Estudiantes'!CW69/CW$6)</f>
        <v/>
      </c>
      <c r="CX67" s="43" t="str">
        <f>IF(ISBLANK('Nota de Estudiantes'!CX69),"",20*'Nota de Estudiantes'!CX69/CX$6)</f>
        <v/>
      </c>
      <c r="CY67" s="43" t="str">
        <f>IF(ISBLANK('Nota de Estudiantes'!CY69),"",20*'Nota de Estudiantes'!CY69/CY$6)</f>
        <v/>
      </c>
      <c r="CZ67" s="43" t="str">
        <f>IF(ISBLANK('Nota de Estudiantes'!CZ69),"",20*'Nota de Estudiantes'!CZ69/CZ$6)</f>
        <v/>
      </c>
      <c r="DA67" s="43" t="str">
        <f>IF(ISBLANK('Nota de Estudiantes'!DA69),"",20*'Nota de Estudiantes'!DA69/DA$6)</f>
        <v/>
      </c>
      <c r="DB67" s="43" t="str">
        <f>IF(ISBLANK('Nota de Estudiantes'!DB69),"",20*'Nota de Estudiantes'!DB69/DB$6)</f>
        <v/>
      </c>
      <c r="DC67" s="43" t="str">
        <f>IF(ISBLANK('Nota de Estudiantes'!DC69),"",20*'Nota de Estudiantes'!DC69/DC$6)</f>
        <v/>
      </c>
      <c r="DD67" s="43" t="str">
        <f>IF(ISBLANK('Nota de Estudiantes'!DD69),"",20*'Nota de Estudiantes'!DD69/DD$6)</f>
        <v/>
      </c>
      <c r="DE67" s="43" t="str">
        <f>IF(ISBLANK('Nota de Estudiantes'!DE69),"",20*'Nota de Estudiantes'!DE69/DE$6)</f>
        <v/>
      </c>
      <c r="DF67" s="43" t="str">
        <f>IF(ISBLANK('Nota de Estudiantes'!DF69),"",20*'Nota de Estudiantes'!DF69/DF$6)</f>
        <v/>
      </c>
      <c r="DG67" s="43" t="str">
        <f>IF(ISBLANK('Nota de Estudiantes'!DG69),"",20*'Nota de Estudiantes'!DG69/DG$6)</f>
        <v/>
      </c>
      <c r="DH67" s="43" t="str">
        <f>IF(ISBLANK('Nota de Estudiantes'!DH69),"",20*'Nota de Estudiantes'!DH69/DH$6)</f>
        <v/>
      </c>
      <c r="DI67" s="43" t="str">
        <f>IF(ISBLANK('Nota de Estudiantes'!DI69),"",20*'Nota de Estudiantes'!DI69/DI$6)</f>
        <v/>
      </c>
      <c r="DJ67" s="43" t="str">
        <f>IF(ISBLANK('Nota de Estudiantes'!DJ69),"",20*'Nota de Estudiantes'!DJ69/DJ$6)</f>
        <v/>
      </c>
      <c r="DK67" s="43" t="str">
        <f>IF(ISBLANK('Nota de Estudiantes'!DK69),"",20*'Nota de Estudiantes'!DK69/DK$6)</f>
        <v/>
      </c>
      <c r="DL67" s="43" t="str">
        <f>IF(ISBLANK('Nota de Estudiantes'!DL69),"",20*'Nota de Estudiantes'!DL69/DL$6)</f>
        <v/>
      </c>
      <c r="DM67" s="43" t="str">
        <f>IF(ISBLANK('Nota de Estudiantes'!DM69),"",20*'Nota de Estudiantes'!DM69/DM$6)</f>
        <v/>
      </c>
      <c r="DN67" s="43" t="str">
        <f>IF(ISBLANK('Nota de Estudiantes'!DN69),"",20*'Nota de Estudiantes'!DN69/DN$6)</f>
        <v/>
      </c>
      <c r="DO67" s="43" t="str">
        <f>IF(ISBLANK('Nota de Estudiantes'!DO69),"",20*'Nota de Estudiantes'!DO69/DO$6)</f>
        <v/>
      </c>
      <c r="DP67" s="43" t="str">
        <f>IF(ISBLANK('Nota de Estudiantes'!DP69),"",20*'Nota de Estudiantes'!DP69/DP$6)</f>
        <v/>
      </c>
      <c r="DQ67" s="43" t="str">
        <f>IF(ISBLANK('Nota de Estudiantes'!DQ69),"",20*'Nota de Estudiantes'!DQ69/DQ$6)</f>
        <v/>
      </c>
      <c r="DR67" s="43" t="str">
        <f>IF(ISBLANK('Nota de Estudiantes'!DR69),"",20*'Nota de Estudiantes'!DR69/DR$6)</f>
        <v/>
      </c>
      <c r="DS67" s="43" t="str">
        <f>IF(ISBLANK('Nota de Estudiantes'!DS69),"",20*'Nota de Estudiantes'!DS69/DS$6)</f>
        <v/>
      </c>
      <c r="DT67" s="43" t="str">
        <f>IF(ISBLANK('Nota de Estudiantes'!DT69),"",20*'Nota de Estudiantes'!DT69/DT$6)</f>
        <v/>
      </c>
      <c r="DU67" s="43" t="str">
        <f>IF(ISBLANK('Nota de Estudiantes'!DU69),"",20*'Nota de Estudiantes'!DU69/DU$6)</f>
        <v/>
      </c>
      <c r="DV67" s="43" t="str">
        <f>IF(ISBLANK('Nota de Estudiantes'!DV69),"",20*'Nota de Estudiantes'!DV69/DV$6)</f>
        <v/>
      </c>
      <c r="DW67" s="43" t="str">
        <f>IF(ISBLANK('Nota de Estudiantes'!DW69),"",20*'Nota de Estudiantes'!DW69/DW$6)</f>
        <v/>
      </c>
      <c r="DX67" s="43" t="str">
        <f>IF(ISBLANK('Nota de Estudiantes'!DX69),"",20*'Nota de Estudiantes'!DX69/DX$6)</f>
        <v/>
      </c>
      <c r="DY67" s="43" t="str">
        <f>IF(ISBLANK('Nota de Estudiantes'!DY69),"",20*'Nota de Estudiantes'!DY69/DY$6)</f>
        <v/>
      </c>
      <c r="DZ67" s="43" t="str">
        <f>IF(ISBLANK('Nota de Estudiantes'!DZ69),"",20*'Nota de Estudiantes'!DZ69/DZ$6)</f>
        <v/>
      </c>
      <c r="EA67" s="43" t="str">
        <f>IF(ISBLANK('Nota de Estudiantes'!EA69),"",20*'Nota de Estudiantes'!EA69/EA$6)</f>
        <v/>
      </c>
      <c r="EB67" s="43" t="str">
        <f>IF(ISBLANK('Nota de Estudiantes'!EB69),"",20*'Nota de Estudiantes'!EB69/EB$6)</f>
        <v/>
      </c>
      <c r="EC67" s="43" t="str">
        <f>IF(ISBLANK('Nota de Estudiantes'!EC69),"",20*'Nota de Estudiantes'!EC69/EC$6)</f>
        <v/>
      </c>
      <c r="ED67" s="43" t="str">
        <f>IF(ISBLANK('Nota de Estudiantes'!ED69),"",20*'Nota de Estudiantes'!ED69/ED$6)</f>
        <v/>
      </c>
      <c r="EE67" s="43" t="str">
        <f>IF(ISBLANK('Nota de Estudiantes'!EE69),"",20*'Nota de Estudiantes'!EE69/EE$6)</f>
        <v/>
      </c>
      <c r="EF67" s="43" t="str">
        <f>IF(ISBLANK('Nota de Estudiantes'!EF69),"",20*'Nota de Estudiantes'!EF69/EF$6)</f>
        <v/>
      </c>
      <c r="EG67" s="43" t="str">
        <f>IF(ISBLANK('Nota de Estudiantes'!EG69),"",20*'Nota de Estudiantes'!EG69/EG$6)</f>
        <v/>
      </c>
      <c r="EH67" s="43" t="str">
        <f>IF(ISBLANK('Nota de Estudiantes'!EH69),"",20*'Nota de Estudiantes'!EH69/EH$6)</f>
        <v/>
      </c>
      <c r="EI67" s="43" t="str">
        <f>IF(ISBLANK('Nota de Estudiantes'!EI69),"",20*'Nota de Estudiantes'!EI69/EI$6)</f>
        <v/>
      </c>
      <c r="EJ67" s="43" t="str">
        <f>IF(ISBLANK('Nota de Estudiantes'!EJ69),"",20*'Nota de Estudiantes'!EJ69/EJ$6)</f>
        <v/>
      </c>
      <c r="EK67" s="43" t="str">
        <f>IF(ISBLANK('Nota de Estudiantes'!EK69),"",20*'Nota de Estudiantes'!EK69/EK$6)</f>
        <v/>
      </c>
      <c r="EL67" s="43" t="str">
        <f>IF(ISBLANK('Nota de Estudiantes'!EL69),"",20*'Nota de Estudiantes'!EL69/EL$6)</f>
        <v/>
      </c>
      <c r="EM67" s="43" t="str">
        <f>IF(ISBLANK('Nota de Estudiantes'!EM69),"",20*'Nota de Estudiantes'!EM69/EM$6)</f>
        <v/>
      </c>
      <c r="EN67" s="43" t="str">
        <f>IF(ISBLANK('Nota de Estudiantes'!EN69),"",20*'Nota de Estudiantes'!EN69/EN$6)</f>
        <v/>
      </c>
      <c r="EO67" s="43" t="str">
        <f>IF(ISBLANK('Nota de Estudiantes'!EO69),"",20*'Nota de Estudiantes'!EO69/EO$6)</f>
        <v/>
      </c>
      <c r="EP67" s="43" t="str">
        <f>IF(ISBLANK('Nota de Estudiantes'!EP69),"",20*'Nota de Estudiantes'!EP69/EP$6)</f>
        <v/>
      </c>
      <c r="EQ67" s="43" t="str">
        <f>IF(ISBLANK('Nota de Estudiantes'!EQ69),"",20*'Nota de Estudiantes'!EQ69/EQ$6)</f>
        <v/>
      </c>
      <c r="ER67" s="43" t="str">
        <f>IF(ISBLANK('Nota de Estudiantes'!ER69),"",20*'Nota de Estudiantes'!ER69/ER$6)</f>
        <v/>
      </c>
      <c r="ES67" s="43" t="str">
        <f>IF(ISBLANK('Nota de Estudiantes'!ES69),"",20*'Nota de Estudiantes'!ES69/ES$6)</f>
        <v/>
      </c>
      <c r="ET67" s="43" t="str">
        <f>IF(ISBLANK('Nota de Estudiantes'!ET69),"",20*'Nota de Estudiantes'!ET69/ET$6)</f>
        <v/>
      </c>
      <c r="EU67" s="43" t="str">
        <f>IF(ISBLANK('Nota de Estudiantes'!EU69),"",20*'Nota de Estudiantes'!EU69/EU$6)</f>
        <v/>
      </c>
      <c r="EV67" s="43" t="str">
        <f>IF(ISBLANK('Nota de Estudiantes'!EV69),"",20*'Nota de Estudiantes'!EV69/EV$6)</f>
        <v/>
      </c>
      <c r="EW67" s="43" t="str">
        <f>IF(ISBLANK('Nota de Estudiantes'!EW69),"",20*'Nota de Estudiantes'!EW69/EW$6)</f>
        <v/>
      </c>
      <c r="EX67" s="43" t="str">
        <f>IF(ISBLANK('Nota de Estudiantes'!EX69),"",20*'Nota de Estudiantes'!EX69/EX$6)</f>
        <v/>
      </c>
      <c r="EY67" s="43" t="str">
        <f>IF(ISBLANK('Nota de Estudiantes'!EY69),"",20*'Nota de Estudiantes'!EY69/EY$6)</f>
        <v/>
      </c>
      <c r="EZ67" s="43" t="str">
        <f>IF(ISBLANK('Nota de Estudiantes'!EZ69),"",20*'Nota de Estudiantes'!EZ69/EZ$6)</f>
        <v/>
      </c>
      <c r="FA67" s="43" t="str">
        <f>IF(ISBLANK('Nota de Estudiantes'!FA69),"",20*'Nota de Estudiantes'!FA69/FA$6)</f>
        <v/>
      </c>
      <c r="FB67" s="43" t="str">
        <f>IF(ISBLANK('Nota de Estudiantes'!FB69),"",20*'Nota de Estudiantes'!FB69/FB$6)</f>
        <v/>
      </c>
      <c r="FC67" s="43" t="str">
        <f>IF(ISBLANK('Nota de Estudiantes'!FC69),"",20*'Nota de Estudiantes'!FC69/FC$6)</f>
        <v/>
      </c>
      <c r="FD67" s="43" t="str">
        <f>IF(ISBLANK('Nota de Estudiantes'!FD69),"",20*'Nota de Estudiantes'!FD69/FD$6)</f>
        <v/>
      </c>
      <c r="FE67" s="43" t="str">
        <f>IF(ISBLANK('Nota de Estudiantes'!FE69),"",20*'Nota de Estudiantes'!FE69/FE$6)</f>
        <v/>
      </c>
      <c r="FF67" s="43" t="str">
        <f>IF(ISBLANK('Nota de Estudiantes'!FF69),"",20*'Nota de Estudiantes'!FF69/FF$6)</f>
        <v/>
      </c>
      <c r="FG67" s="43" t="str">
        <f>IF(ISBLANK('Nota de Estudiantes'!FG69),"",20*'Nota de Estudiantes'!FG69/FG$6)</f>
        <v/>
      </c>
      <c r="FH67" s="43" t="str">
        <f>IF(ISBLANK('Nota de Estudiantes'!FH69),"",20*'Nota de Estudiantes'!FH69/FH$6)</f>
        <v/>
      </c>
      <c r="FI67" s="43" t="str">
        <f>IF(ISBLANK('Nota de Estudiantes'!FI69),"",20*'Nota de Estudiantes'!FI69/FI$6)</f>
        <v/>
      </c>
      <c r="FJ67" s="43" t="str">
        <f>IF(ISBLANK('Nota de Estudiantes'!FJ69),"",20*'Nota de Estudiantes'!FJ69/FJ$6)</f>
        <v/>
      </c>
      <c r="FK67" s="43" t="str">
        <f>IF(ISBLANK('Nota de Estudiantes'!FK69),"",20*'Nota de Estudiantes'!FK69/FK$6)</f>
        <v/>
      </c>
      <c r="FL67" s="43" t="str">
        <f>IF(ISBLANK('Nota de Estudiantes'!FL69),"",20*'Nota de Estudiantes'!FL69/FL$6)</f>
        <v/>
      </c>
    </row>
    <row r="68" spans="2:168" x14ac:dyDescent="0.25">
      <c r="B68" s="42" t="str">
        <f>IF(ISBLANK('Nota de Estudiantes'!B70),"",'Nota de Estudiantes'!B70)</f>
        <v/>
      </c>
      <c r="C68" s="42" t="str">
        <f>IF(ISBLANK('Nota de Estudiantes'!C70),"",'Nota de Estudiantes'!C70)</f>
        <v/>
      </c>
      <c r="D68" s="38" t="str">
        <f>IF(ISBLANK('Nota de Estudiantes'!D70),"",'Nota de Estudiantes'!D70)</f>
        <v/>
      </c>
      <c r="E68" s="43" t="str">
        <f>IF(ISBLANK('Nota de Estudiantes'!E70),"",20*'Nota de Estudiantes'!E70/E$6)</f>
        <v/>
      </c>
      <c r="F68" s="43" t="str">
        <f>IF(ISBLANK('Nota de Estudiantes'!F70),"",20*'Nota de Estudiantes'!F70/F$6)</f>
        <v/>
      </c>
      <c r="G68" s="43" t="str">
        <f>IF(ISBLANK('Nota de Estudiantes'!G70),"",20*'Nota de Estudiantes'!G70/G$6)</f>
        <v/>
      </c>
      <c r="H68" s="43" t="str">
        <f>IF(ISBLANK('Nota de Estudiantes'!H70),"",20*'Nota de Estudiantes'!H70/H$6)</f>
        <v/>
      </c>
      <c r="I68" s="43" t="str">
        <f>IF(ISBLANK('Nota de Estudiantes'!I70),"",20*'Nota de Estudiantes'!I70/I$6)</f>
        <v/>
      </c>
      <c r="J68" s="43" t="str">
        <f>IF(ISBLANK('Nota de Estudiantes'!J70),"",20*'Nota de Estudiantes'!J70/J$6)</f>
        <v/>
      </c>
      <c r="K68" s="43" t="str">
        <f>IF(ISBLANK('Nota de Estudiantes'!K70),"",20*'Nota de Estudiantes'!K70/K$6)</f>
        <v/>
      </c>
      <c r="L68" s="43" t="str">
        <f>IF(ISBLANK('Nota de Estudiantes'!L70),"",20*'Nota de Estudiantes'!L70/L$6)</f>
        <v/>
      </c>
      <c r="M68" s="43" t="str">
        <f>IF(ISBLANK('Nota de Estudiantes'!M70),"",20*'Nota de Estudiantes'!M70/M$6)</f>
        <v/>
      </c>
      <c r="N68" s="43" t="str">
        <f>IF(ISBLANK('Nota de Estudiantes'!N70),"",20*'Nota de Estudiantes'!N70/N$6)</f>
        <v/>
      </c>
      <c r="O68" s="43" t="str">
        <f>IF(ISBLANK('Nota de Estudiantes'!O70),"",20*'Nota de Estudiantes'!O70/O$6)</f>
        <v/>
      </c>
      <c r="P68" s="43" t="str">
        <f>IF(ISBLANK('Nota de Estudiantes'!P70),"",20*'Nota de Estudiantes'!P70/P$6)</f>
        <v/>
      </c>
      <c r="Q68" s="43" t="str">
        <f>IF(ISBLANK('Nota de Estudiantes'!Q70),"",20*'Nota de Estudiantes'!Q70/Q$6)</f>
        <v/>
      </c>
      <c r="R68" s="43" t="str">
        <f>IF(ISBLANK('Nota de Estudiantes'!R70),"",20*'Nota de Estudiantes'!R70/R$6)</f>
        <v/>
      </c>
      <c r="S68" s="43" t="str">
        <f>IF(ISBLANK('Nota de Estudiantes'!S70),"",20*'Nota de Estudiantes'!S70/S$6)</f>
        <v/>
      </c>
      <c r="T68" s="43" t="str">
        <f>IF(ISBLANK('Nota de Estudiantes'!T70),"",20*'Nota de Estudiantes'!T70/T$6)</f>
        <v/>
      </c>
      <c r="U68" s="43" t="str">
        <f>IF(ISBLANK('Nota de Estudiantes'!U70),"",20*'Nota de Estudiantes'!U70/U$6)</f>
        <v/>
      </c>
      <c r="V68" s="43" t="str">
        <f>IF(ISBLANK('Nota de Estudiantes'!V70),"",20*'Nota de Estudiantes'!V70/V$6)</f>
        <v/>
      </c>
      <c r="W68" s="43" t="str">
        <f>IF(ISBLANK('Nota de Estudiantes'!W70),"",20*'Nota de Estudiantes'!W70/W$6)</f>
        <v/>
      </c>
      <c r="X68" s="43" t="str">
        <f>IF(ISBLANK('Nota de Estudiantes'!X70),"",20*'Nota de Estudiantes'!X70/X$6)</f>
        <v/>
      </c>
      <c r="Y68" s="43" t="str">
        <f>IF(ISBLANK('Nota de Estudiantes'!Y70),"",20*'Nota de Estudiantes'!Y70/Y$6)</f>
        <v/>
      </c>
      <c r="Z68" s="43" t="str">
        <f>IF(ISBLANK('Nota de Estudiantes'!Z70),"",20*'Nota de Estudiantes'!Z70/Z$6)</f>
        <v/>
      </c>
      <c r="AA68" s="43" t="str">
        <f>IF(ISBLANK('Nota de Estudiantes'!AA70),"",20*'Nota de Estudiantes'!AA70/AA$6)</f>
        <v/>
      </c>
      <c r="AB68" s="43" t="str">
        <f>IF(ISBLANK('Nota de Estudiantes'!AB70),"",20*'Nota de Estudiantes'!AB70/AB$6)</f>
        <v/>
      </c>
      <c r="AC68" s="43" t="str">
        <f>IF(ISBLANK('Nota de Estudiantes'!AC70),"",20*'Nota de Estudiantes'!AC70/AC$6)</f>
        <v/>
      </c>
      <c r="AD68" s="43" t="str">
        <f>IF(ISBLANK('Nota de Estudiantes'!AD70),"",20*'Nota de Estudiantes'!AD70/AD$6)</f>
        <v/>
      </c>
      <c r="AE68" s="43" t="str">
        <f>IF(ISBLANK('Nota de Estudiantes'!AE70),"",20*'Nota de Estudiantes'!AE70/AE$6)</f>
        <v/>
      </c>
      <c r="AF68" s="43" t="str">
        <f>IF(ISBLANK('Nota de Estudiantes'!AF70),"",20*'Nota de Estudiantes'!AF70/AF$6)</f>
        <v/>
      </c>
      <c r="AG68" s="43" t="str">
        <f>IF(ISBLANK('Nota de Estudiantes'!AG70),"",20*'Nota de Estudiantes'!AG70/AG$6)</f>
        <v/>
      </c>
      <c r="AH68" s="43" t="str">
        <f>IF(ISBLANK('Nota de Estudiantes'!AH70),"",20*'Nota de Estudiantes'!AH70/AH$6)</f>
        <v/>
      </c>
      <c r="AI68" s="43" t="str">
        <f>IF(ISBLANK('Nota de Estudiantes'!AI70),"",20*'Nota de Estudiantes'!AI70/AI$6)</f>
        <v/>
      </c>
      <c r="AJ68" s="43" t="str">
        <f>IF(ISBLANK('Nota de Estudiantes'!AJ70),"",20*'Nota de Estudiantes'!AJ70/AJ$6)</f>
        <v/>
      </c>
      <c r="AK68" s="43" t="str">
        <f>IF(ISBLANK('Nota de Estudiantes'!AK70),"",20*'Nota de Estudiantes'!AK70/AK$6)</f>
        <v/>
      </c>
      <c r="AL68" s="43" t="str">
        <f>IF(ISBLANK('Nota de Estudiantes'!AL70),"",20*'Nota de Estudiantes'!AL70/AL$6)</f>
        <v/>
      </c>
      <c r="AM68" s="43" t="str">
        <f>IF(ISBLANK('Nota de Estudiantes'!AM70),"",20*'Nota de Estudiantes'!AM70/AM$6)</f>
        <v/>
      </c>
      <c r="AN68" s="43" t="str">
        <f>IF(ISBLANK('Nota de Estudiantes'!AN70),"",20*'Nota de Estudiantes'!AN70/AN$6)</f>
        <v/>
      </c>
      <c r="AO68" s="43" t="str">
        <f>IF(ISBLANK('Nota de Estudiantes'!AO70),"",20*'Nota de Estudiantes'!AO70/AO$6)</f>
        <v/>
      </c>
      <c r="AP68" s="43" t="str">
        <f>IF(ISBLANK('Nota de Estudiantes'!AP70),"",20*'Nota de Estudiantes'!AP70/AP$6)</f>
        <v/>
      </c>
      <c r="AQ68" s="43" t="str">
        <f>IF(ISBLANK('Nota de Estudiantes'!AQ70),"",20*'Nota de Estudiantes'!AQ70/AQ$6)</f>
        <v/>
      </c>
      <c r="AR68" s="43" t="str">
        <f>IF(ISBLANK('Nota de Estudiantes'!AR70),"",20*'Nota de Estudiantes'!AR70/AR$6)</f>
        <v/>
      </c>
      <c r="AS68" s="43" t="str">
        <f>IF(ISBLANK('Nota de Estudiantes'!AS70),"",20*'Nota de Estudiantes'!AS70/AS$6)</f>
        <v/>
      </c>
      <c r="AT68" s="43" t="str">
        <f>IF(ISBLANK('Nota de Estudiantes'!AT70),"",20*'Nota de Estudiantes'!AT70/AT$6)</f>
        <v/>
      </c>
      <c r="AU68" s="43" t="str">
        <f>IF(ISBLANK('Nota de Estudiantes'!AU70),"",20*'Nota de Estudiantes'!AU70/AU$6)</f>
        <v/>
      </c>
      <c r="AV68" s="43" t="str">
        <f>IF(ISBLANK('Nota de Estudiantes'!AV70),"",20*'Nota de Estudiantes'!AV70/AV$6)</f>
        <v/>
      </c>
      <c r="AW68" s="43" t="str">
        <f>IF(ISBLANK('Nota de Estudiantes'!AW70),"",20*'Nota de Estudiantes'!AW70/AW$6)</f>
        <v/>
      </c>
      <c r="AX68" s="43" t="str">
        <f>IF(ISBLANK('Nota de Estudiantes'!AX70),"",20*'Nota de Estudiantes'!AX70/AX$6)</f>
        <v/>
      </c>
      <c r="AY68" s="43" t="str">
        <f>IF(ISBLANK('Nota de Estudiantes'!AY70),"",20*'Nota de Estudiantes'!AY70/AY$6)</f>
        <v/>
      </c>
      <c r="AZ68" s="43" t="str">
        <f>IF(ISBLANK('Nota de Estudiantes'!AZ70),"",20*'Nota de Estudiantes'!AZ70/AZ$6)</f>
        <v/>
      </c>
      <c r="BA68" s="43" t="str">
        <f>IF(ISBLANK('Nota de Estudiantes'!BA70),"",20*'Nota de Estudiantes'!BA70/BA$6)</f>
        <v/>
      </c>
      <c r="BB68" s="43" t="str">
        <f>IF(ISBLANK('Nota de Estudiantes'!BB70),"",20*'Nota de Estudiantes'!BB70/BB$6)</f>
        <v/>
      </c>
      <c r="BC68" s="43" t="str">
        <f>IF(ISBLANK('Nota de Estudiantes'!BC70),"",20*'Nota de Estudiantes'!BC70/BC$6)</f>
        <v/>
      </c>
      <c r="BD68" s="43" t="str">
        <f>IF(ISBLANK('Nota de Estudiantes'!BD70),"",20*'Nota de Estudiantes'!BD70/BD$6)</f>
        <v/>
      </c>
      <c r="BE68" s="43" t="str">
        <f>IF(ISBLANK('Nota de Estudiantes'!BE70),"",20*'Nota de Estudiantes'!BE70/BE$6)</f>
        <v/>
      </c>
      <c r="BF68" s="43" t="str">
        <f>IF(ISBLANK('Nota de Estudiantes'!BF70),"",20*'Nota de Estudiantes'!BF70/BF$6)</f>
        <v/>
      </c>
      <c r="BG68" s="43" t="str">
        <f>IF(ISBLANK('Nota de Estudiantes'!BG70),"",20*'Nota de Estudiantes'!BG70/BG$6)</f>
        <v/>
      </c>
      <c r="BH68" s="43" t="str">
        <f>IF(ISBLANK('Nota de Estudiantes'!BH70),"",20*'Nota de Estudiantes'!BH70/BH$6)</f>
        <v/>
      </c>
      <c r="BI68" s="43" t="str">
        <f>IF(ISBLANK('Nota de Estudiantes'!BI70),"",20*'Nota de Estudiantes'!BI70/BI$6)</f>
        <v/>
      </c>
      <c r="BJ68" s="43" t="str">
        <f>IF(ISBLANK('Nota de Estudiantes'!BJ70),"",20*'Nota de Estudiantes'!BJ70/BJ$6)</f>
        <v/>
      </c>
      <c r="BK68" s="43" t="str">
        <f>IF(ISBLANK('Nota de Estudiantes'!BK70),"",20*'Nota de Estudiantes'!BK70/BK$6)</f>
        <v/>
      </c>
      <c r="BL68" s="43" t="str">
        <f>IF(ISBLANK('Nota de Estudiantes'!BL70),"",20*'Nota de Estudiantes'!BL70/BL$6)</f>
        <v/>
      </c>
      <c r="BM68" s="43" t="str">
        <f>IF(ISBLANK('Nota de Estudiantes'!BM70),"",20*'Nota de Estudiantes'!BM70/BM$6)</f>
        <v/>
      </c>
      <c r="BN68" s="43" t="str">
        <f>IF(ISBLANK('Nota de Estudiantes'!BN70),"",20*'Nota de Estudiantes'!BN70/BN$6)</f>
        <v/>
      </c>
      <c r="BO68" s="43" t="str">
        <f>IF(ISBLANK('Nota de Estudiantes'!BO70),"",20*'Nota de Estudiantes'!BO70/BO$6)</f>
        <v/>
      </c>
      <c r="BP68" s="43" t="str">
        <f>IF(ISBLANK('Nota de Estudiantes'!BP70),"",20*'Nota de Estudiantes'!BP70/BP$6)</f>
        <v/>
      </c>
      <c r="BQ68" s="43" t="str">
        <f>IF(ISBLANK('Nota de Estudiantes'!BQ70),"",20*'Nota de Estudiantes'!BQ70/BQ$6)</f>
        <v/>
      </c>
      <c r="BR68" s="43" t="str">
        <f>IF(ISBLANK('Nota de Estudiantes'!BR70),"",20*'Nota de Estudiantes'!BR70/BR$6)</f>
        <v/>
      </c>
      <c r="BS68" s="43" t="str">
        <f>IF(ISBLANK('Nota de Estudiantes'!BS70),"",20*'Nota de Estudiantes'!BS70/BS$6)</f>
        <v/>
      </c>
      <c r="BT68" s="43" t="str">
        <f>IF(ISBLANK('Nota de Estudiantes'!BT70),"",20*'Nota de Estudiantes'!BT70/BT$6)</f>
        <v/>
      </c>
      <c r="BU68" s="43" t="str">
        <f>IF(ISBLANK('Nota de Estudiantes'!BU70),"",20*'Nota de Estudiantes'!BU70/BU$6)</f>
        <v/>
      </c>
      <c r="BV68" s="43" t="str">
        <f>IF(ISBLANK('Nota de Estudiantes'!BV70),"",20*'Nota de Estudiantes'!BV70/BV$6)</f>
        <v/>
      </c>
      <c r="BW68" s="43" t="str">
        <f>IF(ISBLANK('Nota de Estudiantes'!BW70),"",20*'Nota de Estudiantes'!BW70/BW$6)</f>
        <v/>
      </c>
      <c r="BX68" s="43" t="str">
        <f>IF(ISBLANK('Nota de Estudiantes'!BX70),"",20*'Nota de Estudiantes'!BX70/BX$6)</f>
        <v/>
      </c>
      <c r="BY68" s="43" t="str">
        <f>IF(ISBLANK('Nota de Estudiantes'!BY70),"",20*'Nota de Estudiantes'!BY70/BY$6)</f>
        <v/>
      </c>
      <c r="BZ68" s="43" t="str">
        <f>IF(ISBLANK('Nota de Estudiantes'!BZ70),"",20*'Nota de Estudiantes'!BZ70/BZ$6)</f>
        <v/>
      </c>
      <c r="CA68" s="43" t="str">
        <f>IF(ISBLANK('Nota de Estudiantes'!CA70),"",20*'Nota de Estudiantes'!CA70/CA$6)</f>
        <v/>
      </c>
      <c r="CB68" s="43" t="str">
        <f>IF(ISBLANK('Nota de Estudiantes'!CB70),"",20*'Nota de Estudiantes'!CB70/CB$6)</f>
        <v/>
      </c>
      <c r="CC68" s="43" t="str">
        <f>IF(ISBLANK('Nota de Estudiantes'!CC70),"",20*'Nota de Estudiantes'!CC70/CC$6)</f>
        <v/>
      </c>
      <c r="CD68" s="43" t="str">
        <f>IF(ISBLANK('Nota de Estudiantes'!CD70),"",20*'Nota de Estudiantes'!CD70/CD$6)</f>
        <v/>
      </c>
      <c r="CE68" s="43" t="str">
        <f>IF(ISBLANK('Nota de Estudiantes'!CE70),"",20*'Nota de Estudiantes'!CE70/CE$6)</f>
        <v/>
      </c>
      <c r="CF68" s="43" t="str">
        <f>IF(ISBLANK('Nota de Estudiantes'!CF70),"",20*'Nota de Estudiantes'!CF70/CF$6)</f>
        <v/>
      </c>
      <c r="CG68" s="43" t="str">
        <f>IF(ISBLANK('Nota de Estudiantes'!CG70),"",20*'Nota de Estudiantes'!CG70/CG$6)</f>
        <v/>
      </c>
      <c r="CH68" s="43" t="str">
        <f>IF(ISBLANK('Nota de Estudiantes'!CH70),"",20*'Nota de Estudiantes'!CH70/CH$6)</f>
        <v/>
      </c>
      <c r="CI68" s="43" t="str">
        <f>IF(ISBLANK('Nota de Estudiantes'!CI70),"",20*'Nota de Estudiantes'!CI70/CI$6)</f>
        <v/>
      </c>
      <c r="CJ68" s="43" t="str">
        <f>IF(ISBLANK('Nota de Estudiantes'!CJ70),"",20*'Nota de Estudiantes'!CJ70/CJ$6)</f>
        <v/>
      </c>
      <c r="CK68" s="43" t="str">
        <f>IF(ISBLANK('Nota de Estudiantes'!CK70),"",20*'Nota de Estudiantes'!CK70/CK$6)</f>
        <v/>
      </c>
      <c r="CL68" s="43" t="str">
        <f>IF(ISBLANK('Nota de Estudiantes'!CL70),"",20*'Nota de Estudiantes'!CL70/CL$6)</f>
        <v/>
      </c>
      <c r="CM68" s="43" t="str">
        <f>IF(ISBLANK('Nota de Estudiantes'!CM70),"",20*'Nota de Estudiantes'!CM70/CM$6)</f>
        <v/>
      </c>
      <c r="CN68" s="43" t="str">
        <f>IF(ISBLANK('Nota de Estudiantes'!CN70),"",20*'Nota de Estudiantes'!CN70/CN$6)</f>
        <v/>
      </c>
      <c r="CO68" s="43" t="str">
        <f>IF(ISBLANK('Nota de Estudiantes'!CO70),"",20*'Nota de Estudiantes'!CO70/CO$6)</f>
        <v/>
      </c>
      <c r="CP68" s="43" t="str">
        <f>IF(ISBLANK('Nota de Estudiantes'!CP70),"",20*'Nota de Estudiantes'!CP70/CP$6)</f>
        <v/>
      </c>
      <c r="CQ68" s="43" t="str">
        <f>IF(ISBLANK('Nota de Estudiantes'!CQ70),"",20*'Nota de Estudiantes'!CQ70/CQ$6)</f>
        <v/>
      </c>
      <c r="CR68" s="43" t="str">
        <f>IF(ISBLANK('Nota de Estudiantes'!CR70),"",20*'Nota de Estudiantes'!CR70/CR$6)</f>
        <v/>
      </c>
      <c r="CS68" s="43" t="str">
        <f>IF(ISBLANK('Nota de Estudiantes'!CS70),"",20*'Nota de Estudiantes'!CS70/CS$6)</f>
        <v/>
      </c>
      <c r="CT68" s="43" t="str">
        <f>IF(ISBLANK('Nota de Estudiantes'!CT70),"",20*'Nota de Estudiantes'!CT70/CT$6)</f>
        <v/>
      </c>
      <c r="CU68" s="43" t="str">
        <f>IF(ISBLANK('Nota de Estudiantes'!CU70),"",20*'Nota de Estudiantes'!CU70/CU$6)</f>
        <v/>
      </c>
      <c r="CV68" s="43" t="str">
        <f>IF(ISBLANK('Nota de Estudiantes'!CV70),"",20*'Nota de Estudiantes'!CV70/CV$6)</f>
        <v/>
      </c>
      <c r="CW68" s="43" t="str">
        <f>IF(ISBLANK('Nota de Estudiantes'!CW70),"",20*'Nota de Estudiantes'!CW70/CW$6)</f>
        <v/>
      </c>
      <c r="CX68" s="43" t="str">
        <f>IF(ISBLANK('Nota de Estudiantes'!CX70),"",20*'Nota de Estudiantes'!CX70/CX$6)</f>
        <v/>
      </c>
      <c r="CY68" s="43" t="str">
        <f>IF(ISBLANK('Nota de Estudiantes'!CY70),"",20*'Nota de Estudiantes'!CY70/CY$6)</f>
        <v/>
      </c>
      <c r="CZ68" s="43" t="str">
        <f>IF(ISBLANK('Nota de Estudiantes'!CZ70),"",20*'Nota de Estudiantes'!CZ70/CZ$6)</f>
        <v/>
      </c>
      <c r="DA68" s="43" t="str">
        <f>IF(ISBLANK('Nota de Estudiantes'!DA70),"",20*'Nota de Estudiantes'!DA70/DA$6)</f>
        <v/>
      </c>
      <c r="DB68" s="43" t="str">
        <f>IF(ISBLANK('Nota de Estudiantes'!DB70),"",20*'Nota de Estudiantes'!DB70/DB$6)</f>
        <v/>
      </c>
      <c r="DC68" s="43" t="str">
        <f>IF(ISBLANK('Nota de Estudiantes'!DC70),"",20*'Nota de Estudiantes'!DC70/DC$6)</f>
        <v/>
      </c>
      <c r="DD68" s="43" t="str">
        <f>IF(ISBLANK('Nota de Estudiantes'!DD70),"",20*'Nota de Estudiantes'!DD70/DD$6)</f>
        <v/>
      </c>
      <c r="DE68" s="43" t="str">
        <f>IF(ISBLANK('Nota de Estudiantes'!DE70),"",20*'Nota de Estudiantes'!DE70/DE$6)</f>
        <v/>
      </c>
      <c r="DF68" s="43" t="str">
        <f>IF(ISBLANK('Nota de Estudiantes'!DF70),"",20*'Nota de Estudiantes'!DF70/DF$6)</f>
        <v/>
      </c>
      <c r="DG68" s="43" t="str">
        <f>IF(ISBLANK('Nota de Estudiantes'!DG70),"",20*'Nota de Estudiantes'!DG70/DG$6)</f>
        <v/>
      </c>
      <c r="DH68" s="43" t="str">
        <f>IF(ISBLANK('Nota de Estudiantes'!DH70),"",20*'Nota de Estudiantes'!DH70/DH$6)</f>
        <v/>
      </c>
      <c r="DI68" s="43" t="str">
        <f>IF(ISBLANK('Nota de Estudiantes'!DI70),"",20*'Nota de Estudiantes'!DI70/DI$6)</f>
        <v/>
      </c>
      <c r="DJ68" s="43" t="str">
        <f>IF(ISBLANK('Nota de Estudiantes'!DJ70),"",20*'Nota de Estudiantes'!DJ70/DJ$6)</f>
        <v/>
      </c>
      <c r="DK68" s="43" t="str">
        <f>IF(ISBLANK('Nota de Estudiantes'!DK70),"",20*'Nota de Estudiantes'!DK70/DK$6)</f>
        <v/>
      </c>
      <c r="DL68" s="43" t="str">
        <f>IF(ISBLANK('Nota de Estudiantes'!DL70),"",20*'Nota de Estudiantes'!DL70/DL$6)</f>
        <v/>
      </c>
      <c r="DM68" s="43" t="str">
        <f>IF(ISBLANK('Nota de Estudiantes'!DM70),"",20*'Nota de Estudiantes'!DM70/DM$6)</f>
        <v/>
      </c>
      <c r="DN68" s="43" t="str">
        <f>IF(ISBLANK('Nota de Estudiantes'!DN70),"",20*'Nota de Estudiantes'!DN70/DN$6)</f>
        <v/>
      </c>
      <c r="DO68" s="43" t="str">
        <f>IF(ISBLANK('Nota de Estudiantes'!DO70),"",20*'Nota de Estudiantes'!DO70/DO$6)</f>
        <v/>
      </c>
      <c r="DP68" s="43" t="str">
        <f>IF(ISBLANK('Nota de Estudiantes'!DP70),"",20*'Nota de Estudiantes'!DP70/DP$6)</f>
        <v/>
      </c>
      <c r="DQ68" s="43" t="str">
        <f>IF(ISBLANK('Nota de Estudiantes'!DQ70),"",20*'Nota de Estudiantes'!DQ70/DQ$6)</f>
        <v/>
      </c>
      <c r="DR68" s="43" t="str">
        <f>IF(ISBLANK('Nota de Estudiantes'!DR70),"",20*'Nota de Estudiantes'!DR70/DR$6)</f>
        <v/>
      </c>
      <c r="DS68" s="43" t="str">
        <f>IF(ISBLANK('Nota de Estudiantes'!DS70),"",20*'Nota de Estudiantes'!DS70/DS$6)</f>
        <v/>
      </c>
      <c r="DT68" s="43" t="str">
        <f>IF(ISBLANK('Nota de Estudiantes'!DT70),"",20*'Nota de Estudiantes'!DT70/DT$6)</f>
        <v/>
      </c>
      <c r="DU68" s="43" t="str">
        <f>IF(ISBLANK('Nota de Estudiantes'!DU70),"",20*'Nota de Estudiantes'!DU70/DU$6)</f>
        <v/>
      </c>
      <c r="DV68" s="43" t="str">
        <f>IF(ISBLANK('Nota de Estudiantes'!DV70),"",20*'Nota de Estudiantes'!DV70/DV$6)</f>
        <v/>
      </c>
      <c r="DW68" s="43" t="str">
        <f>IF(ISBLANK('Nota de Estudiantes'!DW70),"",20*'Nota de Estudiantes'!DW70/DW$6)</f>
        <v/>
      </c>
      <c r="DX68" s="43" t="str">
        <f>IF(ISBLANK('Nota de Estudiantes'!DX70),"",20*'Nota de Estudiantes'!DX70/DX$6)</f>
        <v/>
      </c>
      <c r="DY68" s="43" t="str">
        <f>IF(ISBLANK('Nota de Estudiantes'!DY70),"",20*'Nota de Estudiantes'!DY70/DY$6)</f>
        <v/>
      </c>
      <c r="DZ68" s="43" t="str">
        <f>IF(ISBLANK('Nota de Estudiantes'!DZ70),"",20*'Nota de Estudiantes'!DZ70/DZ$6)</f>
        <v/>
      </c>
      <c r="EA68" s="43" t="str">
        <f>IF(ISBLANK('Nota de Estudiantes'!EA70),"",20*'Nota de Estudiantes'!EA70/EA$6)</f>
        <v/>
      </c>
      <c r="EB68" s="43" t="str">
        <f>IF(ISBLANK('Nota de Estudiantes'!EB70),"",20*'Nota de Estudiantes'!EB70/EB$6)</f>
        <v/>
      </c>
      <c r="EC68" s="43" t="str">
        <f>IF(ISBLANK('Nota de Estudiantes'!EC70),"",20*'Nota de Estudiantes'!EC70/EC$6)</f>
        <v/>
      </c>
      <c r="ED68" s="43" t="str">
        <f>IF(ISBLANK('Nota de Estudiantes'!ED70),"",20*'Nota de Estudiantes'!ED70/ED$6)</f>
        <v/>
      </c>
      <c r="EE68" s="43" t="str">
        <f>IF(ISBLANK('Nota de Estudiantes'!EE70),"",20*'Nota de Estudiantes'!EE70/EE$6)</f>
        <v/>
      </c>
      <c r="EF68" s="43" t="str">
        <f>IF(ISBLANK('Nota de Estudiantes'!EF70),"",20*'Nota de Estudiantes'!EF70/EF$6)</f>
        <v/>
      </c>
      <c r="EG68" s="43" t="str">
        <f>IF(ISBLANK('Nota de Estudiantes'!EG70),"",20*'Nota de Estudiantes'!EG70/EG$6)</f>
        <v/>
      </c>
      <c r="EH68" s="43" t="str">
        <f>IF(ISBLANK('Nota de Estudiantes'!EH70),"",20*'Nota de Estudiantes'!EH70/EH$6)</f>
        <v/>
      </c>
      <c r="EI68" s="43" t="str">
        <f>IF(ISBLANK('Nota de Estudiantes'!EI70),"",20*'Nota de Estudiantes'!EI70/EI$6)</f>
        <v/>
      </c>
      <c r="EJ68" s="43" t="str">
        <f>IF(ISBLANK('Nota de Estudiantes'!EJ70),"",20*'Nota de Estudiantes'!EJ70/EJ$6)</f>
        <v/>
      </c>
      <c r="EK68" s="43" t="str">
        <f>IF(ISBLANK('Nota de Estudiantes'!EK70),"",20*'Nota de Estudiantes'!EK70/EK$6)</f>
        <v/>
      </c>
      <c r="EL68" s="43" t="str">
        <f>IF(ISBLANK('Nota de Estudiantes'!EL70),"",20*'Nota de Estudiantes'!EL70/EL$6)</f>
        <v/>
      </c>
      <c r="EM68" s="43" t="str">
        <f>IF(ISBLANK('Nota de Estudiantes'!EM70),"",20*'Nota de Estudiantes'!EM70/EM$6)</f>
        <v/>
      </c>
      <c r="EN68" s="43" t="str">
        <f>IF(ISBLANK('Nota de Estudiantes'!EN70),"",20*'Nota de Estudiantes'!EN70/EN$6)</f>
        <v/>
      </c>
      <c r="EO68" s="43" t="str">
        <f>IF(ISBLANK('Nota de Estudiantes'!EO70),"",20*'Nota de Estudiantes'!EO70/EO$6)</f>
        <v/>
      </c>
      <c r="EP68" s="43" t="str">
        <f>IF(ISBLANK('Nota de Estudiantes'!EP70),"",20*'Nota de Estudiantes'!EP70/EP$6)</f>
        <v/>
      </c>
      <c r="EQ68" s="43" t="str">
        <f>IF(ISBLANK('Nota de Estudiantes'!EQ70),"",20*'Nota de Estudiantes'!EQ70/EQ$6)</f>
        <v/>
      </c>
      <c r="ER68" s="43" t="str">
        <f>IF(ISBLANK('Nota de Estudiantes'!ER70),"",20*'Nota de Estudiantes'!ER70/ER$6)</f>
        <v/>
      </c>
      <c r="ES68" s="43" t="str">
        <f>IF(ISBLANK('Nota de Estudiantes'!ES70),"",20*'Nota de Estudiantes'!ES70/ES$6)</f>
        <v/>
      </c>
      <c r="ET68" s="43" t="str">
        <f>IF(ISBLANK('Nota de Estudiantes'!ET70),"",20*'Nota de Estudiantes'!ET70/ET$6)</f>
        <v/>
      </c>
      <c r="EU68" s="43" t="str">
        <f>IF(ISBLANK('Nota de Estudiantes'!EU70),"",20*'Nota de Estudiantes'!EU70/EU$6)</f>
        <v/>
      </c>
      <c r="EV68" s="43" t="str">
        <f>IF(ISBLANK('Nota de Estudiantes'!EV70),"",20*'Nota de Estudiantes'!EV70/EV$6)</f>
        <v/>
      </c>
      <c r="EW68" s="43" t="str">
        <f>IF(ISBLANK('Nota de Estudiantes'!EW70),"",20*'Nota de Estudiantes'!EW70/EW$6)</f>
        <v/>
      </c>
      <c r="EX68" s="43" t="str">
        <f>IF(ISBLANK('Nota de Estudiantes'!EX70),"",20*'Nota de Estudiantes'!EX70/EX$6)</f>
        <v/>
      </c>
      <c r="EY68" s="43" t="str">
        <f>IF(ISBLANK('Nota de Estudiantes'!EY70),"",20*'Nota de Estudiantes'!EY70/EY$6)</f>
        <v/>
      </c>
      <c r="EZ68" s="43" t="str">
        <f>IF(ISBLANK('Nota de Estudiantes'!EZ70),"",20*'Nota de Estudiantes'!EZ70/EZ$6)</f>
        <v/>
      </c>
      <c r="FA68" s="43" t="str">
        <f>IF(ISBLANK('Nota de Estudiantes'!FA70),"",20*'Nota de Estudiantes'!FA70/FA$6)</f>
        <v/>
      </c>
      <c r="FB68" s="43" t="str">
        <f>IF(ISBLANK('Nota de Estudiantes'!FB70),"",20*'Nota de Estudiantes'!FB70/FB$6)</f>
        <v/>
      </c>
      <c r="FC68" s="43" t="str">
        <f>IF(ISBLANK('Nota de Estudiantes'!FC70),"",20*'Nota de Estudiantes'!FC70/FC$6)</f>
        <v/>
      </c>
      <c r="FD68" s="43" t="str">
        <f>IF(ISBLANK('Nota de Estudiantes'!FD70),"",20*'Nota de Estudiantes'!FD70/FD$6)</f>
        <v/>
      </c>
      <c r="FE68" s="43" t="str">
        <f>IF(ISBLANK('Nota de Estudiantes'!FE70),"",20*'Nota de Estudiantes'!FE70/FE$6)</f>
        <v/>
      </c>
      <c r="FF68" s="43" t="str">
        <f>IF(ISBLANK('Nota de Estudiantes'!FF70),"",20*'Nota de Estudiantes'!FF70/FF$6)</f>
        <v/>
      </c>
      <c r="FG68" s="43" t="str">
        <f>IF(ISBLANK('Nota de Estudiantes'!FG70),"",20*'Nota de Estudiantes'!FG70/FG$6)</f>
        <v/>
      </c>
      <c r="FH68" s="43" t="str">
        <f>IF(ISBLANK('Nota de Estudiantes'!FH70),"",20*'Nota de Estudiantes'!FH70/FH$6)</f>
        <v/>
      </c>
      <c r="FI68" s="43" t="str">
        <f>IF(ISBLANK('Nota de Estudiantes'!FI70),"",20*'Nota de Estudiantes'!FI70/FI$6)</f>
        <v/>
      </c>
      <c r="FJ68" s="43" t="str">
        <f>IF(ISBLANK('Nota de Estudiantes'!FJ70),"",20*'Nota de Estudiantes'!FJ70/FJ$6)</f>
        <v/>
      </c>
      <c r="FK68" s="43" t="str">
        <f>IF(ISBLANK('Nota de Estudiantes'!FK70),"",20*'Nota de Estudiantes'!FK70/FK$6)</f>
        <v/>
      </c>
      <c r="FL68" s="43" t="str">
        <f>IF(ISBLANK('Nota de Estudiantes'!FL70),"",20*'Nota de Estudiantes'!FL70/FL$6)</f>
        <v/>
      </c>
    </row>
    <row r="69" spans="2:168" x14ac:dyDescent="0.25">
      <c r="B69" s="42" t="str">
        <f>IF(ISBLANK('Nota de Estudiantes'!B71),"",'Nota de Estudiantes'!B71)</f>
        <v/>
      </c>
      <c r="C69" s="42" t="str">
        <f>IF(ISBLANK('Nota de Estudiantes'!C71),"",'Nota de Estudiantes'!C71)</f>
        <v/>
      </c>
      <c r="D69" s="38" t="str">
        <f>IF(ISBLANK('Nota de Estudiantes'!D71),"",'Nota de Estudiantes'!D71)</f>
        <v/>
      </c>
      <c r="E69" s="43" t="str">
        <f>IF(ISBLANK('Nota de Estudiantes'!E71),"",20*'Nota de Estudiantes'!E71/E$6)</f>
        <v/>
      </c>
      <c r="F69" s="43" t="str">
        <f>IF(ISBLANK('Nota de Estudiantes'!F71),"",20*'Nota de Estudiantes'!F71/F$6)</f>
        <v/>
      </c>
      <c r="G69" s="43" t="str">
        <f>IF(ISBLANK('Nota de Estudiantes'!G71),"",20*'Nota de Estudiantes'!G71/G$6)</f>
        <v/>
      </c>
      <c r="H69" s="43" t="str">
        <f>IF(ISBLANK('Nota de Estudiantes'!H71),"",20*'Nota de Estudiantes'!H71/H$6)</f>
        <v/>
      </c>
      <c r="I69" s="43" t="str">
        <f>IF(ISBLANK('Nota de Estudiantes'!I71),"",20*'Nota de Estudiantes'!I71/I$6)</f>
        <v/>
      </c>
      <c r="J69" s="43" t="str">
        <f>IF(ISBLANK('Nota de Estudiantes'!J71),"",20*'Nota de Estudiantes'!J71/J$6)</f>
        <v/>
      </c>
      <c r="K69" s="43" t="str">
        <f>IF(ISBLANK('Nota de Estudiantes'!K71),"",20*'Nota de Estudiantes'!K71/K$6)</f>
        <v/>
      </c>
      <c r="L69" s="43" t="str">
        <f>IF(ISBLANK('Nota de Estudiantes'!L71),"",20*'Nota de Estudiantes'!L71/L$6)</f>
        <v/>
      </c>
      <c r="M69" s="43" t="str">
        <f>IF(ISBLANK('Nota de Estudiantes'!M71),"",20*'Nota de Estudiantes'!M71/M$6)</f>
        <v/>
      </c>
      <c r="N69" s="43" t="str">
        <f>IF(ISBLANK('Nota de Estudiantes'!N71),"",20*'Nota de Estudiantes'!N71/N$6)</f>
        <v/>
      </c>
      <c r="O69" s="43" t="str">
        <f>IF(ISBLANK('Nota de Estudiantes'!O71),"",20*'Nota de Estudiantes'!O71/O$6)</f>
        <v/>
      </c>
      <c r="P69" s="43" t="str">
        <f>IF(ISBLANK('Nota de Estudiantes'!P71),"",20*'Nota de Estudiantes'!P71/P$6)</f>
        <v/>
      </c>
      <c r="Q69" s="43" t="str">
        <f>IF(ISBLANK('Nota de Estudiantes'!Q71),"",20*'Nota de Estudiantes'!Q71/Q$6)</f>
        <v/>
      </c>
      <c r="R69" s="43" t="str">
        <f>IF(ISBLANK('Nota de Estudiantes'!R71),"",20*'Nota de Estudiantes'!R71/R$6)</f>
        <v/>
      </c>
      <c r="S69" s="43" t="str">
        <f>IF(ISBLANK('Nota de Estudiantes'!S71),"",20*'Nota de Estudiantes'!S71/S$6)</f>
        <v/>
      </c>
      <c r="T69" s="43" t="str">
        <f>IF(ISBLANK('Nota de Estudiantes'!T71),"",20*'Nota de Estudiantes'!T71/T$6)</f>
        <v/>
      </c>
      <c r="U69" s="43" t="str">
        <f>IF(ISBLANK('Nota de Estudiantes'!U71),"",20*'Nota de Estudiantes'!U71/U$6)</f>
        <v/>
      </c>
      <c r="V69" s="43" t="str">
        <f>IF(ISBLANK('Nota de Estudiantes'!V71),"",20*'Nota de Estudiantes'!V71/V$6)</f>
        <v/>
      </c>
      <c r="W69" s="43" t="str">
        <f>IF(ISBLANK('Nota de Estudiantes'!W71),"",20*'Nota de Estudiantes'!W71/W$6)</f>
        <v/>
      </c>
      <c r="X69" s="43" t="str">
        <f>IF(ISBLANK('Nota de Estudiantes'!X71),"",20*'Nota de Estudiantes'!X71/X$6)</f>
        <v/>
      </c>
      <c r="Y69" s="43" t="str">
        <f>IF(ISBLANK('Nota de Estudiantes'!Y71),"",20*'Nota de Estudiantes'!Y71/Y$6)</f>
        <v/>
      </c>
      <c r="Z69" s="43" t="str">
        <f>IF(ISBLANK('Nota de Estudiantes'!Z71),"",20*'Nota de Estudiantes'!Z71/Z$6)</f>
        <v/>
      </c>
      <c r="AA69" s="43" t="str">
        <f>IF(ISBLANK('Nota de Estudiantes'!AA71),"",20*'Nota de Estudiantes'!AA71/AA$6)</f>
        <v/>
      </c>
      <c r="AB69" s="43" t="str">
        <f>IF(ISBLANK('Nota de Estudiantes'!AB71),"",20*'Nota de Estudiantes'!AB71/AB$6)</f>
        <v/>
      </c>
      <c r="AC69" s="43" t="str">
        <f>IF(ISBLANK('Nota de Estudiantes'!AC71),"",20*'Nota de Estudiantes'!AC71/AC$6)</f>
        <v/>
      </c>
      <c r="AD69" s="43" t="str">
        <f>IF(ISBLANK('Nota de Estudiantes'!AD71),"",20*'Nota de Estudiantes'!AD71/AD$6)</f>
        <v/>
      </c>
      <c r="AE69" s="43" t="str">
        <f>IF(ISBLANK('Nota de Estudiantes'!AE71),"",20*'Nota de Estudiantes'!AE71/AE$6)</f>
        <v/>
      </c>
      <c r="AF69" s="43" t="str">
        <f>IF(ISBLANK('Nota de Estudiantes'!AF71),"",20*'Nota de Estudiantes'!AF71/AF$6)</f>
        <v/>
      </c>
      <c r="AG69" s="43" t="str">
        <f>IF(ISBLANK('Nota de Estudiantes'!AG71),"",20*'Nota de Estudiantes'!AG71/AG$6)</f>
        <v/>
      </c>
      <c r="AH69" s="43" t="str">
        <f>IF(ISBLANK('Nota de Estudiantes'!AH71),"",20*'Nota de Estudiantes'!AH71/AH$6)</f>
        <v/>
      </c>
      <c r="AI69" s="43" t="str">
        <f>IF(ISBLANK('Nota de Estudiantes'!AI71),"",20*'Nota de Estudiantes'!AI71/AI$6)</f>
        <v/>
      </c>
      <c r="AJ69" s="43" t="str">
        <f>IF(ISBLANK('Nota de Estudiantes'!AJ71),"",20*'Nota de Estudiantes'!AJ71/AJ$6)</f>
        <v/>
      </c>
      <c r="AK69" s="43" t="str">
        <f>IF(ISBLANK('Nota de Estudiantes'!AK71),"",20*'Nota de Estudiantes'!AK71/AK$6)</f>
        <v/>
      </c>
      <c r="AL69" s="43" t="str">
        <f>IF(ISBLANK('Nota de Estudiantes'!AL71),"",20*'Nota de Estudiantes'!AL71/AL$6)</f>
        <v/>
      </c>
      <c r="AM69" s="43" t="str">
        <f>IF(ISBLANK('Nota de Estudiantes'!AM71),"",20*'Nota de Estudiantes'!AM71/AM$6)</f>
        <v/>
      </c>
      <c r="AN69" s="43" t="str">
        <f>IF(ISBLANK('Nota de Estudiantes'!AN71),"",20*'Nota de Estudiantes'!AN71/AN$6)</f>
        <v/>
      </c>
      <c r="AO69" s="43" t="str">
        <f>IF(ISBLANK('Nota de Estudiantes'!AO71),"",20*'Nota de Estudiantes'!AO71/AO$6)</f>
        <v/>
      </c>
      <c r="AP69" s="43" t="str">
        <f>IF(ISBLANK('Nota de Estudiantes'!AP71),"",20*'Nota de Estudiantes'!AP71/AP$6)</f>
        <v/>
      </c>
      <c r="AQ69" s="43" t="str">
        <f>IF(ISBLANK('Nota de Estudiantes'!AQ71),"",20*'Nota de Estudiantes'!AQ71/AQ$6)</f>
        <v/>
      </c>
      <c r="AR69" s="43" t="str">
        <f>IF(ISBLANK('Nota de Estudiantes'!AR71),"",20*'Nota de Estudiantes'!AR71/AR$6)</f>
        <v/>
      </c>
      <c r="AS69" s="43" t="str">
        <f>IF(ISBLANK('Nota de Estudiantes'!AS71),"",20*'Nota de Estudiantes'!AS71/AS$6)</f>
        <v/>
      </c>
      <c r="AT69" s="43" t="str">
        <f>IF(ISBLANK('Nota de Estudiantes'!AT71),"",20*'Nota de Estudiantes'!AT71/AT$6)</f>
        <v/>
      </c>
      <c r="AU69" s="43" t="str">
        <f>IF(ISBLANK('Nota de Estudiantes'!AU71),"",20*'Nota de Estudiantes'!AU71/AU$6)</f>
        <v/>
      </c>
      <c r="AV69" s="43" t="str">
        <f>IF(ISBLANK('Nota de Estudiantes'!AV71),"",20*'Nota de Estudiantes'!AV71/AV$6)</f>
        <v/>
      </c>
      <c r="AW69" s="43" t="str">
        <f>IF(ISBLANK('Nota de Estudiantes'!AW71),"",20*'Nota de Estudiantes'!AW71/AW$6)</f>
        <v/>
      </c>
      <c r="AX69" s="43" t="str">
        <f>IF(ISBLANK('Nota de Estudiantes'!AX71),"",20*'Nota de Estudiantes'!AX71/AX$6)</f>
        <v/>
      </c>
      <c r="AY69" s="43" t="str">
        <f>IF(ISBLANK('Nota de Estudiantes'!AY71),"",20*'Nota de Estudiantes'!AY71/AY$6)</f>
        <v/>
      </c>
      <c r="AZ69" s="43" t="str">
        <f>IF(ISBLANK('Nota de Estudiantes'!AZ71),"",20*'Nota de Estudiantes'!AZ71/AZ$6)</f>
        <v/>
      </c>
      <c r="BA69" s="43" t="str">
        <f>IF(ISBLANK('Nota de Estudiantes'!BA71),"",20*'Nota de Estudiantes'!BA71/BA$6)</f>
        <v/>
      </c>
      <c r="BB69" s="43" t="str">
        <f>IF(ISBLANK('Nota de Estudiantes'!BB71),"",20*'Nota de Estudiantes'!BB71/BB$6)</f>
        <v/>
      </c>
      <c r="BC69" s="43" t="str">
        <f>IF(ISBLANK('Nota de Estudiantes'!BC71),"",20*'Nota de Estudiantes'!BC71/BC$6)</f>
        <v/>
      </c>
      <c r="BD69" s="43" t="str">
        <f>IF(ISBLANK('Nota de Estudiantes'!BD71),"",20*'Nota de Estudiantes'!BD71/BD$6)</f>
        <v/>
      </c>
      <c r="BE69" s="43" t="str">
        <f>IF(ISBLANK('Nota de Estudiantes'!BE71),"",20*'Nota de Estudiantes'!BE71/BE$6)</f>
        <v/>
      </c>
      <c r="BF69" s="43" t="str">
        <f>IF(ISBLANK('Nota de Estudiantes'!BF71),"",20*'Nota de Estudiantes'!BF71/BF$6)</f>
        <v/>
      </c>
      <c r="BG69" s="43" t="str">
        <f>IF(ISBLANK('Nota de Estudiantes'!BG71),"",20*'Nota de Estudiantes'!BG71/BG$6)</f>
        <v/>
      </c>
      <c r="BH69" s="43" t="str">
        <f>IF(ISBLANK('Nota de Estudiantes'!BH71),"",20*'Nota de Estudiantes'!BH71/BH$6)</f>
        <v/>
      </c>
      <c r="BI69" s="43" t="str">
        <f>IF(ISBLANK('Nota de Estudiantes'!BI71),"",20*'Nota de Estudiantes'!BI71/BI$6)</f>
        <v/>
      </c>
      <c r="BJ69" s="43" t="str">
        <f>IF(ISBLANK('Nota de Estudiantes'!BJ71),"",20*'Nota de Estudiantes'!BJ71/BJ$6)</f>
        <v/>
      </c>
      <c r="BK69" s="43" t="str">
        <f>IF(ISBLANK('Nota de Estudiantes'!BK71),"",20*'Nota de Estudiantes'!BK71/BK$6)</f>
        <v/>
      </c>
      <c r="BL69" s="43" t="str">
        <f>IF(ISBLANK('Nota de Estudiantes'!BL71),"",20*'Nota de Estudiantes'!BL71/BL$6)</f>
        <v/>
      </c>
      <c r="BM69" s="43" t="str">
        <f>IF(ISBLANK('Nota de Estudiantes'!BM71),"",20*'Nota de Estudiantes'!BM71/BM$6)</f>
        <v/>
      </c>
      <c r="BN69" s="43" t="str">
        <f>IF(ISBLANK('Nota de Estudiantes'!BN71),"",20*'Nota de Estudiantes'!BN71/BN$6)</f>
        <v/>
      </c>
      <c r="BO69" s="43" t="str">
        <f>IF(ISBLANK('Nota de Estudiantes'!BO71),"",20*'Nota de Estudiantes'!BO71/BO$6)</f>
        <v/>
      </c>
      <c r="BP69" s="43" t="str">
        <f>IF(ISBLANK('Nota de Estudiantes'!BP71),"",20*'Nota de Estudiantes'!BP71/BP$6)</f>
        <v/>
      </c>
      <c r="BQ69" s="43" t="str">
        <f>IF(ISBLANK('Nota de Estudiantes'!BQ71),"",20*'Nota de Estudiantes'!BQ71/BQ$6)</f>
        <v/>
      </c>
      <c r="BR69" s="43" t="str">
        <f>IF(ISBLANK('Nota de Estudiantes'!BR71),"",20*'Nota de Estudiantes'!BR71/BR$6)</f>
        <v/>
      </c>
      <c r="BS69" s="43" t="str">
        <f>IF(ISBLANK('Nota de Estudiantes'!BS71),"",20*'Nota de Estudiantes'!BS71/BS$6)</f>
        <v/>
      </c>
      <c r="BT69" s="43" t="str">
        <f>IF(ISBLANK('Nota de Estudiantes'!BT71),"",20*'Nota de Estudiantes'!BT71/BT$6)</f>
        <v/>
      </c>
      <c r="BU69" s="43" t="str">
        <f>IF(ISBLANK('Nota de Estudiantes'!BU71),"",20*'Nota de Estudiantes'!BU71/BU$6)</f>
        <v/>
      </c>
      <c r="BV69" s="43" t="str">
        <f>IF(ISBLANK('Nota de Estudiantes'!BV71),"",20*'Nota de Estudiantes'!BV71/BV$6)</f>
        <v/>
      </c>
      <c r="BW69" s="43" t="str">
        <f>IF(ISBLANK('Nota de Estudiantes'!BW71),"",20*'Nota de Estudiantes'!BW71/BW$6)</f>
        <v/>
      </c>
      <c r="BX69" s="43" t="str">
        <f>IF(ISBLANK('Nota de Estudiantes'!BX71),"",20*'Nota de Estudiantes'!BX71/BX$6)</f>
        <v/>
      </c>
      <c r="BY69" s="43" t="str">
        <f>IF(ISBLANK('Nota de Estudiantes'!BY71),"",20*'Nota de Estudiantes'!BY71/BY$6)</f>
        <v/>
      </c>
      <c r="BZ69" s="43" t="str">
        <f>IF(ISBLANK('Nota de Estudiantes'!BZ71),"",20*'Nota de Estudiantes'!BZ71/BZ$6)</f>
        <v/>
      </c>
      <c r="CA69" s="43" t="str">
        <f>IF(ISBLANK('Nota de Estudiantes'!CA71),"",20*'Nota de Estudiantes'!CA71/CA$6)</f>
        <v/>
      </c>
      <c r="CB69" s="43" t="str">
        <f>IF(ISBLANK('Nota de Estudiantes'!CB71),"",20*'Nota de Estudiantes'!CB71/CB$6)</f>
        <v/>
      </c>
      <c r="CC69" s="43" t="str">
        <f>IF(ISBLANK('Nota de Estudiantes'!CC71),"",20*'Nota de Estudiantes'!CC71/CC$6)</f>
        <v/>
      </c>
      <c r="CD69" s="43" t="str">
        <f>IF(ISBLANK('Nota de Estudiantes'!CD71),"",20*'Nota de Estudiantes'!CD71/CD$6)</f>
        <v/>
      </c>
      <c r="CE69" s="43" t="str">
        <f>IF(ISBLANK('Nota de Estudiantes'!CE71),"",20*'Nota de Estudiantes'!CE71/CE$6)</f>
        <v/>
      </c>
      <c r="CF69" s="43" t="str">
        <f>IF(ISBLANK('Nota de Estudiantes'!CF71),"",20*'Nota de Estudiantes'!CF71/CF$6)</f>
        <v/>
      </c>
      <c r="CG69" s="43" t="str">
        <f>IF(ISBLANK('Nota de Estudiantes'!CG71),"",20*'Nota de Estudiantes'!CG71/CG$6)</f>
        <v/>
      </c>
      <c r="CH69" s="43" t="str">
        <f>IF(ISBLANK('Nota de Estudiantes'!CH71),"",20*'Nota de Estudiantes'!CH71/CH$6)</f>
        <v/>
      </c>
      <c r="CI69" s="43" t="str">
        <f>IF(ISBLANK('Nota de Estudiantes'!CI71),"",20*'Nota de Estudiantes'!CI71/CI$6)</f>
        <v/>
      </c>
      <c r="CJ69" s="43" t="str">
        <f>IF(ISBLANK('Nota de Estudiantes'!CJ71),"",20*'Nota de Estudiantes'!CJ71/CJ$6)</f>
        <v/>
      </c>
      <c r="CK69" s="43" t="str">
        <f>IF(ISBLANK('Nota de Estudiantes'!CK71),"",20*'Nota de Estudiantes'!CK71/CK$6)</f>
        <v/>
      </c>
      <c r="CL69" s="43" t="str">
        <f>IF(ISBLANK('Nota de Estudiantes'!CL71),"",20*'Nota de Estudiantes'!CL71/CL$6)</f>
        <v/>
      </c>
      <c r="CM69" s="43" t="str">
        <f>IF(ISBLANK('Nota de Estudiantes'!CM71),"",20*'Nota de Estudiantes'!CM71/CM$6)</f>
        <v/>
      </c>
      <c r="CN69" s="43" t="str">
        <f>IF(ISBLANK('Nota de Estudiantes'!CN71),"",20*'Nota de Estudiantes'!CN71/CN$6)</f>
        <v/>
      </c>
      <c r="CO69" s="43" t="str">
        <f>IF(ISBLANK('Nota de Estudiantes'!CO71),"",20*'Nota de Estudiantes'!CO71/CO$6)</f>
        <v/>
      </c>
      <c r="CP69" s="43" t="str">
        <f>IF(ISBLANK('Nota de Estudiantes'!CP71),"",20*'Nota de Estudiantes'!CP71/CP$6)</f>
        <v/>
      </c>
      <c r="CQ69" s="43" t="str">
        <f>IF(ISBLANK('Nota de Estudiantes'!CQ71),"",20*'Nota de Estudiantes'!CQ71/CQ$6)</f>
        <v/>
      </c>
      <c r="CR69" s="43" t="str">
        <f>IF(ISBLANK('Nota de Estudiantes'!CR71),"",20*'Nota de Estudiantes'!CR71/CR$6)</f>
        <v/>
      </c>
      <c r="CS69" s="43" t="str">
        <f>IF(ISBLANK('Nota de Estudiantes'!CS71),"",20*'Nota de Estudiantes'!CS71/CS$6)</f>
        <v/>
      </c>
      <c r="CT69" s="43" t="str">
        <f>IF(ISBLANK('Nota de Estudiantes'!CT71),"",20*'Nota de Estudiantes'!CT71/CT$6)</f>
        <v/>
      </c>
      <c r="CU69" s="43" t="str">
        <f>IF(ISBLANK('Nota de Estudiantes'!CU71),"",20*'Nota de Estudiantes'!CU71/CU$6)</f>
        <v/>
      </c>
      <c r="CV69" s="43" t="str">
        <f>IF(ISBLANK('Nota de Estudiantes'!CV71),"",20*'Nota de Estudiantes'!CV71/CV$6)</f>
        <v/>
      </c>
      <c r="CW69" s="43" t="str">
        <f>IF(ISBLANK('Nota de Estudiantes'!CW71),"",20*'Nota de Estudiantes'!CW71/CW$6)</f>
        <v/>
      </c>
      <c r="CX69" s="43" t="str">
        <f>IF(ISBLANK('Nota de Estudiantes'!CX71),"",20*'Nota de Estudiantes'!CX71/CX$6)</f>
        <v/>
      </c>
      <c r="CY69" s="43" t="str">
        <f>IF(ISBLANK('Nota de Estudiantes'!CY71),"",20*'Nota de Estudiantes'!CY71/CY$6)</f>
        <v/>
      </c>
      <c r="CZ69" s="43" t="str">
        <f>IF(ISBLANK('Nota de Estudiantes'!CZ71),"",20*'Nota de Estudiantes'!CZ71/CZ$6)</f>
        <v/>
      </c>
      <c r="DA69" s="43" t="str">
        <f>IF(ISBLANK('Nota de Estudiantes'!DA71),"",20*'Nota de Estudiantes'!DA71/DA$6)</f>
        <v/>
      </c>
      <c r="DB69" s="43" t="str">
        <f>IF(ISBLANK('Nota de Estudiantes'!DB71),"",20*'Nota de Estudiantes'!DB71/DB$6)</f>
        <v/>
      </c>
      <c r="DC69" s="43" t="str">
        <f>IF(ISBLANK('Nota de Estudiantes'!DC71),"",20*'Nota de Estudiantes'!DC71/DC$6)</f>
        <v/>
      </c>
      <c r="DD69" s="43" t="str">
        <f>IF(ISBLANK('Nota de Estudiantes'!DD71),"",20*'Nota de Estudiantes'!DD71/DD$6)</f>
        <v/>
      </c>
      <c r="DE69" s="43" t="str">
        <f>IF(ISBLANK('Nota de Estudiantes'!DE71),"",20*'Nota de Estudiantes'!DE71/DE$6)</f>
        <v/>
      </c>
      <c r="DF69" s="43" t="str">
        <f>IF(ISBLANK('Nota de Estudiantes'!DF71),"",20*'Nota de Estudiantes'!DF71/DF$6)</f>
        <v/>
      </c>
      <c r="DG69" s="43" t="str">
        <f>IF(ISBLANK('Nota de Estudiantes'!DG71),"",20*'Nota de Estudiantes'!DG71/DG$6)</f>
        <v/>
      </c>
      <c r="DH69" s="43" t="str">
        <f>IF(ISBLANK('Nota de Estudiantes'!DH71),"",20*'Nota de Estudiantes'!DH71/DH$6)</f>
        <v/>
      </c>
      <c r="DI69" s="43" t="str">
        <f>IF(ISBLANK('Nota de Estudiantes'!DI71),"",20*'Nota de Estudiantes'!DI71/DI$6)</f>
        <v/>
      </c>
      <c r="DJ69" s="43" t="str">
        <f>IF(ISBLANK('Nota de Estudiantes'!DJ71),"",20*'Nota de Estudiantes'!DJ71/DJ$6)</f>
        <v/>
      </c>
      <c r="DK69" s="43" t="str">
        <f>IF(ISBLANK('Nota de Estudiantes'!DK71),"",20*'Nota de Estudiantes'!DK71/DK$6)</f>
        <v/>
      </c>
      <c r="DL69" s="43" t="str">
        <f>IF(ISBLANK('Nota de Estudiantes'!DL71),"",20*'Nota de Estudiantes'!DL71/DL$6)</f>
        <v/>
      </c>
      <c r="DM69" s="43" t="str">
        <f>IF(ISBLANK('Nota de Estudiantes'!DM71),"",20*'Nota de Estudiantes'!DM71/DM$6)</f>
        <v/>
      </c>
      <c r="DN69" s="43" t="str">
        <f>IF(ISBLANK('Nota de Estudiantes'!DN71),"",20*'Nota de Estudiantes'!DN71/DN$6)</f>
        <v/>
      </c>
      <c r="DO69" s="43" t="str">
        <f>IF(ISBLANK('Nota de Estudiantes'!DO71),"",20*'Nota de Estudiantes'!DO71/DO$6)</f>
        <v/>
      </c>
      <c r="DP69" s="43" t="str">
        <f>IF(ISBLANK('Nota de Estudiantes'!DP71),"",20*'Nota de Estudiantes'!DP71/DP$6)</f>
        <v/>
      </c>
      <c r="DQ69" s="43" t="str">
        <f>IF(ISBLANK('Nota de Estudiantes'!DQ71),"",20*'Nota de Estudiantes'!DQ71/DQ$6)</f>
        <v/>
      </c>
      <c r="DR69" s="43" t="str">
        <f>IF(ISBLANK('Nota de Estudiantes'!DR71),"",20*'Nota de Estudiantes'!DR71/DR$6)</f>
        <v/>
      </c>
      <c r="DS69" s="43" t="str">
        <f>IF(ISBLANK('Nota de Estudiantes'!DS71),"",20*'Nota de Estudiantes'!DS71/DS$6)</f>
        <v/>
      </c>
      <c r="DT69" s="43" t="str">
        <f>IF(ISBLANK('Nota de Estudiantes'!DT71),"",20*'Nota de Estudiantes'!DT71/DT$6)</f>
        <v/>
      </c>
      <c r="DU69" s="43" t="str">
        <f>IF(ISBLANK('Nota de Estudiantes'!DU71),"",20*'Nota de Estudiantes'!DU71/DU$6)</f>
        <v/>
      </c>
      <c r="DV69" s="43" t="str">
        <f>IF(ISBLANK('Nota de Estudiantes'!DV71),"",20*'Nota de Estudiantes'!DV71/DV$6)</f>
        <v/>
      </c>
      <c r="DW69" s="43" t="str">
        <f>IF(ISBLANK('Nota de Estudiantes'!DW71),"",20*'Nota de Estudiantes'!DW71/DW$6)</f>
        <v/>
      </c>
      <c r="DX69" s="43" t="str">
        <f>IF(ISBLANK('Nota de Estudiantes'!DX71),"",20*'Nota de Estudiantes'!DX71/DX$6)</f>
        <v/>
      </c>
      <c r="DY69" s="43" t="str">
        <f>IF(ISBLANK('Nota de Estudiantes'!DY71),"",20*'Nota de Estudiantes'!DY71/DY$6)</f>
        <v/>
      </c>
      <c r="DZ69" s="43" t="str">
        <f>IF(ISBLANK('Nota de Estudiantes'!DZ71),"",20*'Nota de Estudiantes'!DZ71/DZ$6)</f>
        <v/>
      </c>
      <c r="EA69" s="43" t="str">
        <f>IF(ISBLANK('Nota de Estudiantes'!EA71),"",20*'Nota de Estudiantes'!EA71/EA$6)</f>
        <v/>
      </c>
      <c r="EB69" s="43" t="str">
        <f>IF(ISBLANK('Nota de Estudiantes'!EB71),"",20*'Nota de Estudiantes'!EB71/EB$6)</f>
        <v/>
      </c>
      <c r="EC69" s="43" t="str">
        <f>IF(ISBLANK('Nota de Estudiantes'!EC71),"",20*'Nota de Estudiantes'!EC71/EC$6)</f>
        <v/>
      </c>
      <c r="ED69" s="43" t="str">
        <f>IF(ISBLANK('Nota de Estudiantes'!ED71),"",20*'Nota de Estudiantes'!ED71/ED$6)</f>
        <v/>
      </c>
      <c r="EE69" s="43" t="str">
        <f>IF(ISBLANK('Nota de Estudiantes'!EE71),"",20*'Nota de Estudiantes'!EE71/EE$6)</f>
        <v/>
      </c>
      <c r="EF69" s="43" t="str">
        <f>IF(ISBLANK('Nota de Estudiantes'!EF71),"",20*'Nota de Estudiantes'!EF71/EF$6)</f>
        <v/>
      </c>
      <c r="EG69" s="43" t="str">
        <f>IF(ISBLANK('Nota de Estudiantes'!EG71),"",20*'Nota de Estudiantes'!EG71/EG$6)</f>
        <v/>
      </c>
      <c r="EH69" s="43" t="str">
        <f>IF(ISBLANK('Nota de Estudiantes'!EH71),"",20*'Nota de Estudiantes'!EH71/EH$6)</f>
        <v/>
      </c>
      <c r="EI69" s="43" t="str">
        <f>IF(ISBLANK('Nota de Estudiantes'!EI71),"",20*'Nota de Estudiantes'!EI71/EI$6)</f>
        <v/>
      </c>
      <c r="EJ69" s="43" t="str">
        <f>IF(ISBLANK('Nota de Estudiantes'!EJ71),"",20*'Nota de Estudiantes'!EJ71/EJ$6)</f>
        <v/>
      </c>
      <c r="EK69" s="43" t="str">
        <f>IF(ISBLANK('Nota de Estudiantes'!EK71),"",20*'Nota de Estudiantes'!EK71/EK$6)</f>
        <v/>
      </c>
      <c r="EL69" s="43" t="str">
        <f>IF(ISBLANK('Nota de Estudiantes'!EL71),"",20*'Nota de Estudiantes'!EL71/EL$6)</f>
        <v/>
      </c>
      <c r="EM69" s="43" t="str">
        <f>IF(ISBLANK('Nota de Estudiantes'!EM71),"",20*'Nota de Estudiantes'!EM71/EM$6)</f>
        <v/>
      </c>
      <c r="EN69" s="43" t="str">
        <f>IF(ISBLANK('Nota de Estudiantes'!EN71),"",20*'Nota de Estudiantes'!EN71/EN$6)</f>
        <v/>
      </c>
      <c r="EO69" s="43" t="str">
        <f>IF(ISBLANK('Nota de Estudiantes'!EO71),"",20*'Nota de Estudiantes'!EO71/EO$6)</f>
        <v/>
      </c>
      <c r="EP69" s="43" t="str">
        <f>IF(ISBLANK('Nota de Estudiantes'!EP71),"",20*'Nota de Estudiantes'!EP71/EP$6)</f>
        <v/>
      </c>
      <c r="EQ69" s="43" t="str">
        <f>IF(ISBLANK('Nota de Estudiantes'!EQ71),"",20*'Nota de Estudiantes'!EQ71/EQ$6)</f>
        <v/>
      </c>
      <c r="ER69" s="43" t="str">
        <f>IF(ISBLANK('Nota de Estudiantes'!ER71),"",20*'Nota de Estudiantes'!ER71/ER$6)</f>
        <v/>
      </c>
      <c r="ES69" s="43" t="str">
        <f>IF(ISBLANK('Nota de Estudiantes'!ES71),"",20*'Nota de Estudiantes'!ES71/ES$6)</f>
        <v/>
      </c>
      <c r="ET69" s="43" t="str">
        <f>IF(ISBLANK('Nota de Estudiantes'!ET71),"",20*'Nota de Estudiantes'!ET71/ET$6)</f>
        <v/>
      </c>
      <c r="EU69" s="43" t="str">
        <f>IF(ISBLANK('Nota de Estudiantes'!EU71),"",20*'Nota de Estudiantes'!EU71/EU$6)</f>
        <v/>
      </c>
      <c r="EV69" s="43" t="str">
        <f>IF(ISBLANK('Nota de Estudiantes'!EV71),"",20*'Nota de Estudiantes'!EV71/EV$6)</f>
        <v/>
      </c>
      <c r="EW69" s="43" t="str">
        <f>IF(ISBLANK('Nota de Estudiantes'!EW71),"",20*'Nota de Estudiantes'!EW71/EW$6)</f>
        <v/>
      </c>
      <c r="EX69" s="43" t="str">
        <f>IF(ISBLANK('Nota de Estudiantes'!EX71),"",20*'Nota de Estudiantes'!EX71/EX$6)</f>
        <v/>
      </c>
      <c r="EY69" s="43" t="str">
        <f>IF(ISBLANK('Nota de Estudiantes'!EY71),"",20*'Nota de Estudiantes'!EY71/EY$6)</f>
        <v/>
      </c>
      <c r="EZ69" s="43" t="str">
        <f>IF(ISBLANK('Nota de Estudiantes'!EZ71),"",20*'Nota de Estudiantes'!EZ71/EZ$6)</f>
        <v/>
      </c>
      <c r="FA69" s="43" t="str">
        <f>IF(ISBLANK('Nota de Estudiantes'!FA71),"",20*'Nota de Estudiantes'!FA71/FA$6)</f>
        <v/>
      </c>
      <c r="FB69" s="43" t="str">
        <f>IF(ISBLANK('Nota de Estudiantes'!FB71),"",20*'Nota de Estudiantes'!FB71/FB$6)</f>
        <v/>
      </c>
      <c r="FC69" s="43" t="str">
        <f>IF(ISBLANK('Nota de Estudiantes'!FC71),"",20*'Nota de Estudiantes'!FC71/FC$6)</f>
        <v/>
      </c>
      <c r="FD69" s="43" t="str">
        <f>IF(ISBLANK('Nota de Estudiantes'!FD71),"",20*'Nota de Estudiantes'!FD71/FD$6)</f>
        <v/>
      </c>
      <c r="FE69" s="43" t="str">
        <f>IF(ISBLANK('Nota de Estudiantes'!FE71),"",20*'Nota de Estudiantes'!FE71/FE$6)</f>
        <v/>
      </c>
      <c r="FF69" s="43" t="str">
        <f>IF(ISBLANK('Nota de Estudiantes'!FF71),"",20*'Nota de Estudiantes'!FF71/FF$6)</f>
        <v/>
      </c>
      <c r="FG69" s="43" t="str">
        <f>IF(ISBLANK('Nota de Estudiantes'!FG71),"",20*'Nota de Estudiantes'!FG71/FG$6)</f>
        <v/>
      </c>
      <c r="FH69" s="43" t="str">
        <f>IF(ISBLANK('Nota de Estudiantes'!FH71),"",20*'Nota de Estudiantes'!FH71/FH$6)</f>
        <v/>
      </c>
      <c r="FI69" s="43" t="str">
        <f>IF(ISBLANK('Nota de Estudiantes'!FI71),"",20*'Nota de Estudiantes'!FI71/FI$6)</f>
        <v/>
      </c>
      <c r="FJ69" s="43" t="str">
        <f>IF(ISBLANK('Nota de Estudiantes'!FJ71),"",20*'Nota de Estudiantes'!FJ71/FJ$6)</f>
        <v/>
      </c>
      <c r="FK69" s="43" t="str">
        <f>IF(ISBLANK('Nota de Estudiantes'!FK71),"",20*'Nota de Estudiantes'!FK71/FK$6)</f>
        <v/>
      </c>
      <c r="FL69" s="43" t="str">
        <f>IF(ISBLANK('Nota de Estudiantes'!FL71),"",20*'Nota de Estudiantes'!FL71/FL$6)</f>
        <v/>
      </c>
    </row>
    <row r="70" spans="2:168" x14ac:dyDescent="0.25">
      <c r="B70" s="42" t="str">
        <f>IF(ISBLANK('Nota de Estudiantes'!B72),"",'Nota de Estudiantes'!B72)</f>
        <v/>
      </c>
      <c r="C70" s="42" t="str">
        <f>IF(ISBLANK('Nota de Estudiantes'!C72),"",'Nota de Estudiantes'!C72)</f>
        <v/>
      </c>
      <c r="D70" s="38" t="str">
        <f>IF(ISBLANK('Nota de Estudiantes'!D72),"",'Nota de Estudiantes'!D72)</f>
        <v/>
      </c>
      <c r="E70" s="43" t="str">
        <f>IF(ISBLANK('Nota de Estudiantes'!E72),"",20*'Nota de Estudiantes'!E72/E$6)</f>
        <v/>
      </c>
      <c r="F70" s="43" t="str">
        <f>IF(ISBLANK('Nota de Estudiantes'!F72),"",20*'Nota de Estudiantes'!F72/F$6)</f>
        <v/>
      </c>
      <c r="G70" s="43" t="str">
        <f>IF(ISBLANK('Nota de Estudiantes'!G72),"",20*'Nota de Estudiantes'!G72/G$6)</f>
        <v/>
      </c>
      <c r="H70" s="43" t="str">
        <f>IF(ISBLANK('Nota de Estudiantes'!H72),"",20*'Nota de Estudiantes'!H72/H$6)</f>
        <v/>
      </c>
      <c r="I70" s="43" t="str">
        <f>IF(ISBLANK('Nota de Estudiantes'!I72),"",20*'Nota de Estudiantes'!I72/I$6)</f>
        <v/>
      </c>
      <c r="J70" s="43" t="str">
        <f>IF(ISBLANK('Nota de Estudiantes'!J72),"",20*'Nota de Estudiantes'!J72/J$6)</f>
        <v/>
      </c>
      <c r="K70" s="43" t="str">
        <f>IF(ISBLANK('Nota de Estudiantes'!K72),"",20*'Nota de Estudiantes'!K72/K$6)</f>
        <v/>
      </c>
      <c r="L70" s="43" t="str">
        <f>IF(ISBLANK('Nota de Estudiantes'!L72),"",20*'Nota de Estudiantes'!L72/L$6)</f>
        <v/>
      </c>
      <c r="M70" s="43" t="str">
        <f>IF(ISBLANK('Nota de Estudiantes'!M72),"",20*'Nota de Estudiantes'!M72/M$6)</f>
        <v/>
      </c>
      <c r="N70" s="43" t="str">
        <f>IF(ISBLANK('Nota de Estudiantes'!N72),"",20*'Nota de Estudiantes'!N72/N$6)</f>
        <v/>
      </c>
      <c r="O70" s="43" t="str">
        <f>IF(ISBLANK('Nota de Estudiantes'!O72),"",20*'Nota de Estudiantes'!O72/O$6)</f>
        <v/>
      </c>
      <c r="P70" s="43" t="str">
        <f>IF(ISBLANK('Nota de Estudiantes'!P72),"",20*'Nota de Estudiantes'!P72/P$6)</f>
        <v/>
      </c>
      <c r="Q70" s="43" t="str">
        <f>IF(ISBLANK('Nota de Estudiantes'!Q72),"",20*'Nota de Estudiantes'!Q72/Q$6)</f>
        <v/>
      </c>
      <c r="R70" s="43" t="str">
        <f>IF(ISBLANK('Nota de Estudiantes'!R72),"",20*'Nota de Estudiantes'!R72/R$6)</f>
        <v/>
      </c>
      <c r="S70" s="43" t="str">
        <f>IF(ISBLANK('Nota de Estudiantes'!S72),"",20*'Nota de Estudiantes'!S72/S$6)</f>
        <v/>
      </c>
      <c r="T70" s="43" t="str">
        <f>IF(ISBLANK('Nota de Estudiantes'!T72),"",20*'Nota de Estudiantes'!T72/T$6)</f>
        <v/>
      </c>
      <c r="U70" s="43" t="str">
        <f>IF(ISBLANK('Nota de Estudiantes'!U72),"",20*'Nota de Estudiantes'!U72/U$6)</f>
        <v/>
      </c>
      <c r="V70" s="43" t="str">
        <f>IF(ISBLANK('Nota de Estudiantes'!V72),"",20*'Nota de Estudiantes'!V72/V$6)</f>
        <v/>
      </c>
      <c r="W70" s="43" t="str">
        <f>IF(ISBLANK('Nota de Estudiantes'!W72),"",20*'Nota de Estudiantes'!W72/W$6)</f>
        <v/>
      </c>
      <c r="X70" s="43" t="str">
        <f>IF(ISBLANK('Nota de Estudiantes'!X72),"",20*'Nota de Estudiantes'!X72/X$6)</f>
        <v/>
      </c>
      <c r="Y70" s="43" t="str">
        <f>IF(ISBLANK('Nota de Estudiantes'!Y72),"",20*'Nota de Estudiantes'!Y72/Y$6)</f>
        <v/>
      </c>
      <c r="Z70" s="43" t="str">
        <f>IF(ISBLANK('Nota de Estudiantes'!Z72),"",20*'Nota de Estudiantes'!Z72/Z$6)</f>
        <v/>
      </c>
      <c r="AA70" s="43" t="str">
        <f>IF(ISBLANK('Nota de Estudiantes'!AA72),"",20*'Nota de Estudiantes'!AA72/AA$6)</f>
        <v/>
      </c>
      <c r="AB70" s="43" t="str">
        <f>IF(ISBLANK('Nota de Estudiantes'!AB72),"",20*'Nota de Estudiantes'!AB72/AB$6)</f>
        <v/>
      </c>
      <c r="AC70" s="43" t="str">
        <f>IF(ISBLANK('Nota de Estudiantes'!AC72),"",20*'Nota de Estudiantes'!AC72/AC$6)</f>
        <v/>
      </c>
      <c r="AD70" s="43" t="str">
        <f>IF(ISBLANK('Nota de Estudiantes'!AD72),"",20*'Nota de Estudiantes'!AD72/AD$6)</f>
        <v/>
      </c>
      <c r="AE70" s="43" t="str">
        <f>IF(ISBLANK('Nota de Estudiantes'!AE72),"",20*'Nota de Estudiantes'!AE72/AE$6)</f>
        <v/>
      </c>
      <c r="AF70" s="43" t="str">
        <f>IF(ISBLANK('Nota de Estudiantes'!AF72),"",20*'Nota de Estudiantes'!AF72/AF$6)</f>
        <v/>
      </c>
      <c r="AG70" s="43" t="str">
        <f>IF(ISBLANK('Nota de Estudiantes'!AG72),"",20*'Nota de Estudiantes'!AG72/AG$6)</f>
        <v/>
      </c>
      <c r="AH70" s="43" t="str">
        <f>IF(ISBLANK('Nota de Estudiantes'!AH72),"",20*'Nota de Estudiantes'!AH72/AH$6)</f>
        <v/>
      </c>
      <c r="AI70" s="43" t="str">
        <f>IF(ISBLANK('Nota de Estudiantes'!AI72),"",20*'Nota de Estudiantes'!AI72/AI$6)</f>
        <v/>
      </c>
      <c r="AJ70" s="43" t="str">
        <f>IF(ISBLANK('Nota de Estudiantes'!AJ72),"",20*'Nota de Estudiantes'!AJ72/AJ$6)</f>
        <v/>
      </c>
      <c r="AK70" s="43" t="str">
        <f>IF(ISBLANK('Nota de Estudiantes'!AK72),"",20*'Nota de Estudiantes'!AK72/AK$6)</f>
        <v/>
      </c>
      <c r="AL70" s="43" t="str">
        <f>IF(ISBLANK('Nota de Estudiantes'!AL72),"",20*'Nota de Estudiantes'!AL72/AL$6)</f>
        <v/>
      </c>
      <c r="AM70" s="43" t="str">
        <f>IF(ISBLANK('Nota de Estudiantes'!AM72),"",20*'Nota de Estudiantes'!AM72/AM$6)</f>
        <v/>
      </c>
      <c r="AN70" s="43" t="str">
        <f>IF(ISBLANK('Nota de Estudiantes'!AN72),"",20*'Nota de Estudiantes'!AN72/AN$6)</f>
        <v/>
      </c>
      <c r="AO70" s="43" t="str">
        <f>IF(ISBLANK('Nota de Estudiantes'!AO72),"",20*'Nota de Estudiantes'!AO72/AO$6)</f>
        <v/>
      </c>
      <c r="AP70" s="43" t="str">
        <f>IF(ISBLANK('Nota de Estudiantes'!AP72),"",20*'Nota de Estudiantes'!AP72/AP$6)</f>
        <v/>
      </c>
      <c r="AQ70" s="43" t="str">
        <f>IF(ISBLANK('Nota de Estudiantes'!AQ72),"",20*'Nota de Estudiantes'!AQ72/AQ$6)</f>
        <v/>
      </c>
      <c r="AR70" s="43" t="str">
        <f>IF(ISBLANK('Nota de Estudiantes'!AR72),"",20*'Nota de Estudiantes'!AR72/AR$6)</f>
        <v/>
      </c>
      <c r="AS70" s="43" t="str">
        <f>IF(ISBLANK('Nota de Estudiantes'!AS72),"",20*'Nota de Estudiantes'!AS72/AS$6)</f>
        <v/>
      </c>
      <c r="AT70" s="43" t="str">
        <f>IF(ISBLANK('Nota de Estudiantes'!AT72),"",20*'Nota de Estudiantes'!AT72/AT$6)</f>
        <v/>
      </c>
      <c r="AU70" s="43" t="str">
        <f>IF(ISBLANK('Nota de Estudiantes'!AU72),"",20*'Nota de Estudiantes'!AU72/AU$6)</f>
        <v/>
      </c>
      <c r="AV70" s="43" t="str">
        <f>IF(ISBLANK('Nota de Estudiantes'!AV72),"",20*'Nota de Estudiantes'!AV72/AV$6)</f>
        <v/>
      </c>
      <c r="AW70" s="43" t="str">
        <f>IF(ISBLANK('Nota de Estudiantes'!AW72),"",20*'Nota de Estudiantes'!AW72/AW$6)</f>
        <v/>
      </c>
      <c r="AX70" s="43" t="str">
        <f>IF(ISBLANK('Nota de Estudiantes'!AX72),"",20*'Nota de Estudiantes'!AX72/AX$6)</f>
        <v/>
      </c>
      <c r="AY70" s="43" t="str">
        <f>IF(ISBLANK('Nota de Estudiantes'!AY72),"",20*'Nota de Estudiantes'!AY72/AY$6)</f>
        <v/>
      </c>
      <c r="AZ70" s="43" t="str">
        <f>IF(ISBLANK('Nota de Estudiantes'!AZ72),"",20*'Nota de Estudiantes'!AZ72/AZ$6)</f>
        <v/>
      </c>
      <c r="BA70" s="43" t="str">
        <f>IF(ISBLANK('Nota de Estudiantes'!BA72),"",20*'Nota de Estudiantes'!BA72/BA$6)</f>
        <v/>
      </c>
      <c r="BB70" s="43" t="str">
        <f>IF(ISBLANK('Nota de Estudiantes'!BB72),"",20*'Nota de Estudiantes'!BB72/BB$6)</f>
        <v/>
      </c>
      <c r="BC70" s="43" t="str">
        <f>IF(ISBLANK('Nota de Estudiantes'!BC72),"",20*'Nota de Estudiantes'!BC72/BC$6)</f>
        <v/>
      </c>
      <c r="BD70" s="43" t="str">
        <f>IF(ISBLANK('Nota de Estudiantes'!BD72),"",20*'Nota de Estudiantes'!BD72/BD$6)</f>
        <v/>
      </c>
      <c r="BE70" s="43" t="str">
        <f>IF(ISBLANK('Nota de Estudiantes'!BE72),"",20*'Nota de Estudiantes'!BE72/BE$6)</f>
        <v/>
      </c>
      <c r="BF70" s="43" t="str">
        <f>IF(ISBLANK('Nota de Estudiantes'!BF72),"",20*'Nota de Estudiantes'!BF72/BF$6)</f>
        <v/>
      </c>
      <c r="BG70" s="43" t="str">
        <f>IF(ISBLANK('Nota de Estudiantes'!BG72),"",20*'Nota de Estudiantes'!BG72/BG$6)</f>
        <v/>
      </c>
      <c r="BH70" s="43" t="str">
        <f>IF(ISBLANK('Nota de Estudiantes'!BH72),"",20*'Nota de Estudiantes'!BH72/BH$6)</f>
        <v/>
      </c>
      <c r="BI70" s="43" t="str">
        <f>IF(ISBLANK('Nota de Estudiantes'!BI72),"",20*'Nota de Estudiantes'!BI72/BI$6)</f>
        <v/>
      </c>
      <c r="BJ70" s="43" t="str">
        <f>IF(ISBLANK('Nota de Estudiantes'!BJ72),"",20*'Nota de Estudiantes'!BJ72/BJ$6)</f>
        <v/>
      </c>
      <c r="BK70" s="43" t="str">
        <f>IF(ISBLANK('Nota de Estudiantes'!BK72),"",20*'Nota de Estudiantes'!BK72/BK$6)</f>
        <v/>
      </c>
      <c r="BL70" s="43" t="str">
        <f>IF(ISBLANK('Nota de Estudiantes'!BL72),"",20*'Nota de Estudiantes'!BL72/BL$6)</f>
        <v/>
      </c>
      <c r="BM70" s="43" t="str">
        <f>IF(ISBLANK('Nota de Estudiantes'!BM72),"",20*'Nota de Estudiantes'!BM72/BM$6)</f>
        <v/>
      </c>
      <c r="BN70" s="43" t="str">
        <f>IF(ISBLANK('Nota de Estudiantes'!BN72),"",20*'Nota de Estudiantes'!BN72/BN$6)</f>
        <v/>
      </c>
      <c r="BO70" s="43" t="str">
        <f>IF(ISBLANK('Nota de Estudiantes'!BO72),"",20*'Nota de Estudiantes'!BO72/BO$6)</f>
        <v/>
      </c>
      <c r="BP70" s="43" t="str">
        <f>IF(ISBLANK('Nota de Estudiantes'!BP72),"",20*'Nota de Estudiantes'!BP72/BP$6)</f>
        <v/>
      </c>
      <c r="BQ70" s="43" t="str">
        <f>IF(ISBLANK('Nota de Estudiantes'!BQ72),"",20*'Nota de Estudiantes'!BQ72/BQ$6)</f>
        <v/>
      </c>
      <c r="BR70" s="43" t="str">
        <f>IF(ISBLANK('Nota de Estudiantes'!BR72),"",20*'Nota de Estudiantes'!BR72/BR$6)</f>
        <v/>
      </c>
      <c r="BS70" s="43" t="str">
        <f>IF(ISBLANK('Nota de Estudiantes'!BS72),"",20*'Nota de Estudiantes'!BS72/BS$6)</f>
        <v/>
      </c>
      <c r="BT70" s="43" t="str">
        <f>IF(ISBLANK('Nota de Estudiantes'!BT72),"",20*'Nota de Estudiantes'!BT72/BT$6)</f>
        <v/>
      </c>
      <c r="BU70" s="43" t="str">
        <f>IF(ISBLANK('Nota de Estudiantes'!BU72),"",20*'Nota de Estudiantes'!BU72/BU$6)</f>
        <v/>
      </c>
      <c r="BV70" s="43" t="str">
        <f>IF(ISBLANK('Nota de Estudiantes'!BV72),"",20*'Nota de Estudiantes'!BV72/BV$6)</f>
        <v/>
      </c>
      <c r="BW70" s="43" t="str">
        <f>IF(ISBLANK('Nota de Estudiantes'!BW72),"",20*'Nota de Estudiantes'!BW72/BW$6)</f>
        <v/>
      </c>
      <c r="BX70" s="43" t="str">
        <f>IF(ISBLANK('Nota de Estudiantes'!BX72),"",20*'Nota de Estudiantes'!BX72/BX$6)</f>
        <v/>
      </c>
      <c r="BY70" s="43" t="str">
        <f>IF(ISBLANK('Nota de Estudiantes'!BY72),"",20*'Nota de Estudiantes'!BY72/BY$6)</f>
        <v/>
      </c>
      <c r="BZ70" s="43" t="str">
        <f>IF(ISBLANK('Nota de Estudiantes'!BZ72),"",20*'Nota de Estudiantes'!BZ72/BZ$6)</f>
        <v/>
      </c>
      <c r="CA70" s="43" t="str">
        <f>IF(ISBLANK('Nota de Estudiantes'!CA72),"",20*'Nota de Estudiantes'!CA72/CA$6)</f>
        <v/>
      </c>
      <c r="CB70" s="43" t="str">
        <f>IF(ISBLANK('Nota de Estudiantes'!CB72),"",20*'Nota de Estudiantes'!CB72/CB$6)</f>
        <v/>
      </c>
      <c r="CC70" s="43" t="str">
        <f>IF(ISBLANK('Nota de Estudiantes'!CC72),"",20*'Nota de Estudiantes'!CC72/CC$6)</f>
        <v/>
      </c>
      <c r="CD70" s="43" t="str">
        <f>IF(ISBLANK('Nota de Estudiantes'!CD72),"",20*'Nota de Estudiantes'!CD72/CD$6)</f>
        <v/>
      </c>
      <c r="CE70" s="43" t="str">
        <f>IF(ISBLANK('Nota de Estudiantes'!CE72),"",20*'Nota de Estudiantes'!CE72/CE$6)</f>
        <v/>
      </c>
      <c r="CF70" s="43" t="str">
        <f>IF(ISBLANK('Nota de Estudiantes'!CF72),"",20*'Nota de Estudiantes'!CF72/CF$6)</f>
        <v/>
      </c>
      <c r="CG70" s="43" t="str">
        <f>IF(ISBLANK('Nota de Estudiantes'!CG72),"",20*'Nota de Estudiantes'!CG72/CG$6)</f>
        <v/>
      </c>
      <c r="CH70" s="43" t="str">
        <f>IF(ISBLANK('Nota de Estudiantes'!CH72),"",20*'Nota de Estudiantes'!CH72/CH$6)</f>
        <v/>
      </c>
      <c r="CI70" s="43" t="str">
        <f>IF(ISBLANK('Nota de Estudiantes'!CI72),"",20*'Nota de Estudiantes'!CI72/CI$6)</f>
        <v/>
      </c>
      <c r="CJ70" s="43" t="str">
        <f>IF(ISBLANK('Nota de Estudiantes'!CJ72),"",20*'Nota de Estudiantes'!CJ72/CJ$6)</f>
        <v/>
      </c>
      <c r="CK70" s="43" t="str">
        <f>IF(ISBLANK('Nota de Estudiantes'!CK72),"",20*'Nota de Estudiantes'!CK72/CK$6)</f>
        <v/>
      </c>
      <c r="CL70" s="43" t="str">
        <f>IF(ISBLANK('Nota de Estudiantes'!CL72),"",20*'Nota de Estudiantes'!CL72/CL$6)</f>
        <v/>
      </c>
      <c r="CM70" s="43" t="str">
        <f>IF(ISBLANK('Nota de Estudiantes'!CM72),"",20*'Nota de Estudiantes'!CM72/CM$6)</f>
        <v/>
      </c>
      <c r="CN70" s="43" t="str">
        <f>IF(ISBLANK('Nota de Estudiantes'!CN72),"",20*'Nota de Estudiantes'!CN72/CN$6)</f>
        <v/>
      </c>
      <c r="CO70" s="43" t="str">
        <f>IF(ISBLANK('Nota de Estudiantes'!CO72),"",20*'Nota de Estudiantes'!CO72/CO$6)</f>
        <v/>
      </c>
      <c r="CP70" s="43" t="str">
        <f>IF(ISBLANK('Nota de Estudiantes'!CP72),"",20*'Nota de Estudiantes'!CP72/CP$6)</f>
        <v/>
      </c>
      <c r="CQ70" s="43" t="str">
        <f>IF(ISBLANK('Nota de Estudiantes'!CQ72),"",20*'Nota de Estudiantes'!CQ72/CQ$6)</f>
        <v/>
      </c>
      <c r="CR70" s="43" t="str">
        <f>IF(ISBLANK('Nota de Estudiantes'!CR72),"",20*'Nota de Estudiantes'!CR72/CR$6)</f>
        <v/>
      </c>
      <c r="CS70" s="43" t="str">
        <f>IF(ISBLANK('Nota de Estudiantes'!CS72),"",20*'Nota de Estudiantes'!CS72/CS$6)</f>
        <v/>
      </c>
      <c r="CT70" s="43" t="str">
        <f>IF(ISBLANK('Nota de Estudiantes'!CT72),"",20*'Nota de Estudiantes'!CT72/CT$6)</f>
        <v/>
      </c>
      <c r="CU70" s="43" t="str">
        <f>IF(ISBLANK('Nota de Estudiantes'!CU72),"",20*'Nota de Estudiantes'!CU72/CU$6)</f>
        <v/>
      </c>
      <c r="CV70" s="43" t="str">
        <f>IF(ISBLANK('Nota de Estudiantes'!CV72),"",20*'Nota de Estudiantes'!CV72/CV$6)</f>
        <v/>
      </c>
      <c r="CW70" s="43" t="str">
        <f>IF(ISBLANK('Nota de Estudiantes'!CW72),"",20*'Nota de Estudiantes'!CW72/CW$6)</f>
        <v/>
      </c>
      <c r="CX70" s="43" t="str">
        <f>IF(ISBLANK('Nota de Estudiantes'!CX72),"",20*'Nota de Estudiantes'!CX72/CX$6)</f>
        <v/>
      </c>
      <c r="CY70" s="43" t="str">
        <f>IF(ISBLANK('Nota de Estudiantes'!CY72),"",20*'Nota de Estudiantes'!CY72/CY$6)</f>
        <v/>
      </c>
      <c r="CZ70" s="43" t="str">
        <f>IF(ISBLANK('Nota de Estudiantes'!CZ72),"",20*'Nota de Estudiantes'!CZ72/CZ$6)</f>
        <v/>
      </c>
      <c r="DA70" s="43" t="str">
        <f>IF(ISBLANK('Nota de Estudiantes'!DA72),"",20*'Nota de Estudiantes'!DA72/DA$6)</f>
        <v/>
      </c>
      <c r="DB70" s="43" t="str">
        <f>IF(ISBLANK('Nota de Estudiantes'!DB72),"",20*'Nota de Estudiantes'!DB72/DB$6)</f>
        <v/>
      </c>
      <c r="DC70" s="43" t="str">
        <f>IF(ISBLANK('Nota de Estudiantes'!DC72),"",20*'Nota de Estudiantes'!DC72/DC$6)</f>
        <v/>
      </c>
      <c r="DD70" s="43" t="str">
        <f>IF(ISBLANK('Nota de Estudiantes'!DD72),"",20*'Nota de Estudiantes'!DD72/DD$6)</f>
        <v/>
      </c>
      <c r="DE70" s="43" t="str">
        <f>IF(ISBLANK('Nota de Estudiantes'!DE72),"",20*'Nota de Estudiantes'!DE72/DE$6)</f>
        <v/>
      </c>
      <c r="DF70" s="43" t="str">
        <f>IF(ISBLANK('Nota de Estudiantes'!DF72),"",20*'Nota de Estudiantes'!DF72/DF$6)</f>
        <v/>
      </c>
      <c r="DG70" s="43" t="str">
        <f>IF(ISBLANK('Nota de Estudiantes'!DG72),"",20*'Nota de Estudiantes'!DG72/DG$6)</f>
        <v/>
      </c>
      <c r="DH70" s="43" t="str">
        <f>IF(ISBLANK('Nota de Estudiantes'!DH72),"",20*'Nota de Estudiantes'!DH72/DH$6)</f>
        <v/>
      </c>
      <c r="DI70" s="43" t="str">
        <f>IF(ISBLANK('Nota de Estudiantes'!DI72),"",20*'Nota de Estudiantes'!DI72/DI$6)</f>
        <v/>
      </c>
      <c r="DJ70" s="43" t="str">
        <f>IF(ISBLANK('Nota de Estudiantes'!DJ72),"",20*'Nota de Estudiantes'!DJ72/DJ$6)</f>
        <v/>
      </c>
      <c r="DK70" s="43" t="str">
        <f>IF(ISBLANK('Nota de Estudiantes'!DK72),"",20*'Nota de Estudiantes'!DK72/DK$6)</f>
        <v/>
      </c>
      <c r="DL70" s="43" t="str">
        <f>IF(ISBLANK('Nota de Estudiantes'!DL72),"",20*'Nota de Estudiantes'!DL72/DL$6)</f>
        <v/>
      </c>
      <c r="DM70" s="43" t="str">
        <f>IF(ISBLANK('Nota de Estudiantes'!DM72),"",20*'Nota de Estudiantes'!DM72/DM$6)</f>
        <v/>
      </c>
      <c r="DN70" s="43" t="str">
        <f>IF(ISBLANK('Nota de Estudiantes'!DN72),"",20*'Nota de Estudiantes'!DN72/DN$6)</f>
        <v/>
      </c>
      <c r="DO70" s="43" t="str">
        <f>IF(ISBLANK('Nota de Estudiantes'!DO72),"",20*'Nota de Estudiantes'!DO72/DO$6)</f>
        <v/>
      </c>
      <c r="DP70" s="43" t="str">
        <f>IF(ISBLANK('Nota de Estudiantes'!DP72),"",20*'Nota de Estudiantes'!DP72/DP$6)</f>
        <v/>
      </c>
      <c r="DQ70" s="43" t="str">
        <f>IF(ISBLANK('Nota de Estudiantes'!DQ72),"",20*'Nota de Estudiantes'!DQ72/DQ$6)</f>
        <v/>
      </c>
      <c r="DR70" s="43" t="str">
        <f>IF(ISBLANK('Nota de Estudiantes'!DR72),"",20*'Nota de Estudiantes'!DR72/DR$6)</f>
        <v/>
      </c>
      <c r="DS70" s="43" t="str">
        <f>IF(ISBLANK('Nota de Estudiantes'!DS72),"",20*'Nota de Estudiantes'!DS72/DS$6)</f>
        <v/>
      </c>
      <c r="DT70" s="43" t="str">
        <f>IF(ISBLANK('Nota de Estudiantes'!DT72),"",20*'Nota de Estudiantes'!DT72/DT$6)</f>
        <v/>
      </c>
      <c r="DU70" s="43" t="str">
        <f>IF(ISBLANK('Nota de Estudiantes'!DU72),"",20*'Nota de Estudiantes'!DU72/DU$6)</f>
        <v/>
      </c>
      <c r="DV70" s="43" t="str">
        <f>IF(ISBLANK('Nota de Estudiantes'!DV72),"",20*'Nota de Estudiantes'!DV72/DV$6)</f>
        <v/>
      </c>
      <c r="DW70" s="43" t="str">
        <f>IF(ISBLANK('Nota de Estudiantes'!DW72),"",20*'Nota de Estudiantes'!DW72/DW$6)</f>
        <v/>
      </c>
      <c r="DX70" s="43" t="str">
        <f>IF(ISBLANK('Nota de Estudiantes'!DX72),"",20*'Nota de Estudiantes'!DX72/DX$6)</f>
        <v/>
      </c>
      <c r="DY70" s="43" t="str">
        <f>IF(ISBLANK('Nota de Estudiantes'!DY72),"",20*'Nota de Estudiantes'!DY72/DY$6)</f>
        <v/>
      </c>
      <c r="DZ70" s="43" t="str">
        <f>IF(ISBLANK('Nota de Estudiantes'!DZ72),"",20*'Nota de Estudiantes'!DZ72/DZ$6)</f>
        <v/>
      </c>
      <c r="EA70" s="43" t="str">
        <f>IF(ISBLANK('Nota de Estudiantes'!EA72),"",20*'Nota de Estudiantes'!EA72/EA$6)</f>
        <v/>
      </c>
      <c r="EB70" s="43" t="str">
        <f>IF(ISBLANK('Nota de Estudiantes'!EB72),"",20*'Nota de Estudiantes'!EB72/EB$6)</f>
        <v/>
      </c>
      <c r="EC70" s="43" t="str">
        <f>IF(ISBLANK('Nota de Estudiantes'!EC72),"",20*'Nota de Estudiantes'!EC72/EC$6)</f>
        <v/>
      </c>
      <c r="ED70" s="43" t="str">
        <f>IF(ISBLANK('Nota de Estudiantes'!ED72),"",20*'Nota de Estudiantes'!ED72/ED$6)</f>
        <v/>
      </c>
      <c r="EE70" s="43" t="str">
        <f>IF(ISBLANK('Nota de Estudiantes'!EE72),"",20*'Nota de Estudiantes'!EE72/EE$6)</f>
        <v/>
      </c>
      <c r="EF70" s="43" t="str">
        <f>IF(ISBLANK('Nota de Estudiantes'!EF72),"",20*'Nota de Estudiantes'!EF72/EF$6)</f>
        <v/>
      </c>
      <c r="EG70" s="43" t="str">
        <f>IF(ISBLANK('Nota de Estudiantes'!EG72),"",20*'Nota de Estudiantes'!EG72/EG$6)</f>
        <v/>
      </c>
      <c r="EH70" s="43" t="str">
        <f>IF(ISBLANK('Nota de Estudiantes'!EH72),"",20*'Nota de Estudiantes'!EH72/EH$6)</f>
        <v/>
      </c>
      <c r="EI70" s="43" t="str">
        <f>IF(ISBLANK('Nota de Estudiantes'!EI72),"",20*'Nota de Estudiantes'!EI72/EI$6)</f>
        <v/>
      </c>
      <c r="EJ70" s="43" t="str">
        <f>IF(ISBLANK('Nota de Estudiantes'!EJ72),"",20*'Nota de Estudiantes'!EJ72/EJ$6)</f>
        <v/>
      </c>
      <c r="EK70" s="43" t="str">
        <f>IF(ISBLANK('Nota de Estudiantes'!EK72),"",20*'Nota de Estudiantes'!EK72/EK$6)</f>
        <v/>
      </c>
      <c r="EL70" s="43" t="str">
        <f>IF(ISBLANK('Nota de Estudiantes'!EL72),"",20*'Nota de Estudiantes'!EL72/EL$6)</f>
        <v/>
      </c>
      <c r="EM70" s="43" t="str">
        <f>IF(ISBLANK('Nota de Estudiantes'!EM72),"",20*'Nota de Estudiantes'!EM72/EM$6)</f>
        <v/>
      </c>
      <c r="EN70" s="43" t="str">
        <f>IF(ISBLANK('Nota de Estudiantes'!EN72),"",20*'Nota de Estudiantes'!EN72/EN$6)</f>
        <v/>
      </c>
      <c r="EO70" s="43" t="str">
        <f>IF(ISBLANK('Nota de Estudiantes'!EO72),"",20*'Nota de Estudiantes'!EO72/EO$6)</f>
        <v/>
      </c>
      <c r="EP70" s="43" t="str">
        <f>IF(ISBLANK('Nota de Estudiantes'!EP72),"",20*'Nota de Estudiantes'!EP72/EP$6)</f>
        <v/>
      </c>
      <c r="EQ70" s="43" t="str">
        <f>IF(ISBLANK('Nota de Estudiantes'!EQ72),"",20*'Nota de Estudiantes'!EQ72/EQ$6)</f>
        <v/>
      </c>
      <c r="ER70" s="43" t="str">
        <f>IF(ISBLANK('Nota de Estudiantes'!ER72),"",20*'Nota de Estudiantes'!ER72/ER$6)</f>
        <v/>
      </c>
      <c r="ES70" s="43" t="str">
        <f>IF(ISBLANK('Nota de Estudiantes'!ES72),"",20*'Nota de Estudiantes'!ES72/ES$6)</f>
        <v/>
      </c>
      <c r="ET70" s="43" t="str">
        <f>IF(ISBLANK('Nota de Estudiantes'!ET72),"",20*'Nota de Estudiantes'!ET72/ET$6)</f>
        <v/>
      </c>
      <c r="EU70" s="43" t="str">
        <f>IF(ISBLANK('Nota de Estudiantes'!EU72),"",20*'Nota de Estudiantes'!EU72/EU$6)</f>
        <v/>
      </c>
      <c r="EV70" s="43" t="str">
        <f>IF(ISBLANK('Nota de Estudiantes'!EV72),"",20*'Nota de Estudiantes'!EV72/EV$6)</f>
        <v/>
      </c>
      <c r="EW70" s="43" t="str">
        <f>IF(ISBLANK('Nota de Estudiantes'!EW72),"",20*'Nota de Estudiantes'!EW72/EW$6)</f>
        <v/>
      </c>
      <c r="EX70" s="43" t="str">
        <f>IF(ISBLANK('Nota de Estudiantes'!EX72),"",20*'Nota de Estudiantes'!EX72/EX$6)</f>
        <v/>
      </c>
      <c r="EY70" s="43" t="str">
        <f>IF(ISBLANK('Nota de Estudiantes'!EY72),"",20*'Nota de Estudiantes'!EY72/EY$6)</f>
        <v/>
      </c>
      <c r="EZ70" s="43" t="str">
        <f>IF(ISBLANK('Nota de Estudiantes'!EZ72),"",20*'Nota de Estudiantes'!EZ72/EZ$6)</f>
        <v/>
      </c>
      <c r="FA70" s="43" t="str">
        <f>IF(ISBLANK('Nota de Estudiantes'!FA72),"",20*'Nota de Estudiantes'!FA72/FA$6)</f>
        <v/>
      </c>
      <c r="FB70" s="43" t="str">
        <f>IF(ISBLANK('Nota de Estudiantes'!FB72),"",20*'Nota de Estudiantes'!FB72/FB$6)</f>
        <v/>
      </c>
      <c r="FC70" s="43" t="str">
        <f>IF(ISBLANK('Nota de Estudiantes'!FC72),"",20*'Nota de Estudiantes'!FC72/FC$6)</f>
        <v/>
      </c>
      <c r="FD70" s="43" t="str">
        <f>IF(ISBLANK('Nota de Estudiantes'!FD72),"",20*'Nota de Estudiantes'!FD72/FD$6)</f>
        <v/>
      </c>
      <c r="FE70" s="43" t="str">
        <f>IF(ISBLANK('Nota de Estudiantes'!FE72),"",20*'Nota de Estudiantes'!FE72/FE$6)</f>
        <v/>
      </c>
      <c r="FF70" s="43" t="str">
        <f>IF(ISBLANK('Nota de Estudiantes'!FF72),"",20*'Nota de Estudiantes'!FF72/FF$6)</f>
        <v/>
      </c>
      <c r="FG70" s="43" t="str">
        <f>IF(ISBLANK('Nota de Estudiantes'!FG72),"",20*'Nota de Estudiantes'!FG72/FG$6)</f>
        <v/>
      </c>
      <c r="FH70" s="43" t="str">
        <f>IF(ISBLANK('Nota de Estudiantes'!FH72),"",20*'Nota de Estudiantes'!FH72/FH$6)</f>
        <v/>
      </c>
      <c r="FI70" s="43" t="str">
        <f>IF(ISBLANK('Nota de Estudiantes'!FI72),"",20*'Nota de Estudiantes'!FI72/FI$6)</f>
        <v/>
      </c>
      <c r="FJ70" s="43" t="str">
        <f>IF(ISBLANK('Nota de Estudiantes'!FJ72),"",20*'Nota de Estudiantes'!FJ72/FJ$6)</f>
        <v/>
      </c>
      <c r="FK70" s="43" t="str">
        <f>IF(ISBLANK('Nota de Estudiantes'!FK72),"",20*'Nota de Estudiantes'!FK72/FK$6)</f>
        <v/>
      </c>
      <c r="FL70" s="43" t="str">
        <f>IF(ISBLANK('Nota de Estudiantes'!FL72),"",20*'Nota de Estudiantes'!FL72/FL$6)</f>
        <v/>
      </c>
    </row>
    <row r="71" spans="2:168" x14ac:dyDescent="0.25">
      <c r="B71" s="42" t="str">
        <f>IF(ISBLANK('Nota de Estudiantes'!B73),"",'Nota de Estudiantes'!B73)</f>
        <v/>
      </c>
      <c r="C71" s="42" t="str">
        <f>IF(ISBLANK('Nota de Estudiantes'!C73),"",'Nota de Estudiantes'!C73)</f>
        <v/>
      </c>
      <c r="D71" s="38" t="str">
        <f>IF(ISBLANK('Nota de Estudiantes'!D73),"",'Nota de Estudiantes'!D73)</f>
        <v/>
      </c>
      <c r="E71" s="43" t="str">
        <f>IF(ISBLANK('Nota de Estudiantes'!E73),"",20*'Nota de Estudiantes'!E73/E$6)</f>
        <v/>
      </c>
      <c r="F71" s="43" t="str">
        <f>IF(ISBLANK('Nota de Estudiantes'!F73),"",20*'Nota de Estudiantes'!F73/F$6)</f>
        <v/>
      </c>
      <c r="G71" s="43" t="str">
        <f>IF(ISBLANK('Nota de Estudiantes'!G73),"",20*'Nota de Estudiantes'!G73/G$6)</f>
        <v/>
      </c>
      <c r="H71" s="43" t="str">
        <f>IF(ISBLANK('Nota de Estudiantes'!H73),"",20*'Nota de Estudiantes'!H73/H$6)</f>
        <v/>
      </c>
      <c r="I71" s="43" t="str">
        <f>IF(ISBLANK('Nota de Estudiantes'!I73),"",20*'Nota de Estudiantes'!I73/I$6)</f>
        <v/>
      </c>
      <c r="J71" s="43" t="str">
        <f>IF(ISBLANK('Nota de Estudiantes'!J73),"",20*'Nota de Estudiantes'!J73/J$6)</f>
        <v/>
      </c>
      <c r="K71" s="43" t="str">
        <f>IF(ISBLANK('Nota de Estudiantes'!K73),"",20*'Nota de Estudiantes'!K73/K$6)</f>
        <v/>
      </c>
      <c r="L71" s="43" t="str">
        <f>IF(ISBLANK('Nota de Estudiantes'!L73),"",20*'Nota de Estudiantes'!L73/L$6)</f>
        <v/>
      </c>
      <c r="M71" s="43" t="str">
        <f>IF(ISBLANK('Nota de Estudiantes'!M73),"",20*'Nota de Estudiantes'!M73/M$6)</f>
        <v/>
      </c>
      <c r="N71" s="43" t="str">
        <f>IF(ISBLANK('Nota de Estudiantes'!N73),"",20*'Nota de Estudiantes'!N73/N$6)</f>
        <v/>
      </c>
      <c r="O71" s="43" t="str">
        <f>IF(ISBLANK('Nota de Estudiantes'!O73),"",20*'Nota de Estudiantes'!O73/O$6)</f>
        <v/>
      </c>
      <c r="P71" s="43" t="str">
        <f>IF(ISBLANK('Nota de Estudiantes'!P73),"",20*'Nota de Estudiantes'!P73/P$6)</f>
        <v/>
      </c>
      <c r="Q71" s="43" t="str">
        <f>IF(ISBLANK('Nota de Estudiantes'!Q73),"",20*'Nota de Estudiantes'!Q73/Q$6)</f>
        <v/>
      </c>
      <c r="R71" s="43" t="str">
        <f>IF(ISBLANK('Nota de Estudiantes'!R73),"",20*'Nota de Estudiantes'!R73/R$6)</f>
        <v/>
      </c>
      <c r="S71" s="43" t="str">
        <f>IF(ISBLANK('Nota de Estudiantes'!S73),"",20*'Nota de Estudiantes'!S73/S$6)</f>
        <v/>
      </c>
      <c r="T71" s="43" t="str">
        <f>IF(ISBLANK('Nota de Estudiantes'!T73),"",20*'Nota de Estudiantes'!T73/T$6)</f>
        <v/>
      </c>
      <c r="U71" s="43" t="str">
        <f>IF(ISBLANK('Nota de Estudiantes'!U73),"",20*'Nota de Estudiantes'!U73/U$6)</f>
        <v/>
      </c>
      <c r="V71" s="43" t="str">
        <f>IF(ISBLANK('Nota de Estudiantes'!V73),"",20*'Nota de Estudiantes'!V73/V$6)</f>
        <v/>
      </c>
      <c r="W71" s="43" t="str">
        <f>IF(ISBLANK('Nota de Estudiantes'!W73),"",20*'Nota de Estudiantes'!W73/W$6)</f>
        <v/>
      </c>
      <c r="X71" s="43" t="str">
        <f>IF(ISBLANK('Nota de Estudiantes'!X73),"",20*'Nota de Estudiantes'!X73/X$6)</f>
        <v/>
      </c>
      <c r="Y71" s="43" t="str">
        <f>IF(ISBLANK('Nota de Estudiantes'!Y73),"",20*'Nota de Estudiantes'!Y73/Y$6)</f>
        <v/>
      </c>
      <c r="Z71" s="43" t="str">
        <f>IF(ISBLANK('Nota de Estudiantes'!Z73),"",20*'Nota de Estudiantes'!Z73/Z$6)</f>
        <v/>
      </c>
      <c r="AA71" s="43" t="str">
        <f>IF(ISBLANK('Nota de Estudiantes'!AA73),"",20*'Nota de Estudiantes'!AA73/AA$6)</f>
        <v/>
      </c>
      <c r="AB71" s="43" t="str">
        <f>IF(ISBLANK('Nota de Estudiantes'!AB73),"",20*'Nota de Estudiantes'!AB73/AB$6)</f>
        <v/>
      </c>
      <c r="AC71" s="43" t="str">
        <f>IF(ISBLANK('Nota de Estudiantes'!AC73),"",20*'Nota de Estudiantes'!AC73/AC$6)</f>
        <v/>
      </c>
      <c r="AD71" s="43" t="str">
        <f>IF(ISBLANK('Nota de Estudiantes'!AD73),"",20*'Nota de Estudiantes'!AD73/AD$6)</f>
        <v/>
      </c>
      <c r="AE71" s="43" t="str">
        <f>IF(ISBLANK('Nota de Estudiantes'!AE73),"",20*'Nota de Estudiantes'!AE73/AE$6)</f>
        <v/>
      </c>
      <c r="AF71" s="43" t="str">
        <f>IF(ISBLANK('Nota de Estudiantes'!AF73),"",20*'Nota de Estudiantes'!AF73/AF$6)</f>
        <v/>
      </c>
      <c r="AG71" s="43" t="str">
        <f>IF(ISBLANK('Nota de Estudiantes'!AG73),"",20*'Nota de Estudiantes'!AG73/AG$6)</f>
        <v/>
      </c>
      <c r="AH71" s="43" t="str">
        <f>IF(ISBLANK('Nota de Estudiantes'!AH73),"",20*'Nota de Estudiantes'!AH73/AH$6)</f>
        <v/>
      </c>
      <c r="AI71" s="43" t="str">
        <f>IF(ISBLANK('Nota de Estudiantes'!AI73),"",20*'Nota de Estudiantes'!AI73/AI$6)</f>
        <v/>
      </c>
      <c r="AJ71" s="43" t="str">
        <f>IF(ISBLANK('Nota de Estudiantes'!AJ73),"",20*'Nota de Estudiantes'!AJ73/AJ$6)</f>
        <v/>
      </c>
      <c r="AK71" s="43" t="str">
        <f>IF(ISBLANK('Nota de Estudiantes'!AK73),"",20*'Nota de Estudiantes'!AK73/AK$6)</f>
        <v/>
      </c>
      <c r="AL71" s="43" t="str">
        <f>IF(ISBLANK('Nota de Estudiantes'!AL73),"",20*'Nota de Estudiantes'!AL73/AL$6)</f>
        <v/>
      </c>
      <c r="AM71" s="43" t="str">
        <f>IF(ISBLANK('Nota de Estudiantes'!AM73),"",20*'Nota de Estudiantes'!AM73/AM$6)</f>
        <v/>
      </c>
      <c r="AN71" s="43" t="str">
        <f>IF(ISBLANK('Nota de Estudiantes'!AN73),"",20*'Nota de Estudiantes'!AN73/AN$6)</f>
        <v/>
      </c>
      <c r="AO71" s="43" t="str">
        <f>IF(ISBLANK('Nota de Estudiantes'!AO73),"",20*'Nota de Estudiantes'!AO73/AO$6)</f>
        <v/>
      </c>
      <c r="AP71" s="43" t="str">
        <f>IF(ISBLANK('Nota de Estudiantes'!AP73),"",20*'Nota de Estudiantes'!AP73/AP$6)</f>
        <v/>
      </c>
      <c r="AQ71" s="43" t="str">
        <f>IF(ISBLANK('Nota de Estudiantes'!AQ73),"",20*'Nota de Estudiantes'!AQ73/AQ$6)</f>
        <v/>
      </c>
      <c r="AR71" s="43" t="str">
        <f>IF(ISBLANK('Nota de Estudiantes'!AR73),"",20*'Nota de Estudiantes'!AR73/AR$6)</f>
        <v/>
      </c>
      <c r="AS71" s="43" t="str">
        <f>IF(ISBLANK('Nota de Estudiantes'!AS73),"",20*'Nota de Estudiantes'!AS73/AS$6)</f>
        <v/>
      </c>
      <c r="AT71" s="43" t="str">
        <f>IF(ISBLANK('Nota de Estudiantes'!AT73),"",20*'Nota de Estudiantes'!AT73/AT$6)</f>
        <v/>
      </c>
      <c r="AU71" s="43" t="str">
        <f>IF(ISBLANK('Nota de Estudiantes'!AU73),"",20*'Nota de Estudiantes'!AU73/AU$6)</f>
        <v/>
      </c>
      <c r="AV71" s="43" t="str">
        <f>IF(ISBLANK('Nota de Estudiantes'!AV73),"",20*'Nota de Estudiantes'!AV73/AV$6)</f>
        <v/>
      </c>
      <c r="AW71" s="43" t="str">
        <f>IF(ISBLANK('Nota de Estudiantes'!AW73),"",20*'Nota de Estudiantes'!AW73/AW$6)</f>
        <v/>
      </c>
      <c r="AX71" s="43" t="str">
        <f>IF(ISBLANK('Nota de Estudiantes'!AX73),"",20*'Nota de Estudiantes'!AX73/AX$6)</f>
        <v/>
      </c>
      <c r="AY71" s="43" t="str">
        <f>IF(ISBLANK('Nota de Estudiantes'!AY73),"",20*'Nota de Estudiantes'!AY73/AY$6)</f>
        <v/>
      </c>
      <c r="AZ71" s="43" t="str">
        <f>IF(ISBLANK('Nota de Estudiantes'!AZ73),"",20*'Nota de Estudiantes'!AZ73/AZ$6)</f>
        <v/>
      </c>
      <c r="BA71" s="43" t="str">
        <f>IF(ISBLANK('Nota de Estudiantes'!BA73),"",20*'Nota de Estudiantes'!BA73/BA$6)</f>
        <v/>
      </c>
      <c r="BB71" s="43" t="str">
        <f>IF(ISBLANK('Nota de Estudiantes'!BB73),"",20*'Nota de Estudiantes'!BB73/BB$6)</f>
        <v/>
      </c>
      <c r="BC71" s="43" t="str">
        <f>IF(ISBLANK('Nota de Estudiantes'!BC73),"",20*'Nota de Estudiantes'!BC73/BC$6)</f>
        <v/>
      </c>
      <c r="BD71" s="43" t="str">
        <f>IF(ISBLANK('Nota de Estudiantes'!BD73),"",20*'Nota de Estudiantes'!BD73/BD$6)</f>
        <v/>
      </c>
      <c r="BE71" s="43" t="str">
        <f>IF(ISBLANK('Nota de Estudiantes'!BE73),"",20*'Nota de Estudiantes'!BE73/BE$6)</f>
        <v/>
      </c>
      <c r="BF71" s="43" t="str">
        <f>IF(ISBLANK('Nota de Estudiantes'!BF73),"",20*'Nota de Estudiantes'!BF73/BF$6)</f>
        <v/>
      </c>
      <c r="BG71" s="43" t="str">
        <f>IF(ISBLANK('Nota de Estudiantes'!BG73),"",20*'Nota de Estudiantes'!BG73/BG$6)</f>
        <v/>
      </c>
      <c r="BH71" s="43" t="str">
        <f>IF(ISBLANK('Nota de Estudiantes'!BH73),"",20*'Nota de Estudiantes'!BH73/BH$6)</f>
        <v/>
      </c>
      <c r="BI71" s="43" t="str">
        <f>IF(ISBLANK('Nota de Estudiantes'!BI73),"",20*'Nota de Estudiantes'!BI73/BI$6)</f>
        <v/>
      </c>
      <c r="BJ71" s="43" t="str">
        <f>IF(ISBLANK('Nota de Estudiantes'!BJ73),"",20*'Nota de Estudiantes'!BJ73/BJ$6)</f>
        <v/>
      </c>
      <c r="BK71" s="43" t="str">
        <f>IF(ISBLANK('Nota de Estudiantes'!BK73),"",20*'Nota de Estudiantes'!BK73/BK$6)</f>
        <v/>
      </c>
      <c r="BL71" s="43" t="str">
        <f>IF(ISBLANK('Nota de Estudiantes'!BL73),"",20*'Nota de Estudiantes'!BL73/BL$6)</f>
        <v/>
      </c>
      <c r="BM71" s="43" t="str">
        <f>IF(ISBLANK('Nota de Estudiantes'!BM73),"",20*'Nota de Estudiantes'!BM73/BM$6)</f>
        <v/>
      </c>
      <c r="BN71" s="43" t="str">
        <f>IF(ISBLANK('Nota de Estudiantes'!BN73),"",20*'Nota de Estudiantes'!BN73/BN$6)</f>
        <v/>
      </c>
      <c r="BO71" s="43" t="str">
        <f>IF(ISBLANK('Nota de Estudiantes'!BO73),"",20*'Nota de Estudiantes'!BO73/BO$6)</f>
        <v/>
      </c>
      <c r="BP71" s="43" t="str">
        <f>IF(ISBLANK('Nota de Estudiantes'!BP73),"",20*'Nota de Estudiantes'!BP73/BP$6)</f>
        <v/>
      </c>
      <c r="BQ71" s="43" t="str">
        <f>IF(ISBLANK('Nota de Estudiantes'!BQ73),"",20*'Nota de Estudiantes'!BQ73/BQ$6)</f>
        <v/>
      </c>
      <c r="BR71" s="43" t="str">
        <f>IF(ISBLANK('Nota de Estudiantes'!BR73),"",20*'Nota de Estudiantes'!BR73/BR$6)</f>
        <v/>
      </c>
      <c r="BS71" s="43" t="str">
        <f>IF(ISBLANK('Nota de Estudiantes'!BS73),"",20*'Nota de Estudiantes'!BS73/BS$6)</f>
        <v/>
      </c>
      <c r="BT71" s="43" t="str">
        <f>IF(ISBLANK('Nota de Estudiantes'!BT73),"",20*'Nota de Estudiantes'!BT73/BT$6)</f>
        <v/>
      </c>
      <c r="BU71" s="43" t="str">
        <f>IF(ISBLANK('Nota de Estudiantes'!BU73),"",20*'Nota de Estudiantes'!BU73/BU$6)</f>
        <v/>
      </c>
      <c r="BV71" s="43" t="str">
        <f>IF(ISBLANK('Nota de Estudiantes'!BV73),"",20*'Nota de Estudiantes'!BV73/BV$6)</f>
        <v/>
      </c>
      <c r="BW71" s="43" t="str">
        <f>IF(ISBLANK('Nota de Estudiantes'!BW73),"",20*'Nota de Estudiantes'!BW73/BW$6)</f>
        <v/>
      </c>
      <c r="BX71" s="43" t="str">
        <f>IF(ISBLANK('Nota de Estudiantes'!BX73),"",20*'Nota de Estudiantes'!BX73/BX$6)</f>
        <v/>
      </c>
      <c r="BY71" s="43" t="str">
        <f>IF(ISBLANK('Nota de Estudiantes'!BY73),"",20*'Nota de Estudiantes'!BY73/BY$6)</f>
        <v/>
      </c>
      <c r="BZ71" s="43" t="str">
        <f>IF(ISBLANK('Nota de Estudiantes'!BZ73),"",20*'Nota de Estudiantes'!BZ73/BZ$6)</f>
        <v/>
      </c>
      <c r="CA71" s="43" t="str">
        <f>IF(ISBLANK('Nota de Estudiantes'!CA73),"",20*'Nota de Estudiantes'!CA73/CA$6)</f>
        <v/>
      </c>
      <c r="CB71" s="43" t="str">
        <f>IF(ISBLANK('Nota de Estudiantes'!CB73),"",20*'Nota de Estudiantes'!CB73/CB$6)</f>
        <v/>
      </c>
      <c r="CC71" s="43" t="str">
        <f>IF(ISBLANK('Nota de Estudiantes'!CC73),"",20*'Nota de Estudiantes'!CC73/CC$6)</f>
        <v/>
      </c>
      <c r="CD71" s="43" t="str">
        <f>IF(ISBLANK('Nota de Estudiantes'!CD73),"",20*'Nota de Estudiantes'!CD73/CD$6)</f>
        <v/>
      </c>
      <c r="CE71" s="43" t="str">
        <f>IF(ISBLANK('Nota de Estudiantes'!CE73),"",20*'Nota de Estudiantes'!CE73/CE$6)</f>
        <v/>
      </c>
      <c r="CF71" s="43" t="str">
        <f>IF(ISBLANK('Nota de Estudiantes'!CF73),"",20*'Nota de Estudiantes'!CF73/CF$6)</f>
        <v/>
      </c>
      <c r="CG71" s="43" t="str">
        <f>IF(ISBLANK('Nota de Estudiantes'!CG73),"",20*'Nota de Estudiantes'!CG73/CG$6)</f>
        <v/>
      </c>
      <c r="CH71" s="43" t="str">
        <f>IF(ISBLANK('Nota de Estudiantes'!CH73),"",20*'Nota de Estudiantes'!CH73/CH$6)</f>
        <v/>
      </c>
      <c r="CI71" s="43" t="str">
        <f>IF(ISBLANK('Nota de Estudiantes'!CI73),"",20*'Nota de Estudiantes'!CI73/CI$6)</f>
        <v/>
      </c>
      <c r="CJ71" s="43" t="str">
        <f>IF(ISBLANK('Nota de Estudiantes'!CJ73),"",20*'Nota de Estudiantes'!CJ73/CJ$6)</f>
        <v/>
      </c>
      <c r="CK71" s="43" t="str">
        <f>IF(ISBLANK('Nota de Estudiantes'!CK73),"",20*'Nota de Estudiantes'!CK73/CK$6)</f>
        <v/>
      </c>
      <c r="CL71" s="43" t="str">
        <f>IF(ISBLANK('Nota de Estudiantes'!CL73),"",20*'Nota de Estudiantes'!CL73/CL$6)</f>
        <v/>
      </c>
      <c r="CM71" s="43" t="str">
        <f>IF(ISBLANK('Nota de Estudiantes'!CM73),"",20*'Nota de Estudiantes'!CM73/CM$6)</f>
        <v/>
      </c>
      <c r="CN71" s="43" t="str">
        <f>IF(ISBLANK('Nota de Estudiantes'!CN73),"",20*'Nota de Estudiantes'!CN73/CN$6)</f>
        <v/>
      </c>
      <c r="CO71" s="43" t="str">
        <f>IF(ISBLANK('Nota de Estudiantes'!CO73),"",20*'Nota de Estudiantes'!CO73/CO$6)</f>
        <v/>
      </c>
      <c r="CP71" s="43" t="str">
        <f>IF(ISBLANK('Nota de Estudiantes'!CP73),"",20*'Nota de Estudiantes'!CP73/CP$6)</f>
        <v/>
      </c>
      <c r="CQ71" s="43" t="str">
        <f>IF(ISBLANK('Nota de Estudiantes'!CQ73),"",20*'Nota de Estudiantes'!CQ73/CQ$6)</f>
        <v/>
      </c>
      <c r="CR71" s="43" t="str">
        <f>IF(ISBLANK('Nota de Estudiantes'!CR73),"",20*'Nota de Estudiantes'!CR73/CR$6)</f>
        <v/>
      </c>
      <c r="CS71" s="43" t="str">
        <f>IF(ISBLANK('Nota de Estudiantes'!CS73),"",20*'Nota de Estudiantes'!CS73/CS$6)</f>
        <v/>
      </c>
      <c r="CT71" s="43" t="str">
        <f>IF(ISBLANK('Nota de Estudiantes'!CT73),"",20*'Nota de Estudiantes'!CT73/CT$6)</f>
        <v/>
      </c>
      <c r="CU71" s="43" t="str">
        <f>IF(ISBLANK('Nota de Estudiantes'!CU73),"",20*'Nota de Estudiantes'!CU73/CU$6)</f>
        <v/>
      </c>
      <c r="CV71" s="43" t="str">
        <f>IF(ISBLANK('Nota de Estudiantes'!CV73),"",20*'Nota de Estudiantes'!CV73/CV$6)</f>
        <v/>
      </c>
      <c r="CW71" s="43" t="str">
        <f>IF(ISBLANK('Nota de Estudiantes'!CW73),"",20*'Nota de Estudiantes'!CW73/CW$6)</f>
        <v/>
      </c>
      <c r="CX71" s="43" t="str">
        <f>IF(ISBLANK('Nota de Estudiantes'!CX73),"",20*'Nota de Estudiantes'!CX73/CX$6)</f>
        <v/>
      </c>
      <c r="CY71" s="43" t="str">
        <f>IF(ISBLANK('Nota de Estudiantes'!CY73),"",20*'Nota de Estudiantes'!CY73/CY$6)</f>
        <v/>
      </c>
      <c r="CZ71" s="43" t="str">
        <f>IF(ISBLANK('Nota de Estudiantes'!CZ73),"",20*'Nota de Estudiantes'!CZ73/CZ$6)</f>
        <v/>
      </c>
      <c r="DA71" s="43" t="str">
        <f>IF(ISBLANK('Nota de Estudiantes'!DA73),"",20*'Nota de Estudiantes'!DA73/DA$6)</f>
        <v/>
      </c>
      <c r="DB71" s="43" t="str">
        <f>IF(ISBLANK('Nota de Estudiantes'!DB73),"",20*'Nota de Estudiantes'!DB73/DB$6)</f>
        <v/>
      </c>
      <c r="DC71" s="43" t="str">
        <f>IF(ISBLANK('Nota de Estudiantes'!DC73),"",20*'Nota de Estudiantes'!DC73/DC$6)</f>
        <v/>
      </c>
      <c r="DD71" s="43" t="str">
        <f>IF(ISBLANK('Nota de Estudiantes'!DD73),"",20*'Nota de Estudiantes'!DD73/DD$6)</f>
        <v/>
      </c>
      <c r="DE71" s="43" t="str">
        <f>IF(ISBLANK('Nota de Estudiantes'!DE73),"",20*'Nota de Estudiantes'!DE73/DE$6)</f>
        <v/>
      </c>
      <c r="DF71" s="43" t="str">
        <f>IF(ISBLANK('Nota de Estudiantes'!DF73),"",20*'Nota de Estudiantes'!DF73/DF$6)</f>
        <v/>
      </c>
      <c r="DG71" s="43" t="str">
        <f>IF(ISBLANK('Nota de Estudiantes'!DG73),"",20*'Nota de Estudiantes'!DG73/DG$6)</f>
        <v/>
      </c>
      <c r="DH71" s="43" t="str">
        <f>IF(ISBLANK('Nota de Estudiantes'!DH73),"",20*'Nota de Estudiantes'!DH73/DH$6)</f>
        <v/>
      </c>
      <c r="DI71" s="43" t="str">
        <f>IF(ISBLANK('Nota de Estudiantes'!DI73),"",20*'Nota de Estudiantes'!DI73/DI$6)</f>
        <v/>
      </c>
      <c r="DJ71" s="43" t="str">
        <f>IF(ISBLANK('Nota de Estudiantes'!DJ73),"",20*'Nota de Estudiantes'!DJ73/DJ$6)</f>
        <v/>
      </c>
      <c r="DK71" s="43" t="str">
        <f>IF(ISBLANK('Nota de Estudiantes'!DK73),"",20*'Nota de Estudiantes'!DK73/DK$6)</f>
        <v/>
      </c>
      <c r="DL71" s="43" t="str">
        <f>IF(ISBLANK('Nota de Estudiantes'!DL73),"",20*'Nota de Estudiantes'!DL73/DL$6)</f>
        <v/>
      </c>
      <c r="DM71" s="43" t="str">
        <f>IF(ISBLANK('Nota de Estudiantes'!DM73),"",20*'Nota de Estudiantes'!DM73/DM$6)</f>
        <v/>
      </c>
      <c r="DN71" s="43" t="str">
        <f>IF(ISBLANK('Nota de Estudiantes'!DN73),"",20*'Nota de Estudiantes'!DN73/DN$6)</f>
        <v/>
      </c>
      <c r="DO71" s="43" t="str">
        <f>IF(ISBLANK('Nota de Estudiantes'!DO73),"",20*'Nota de Estudiantes'!DO73/DO$6)</f>
        <v/>
      </c>
      <c r="DP71" s="43" t="str">
        <f>IF(ISBLANK('Nota de Estudiantes'!DP73),"",20*'Nota de Estudiantes'!DP73/DP$6)</f>
        <v/>
      </c>
      <c r="DQ71" s="43" t="str">
        <f>IF(ISBLANK('Nota de Estudiantes'!DQ73),"",20*'Nota de Estudiantes'!DQ73/DQ$6)</f>
        <v/>
      </c>
      <c r="DR71" s="43" t="str">
        <f>IF(ISBLANK('Nota de Estudiantes'!DR73),"",20*'Nota de Estudiantes'!DR73/DR$6)</f>
        <v/>
      </c>
      <c r="DS71" s="43" t="str">
        <f>IF(ISBLANK('Nota de Estudiantes'!DS73),"",20*'Nota de Estudiantes'!DS73/DS$6)</f>
        <v/>
      </c>
      <c r="DT71" s="43" t="str">
        <f>IF(ISBLANK('Nota de Estudiantes'!DT73),"",20*'Nota de Estudiantes'!DT73/DT$6)</f>
        <v/>
      </c>
      <c r="DU71" s="43" t="str">
        <f>IF(ISBLANK('Nota de Estudiantes'!DU73),"",20*'Nota de Estudiantes'!DU73/DU$6)</f>
        <v/>
      </c>
      <c r="DV71" s="43" t="str">
        <f>IF(ISBLANK('Nota de Estudiantes'!DV73),"",20*'Nota de Estudiantes'!DV73/DV$6)</f>
        <v/>
      </c>
      <c r="DW71" s="43" t="str">
        <f>IF(ISBLANK('Nota de Estudiantes'!DW73),"",20*'Nota de Estudiantes'!DW73/DW$6)</f>
        <v/>
      </c>
      <c r="DX71" s="43" t="str">
        <f>IF(ISBLANK('Nota de Estudiantes'!DX73),"",20*'Nota de Estudiantes'!DX73/DX$6)</f>
        <v/>
      </c>
      <c r="DY71" s="43" t="str">
        <f>IF(ISBLANK('Nota de Estudiantes'!DY73),"",20*'Nota de Estudiantes'!DY73/DY$6)</f>
        <v/>
      </c>
      <c r="DZ71" s="43" t="str">
        <f>IF(ISBLANK('Nota de Estudiantes'!DZ73),"",20*'Nota de Estudiantes'!DZ73/DZ$6)</f>
        <v/>
      </c>
      <c r="EA71" s="43" t="str">
        <f>IF(ISBLANK('Nota de Estudiantes'!EA73),"",20*'Nota de Estudiantes'!EA73/EA$6)</f>
        <v/>
      </c>
      <c r="EB71" s="43" t="str">
        <f>IF(ISBLANK('Nota de Estudiantes'!EB73),"",20*'Nota de Estudiantes'!EB73/EB$6)</f>
        <v/>
      </c>
      <c r="EC71" s="43" t="str">
        <f>IF(ISBLANK('Nota de Estudiantes'!EC73),"",20*'Nota de Estudiantes'!EC73/EC$6)</f>
        <v/>
      </c>
      <c r="ED71" s="43" t="str">
        <f>IF(ISBLANK('Nota de Estudiantes'!ED73),"",20*'Nota de Estudiantes'!ED73/ED$6)</f>
        <v/>
      </c>
      <c r="EE71" s="43" t="str">
        <f>IF(ISBLANK('Nota de Estudiantes'!EE73),"",20*'Nota de Estudiantes'!EE73/EE$6)</f>
        <v/>
      </c>
      <c r="EF71" s="43" t="str">
        <f>IF(ISBLANK('Nota de Estudiantes'!EF73),"",20*'Nota de Estudiantes'!EF73/EF$6)</f>
        <v/>
      </c>
      <c r="EG71" s="43" t="str">
        <f>IF(ISBLANK('Nota de Estudiantes'!EG73),"",20*'Nota de Estudiantes'!EG73/EG$6)</f>
        <v/>
      </c>
      <c r="EH71" s="43" t="str">
        <f>IF(ISBLANK('Nota de Estudiantes'!EH73),"",20*'Nota de Estudiantes'!EH73/EH$6)</f>
        <v/>
      </c>
      <c r="EI71" s="43" t="str">
        <f>IF(ISBLANK('Nota de Estudiantes'!EI73),"",20*'Nota de Estudiantes'!EI73/EI$6)</f>
        <v/>
      </c>
      <c r="EJ71" s="43" t="str">
        <f>IF(ISBLANK('Nota de Estudiantes'!EJ73),"",20*'Nota de Estudiantes'!EJ73/EJ$6)</f>
        <v/>
      </c>
      <c r="EK71" s="43" t="str">
        <f>IF(ISBLANK('Nota de Estudiantes'!EK73),"",20*'Nota de Estudiantes'!EK73/EK$6)</f>
        <v/>
      </c>
      <c r="EL71" s="43" t="str">
        <f>IF(ISBLANK('Nota de Estudiantes'!EL73),"",20*'Nota de Estudiantes'!EL73/EL$6)</f>
        <v/>
      </c>
      <c r="EM71" s="43" t="str">
        <f>IF(ISBLANK('Nota de Estudiantes'!EM73),"",20*'Nota de Estudiantes'!EM73/EM$6)</f>
        <v/>
      </c>
      <c r="EN71" s="43" t="str">
        <f>IF(ISBLANK('Nota de Estudiantes'!EN73),"",20*'Nota de Estudiantes'!EN73/EN$6)</f>
        <v/>
      </c>
      <c r="EO71" s="43" t="str">
        <f>IF(ISBLANK('Nota de Estudiantes'!EO73),"",20*'Nota de Estudiantes'!EO73/EO$6)</f>
        <v/>
      </c>
      <c r="EP71" s="43" t="str">
        <f>IF(ISBLANK('Nota de Estudiantes'!EP73),"",20*'Nota de Estudiantes'!EP73/EP$6)</f>
        <v/>
      </c>
      <c r="EQ71" s="43" t="str">
        <f>IF(ISBLANK('Nota de Estudiantes'!EQ73),"",20*'Nota de Estudiantes'!EQ73/EQ$6)</f>
        <v/>
      </c>
      <c r="ER71" s="43" t="str">
        <f>IF(ISBLANK('Nota de Estudiantes'!ER73),"",20*'Nota de Estudiantes'!ER73/ER$6)</f>
        <v/>
      </c>
      <c r="ES71" s="43" t="str">
        <f>IF(ISBLANK('Nota de Estudiantes'!ES73),"",20*'Nota de Estudiantes'!ES73/ES$6)</f>
        <v/>
      </c>
      <c r="ET71" s="43" t="str">
        <f>IF(ISBLANK('Nota de Estudiantes'!ET73),"",20*'Nota de Estudiantes'!ET73/ET$6)</f>
        <v/>
      </c>
      <c r="EU71" s="43" t="str">
        <f>IF(ISBLANK('Nota de Estudiantes'!EU73),"",20*'Nota de Estudiantes'!EU73/EU$6)</f>
        <v/>
      </c>
      <c r="EV71" s="43" t="str">
        <f>IF(ISBLANK('Nota de Estudiantes'!EV73),"",20*'Nota de Estudiantes'!EV73/EV$6)</f>
        <v/>
      </c>
      <c r="EW71" s="43" t="str">
        <f>IF(ISBLANK('Nota de Estudiantes'!EW73),"",20*'Nota de Estudiantes'!EW73/EW$6)</f>
        <v/>
      </c>
      <c r="EX71" s="43" t="str">
        <f>IF(ISBLANK('Nota de Estudiantes'!EX73),"",20*'Nota de Estudiantes'!EX73/EX$6)</f>
        <v/>
      </c>
      <c r="EY71" s="43" t="str">
        <f>IF(ISBLANK('Nota de Estudiantes'!EY73),"",20*'Nota de Estudiantes'!EY73/EY$6)</f>
        <v/>
      </c>
      <c r="EZ71" s="43" t="str">
        <f>IF(ISBLANK('Nota de Estudiantes'!EZ73),"",20*'Nota de Estudiantes'!EZ73/EZ$6)</f>
        <v/>
      </c>
      <c r="FA71" s="43" t="str">
        <f>IF(ISBLANK('Nota de Estudiantes'!FA73),"",20*'Nota de Estudiantes'!FA73/FA$6)</f>
        <v/>
      </c>
      <c r="FB71" s="43" t="str">
        <f>IF(ISBLANK('Nota de Estudiantes'!FB73),"",20*'Nota de Estudiantes'!FB73/FB$6)</f>
        <v/>
      </c>
      <c r="FC71" s="43" t="str">
        <f>IF(ISBLANK('Nota de Estudiantes'!FC73),"",20*'Nota de Estudiantes'!FC73/FC$6)</f>
        <v/>
      </c>
      <c r="FD71" s="43" t="str">
        <f>IF(ISBLANK('Nota de Estudiantes'!FD73),"",20*'Nota de Estudiantes'!FD73/FD$6)</f>
        <v/>
      </c>
      <c r="FE71" s="43" t="str">
        <f>IF(ISBLANK('Nota de Estudiantes'!FE73),"",20*'Nota de Estudiantes'!FE73/FE$6)</f>
        <v/>
      </c>
      <c r="FF71" s="43" t="str">
        <f>IF(ISBLANK('Nota de Estudiantes'!FF73),"",20*'Nota de Estudiantes'!FF73/FF$6)</f>
        <v/>
      </c>
      <c r="FG71" s="43" t="str">
        <f>IF(ISBLANK('Nota de Estudiantes'!FG73),"",20*'Nota de Estudiantes'!FG73/FG$6)</f>
        <v/>
      </c>
      <c r="FH71" s="43" t="str">
        <f>IF(ISBLANK('Nota de Estudiantes'!FH73),"",20*'Nota de Estudiantes'!FH73/FH$6)</f>
        <v/>
      </c>
      <c r="FI71" s="43" t="str">
        <f>IF(ISBLANK('Nota de Estudiantes'!FI73),"",20*'Nota de Estudiantes'!FI73/FI$6)</f>
        <v/>
      </c>
      <c r="FJ71" s="43" t="str">
        <f>IF(ISBLANK('Nota de Estudiantes'!FJ73),"",20*'Nota de Estudiantes'!FJ73/FJ$6)</f>
        <v/>
      </c>
      <c r="FK71" s="43" t="str">
        <f>IF(ISBLANK('Nota de Estudiantes'!FK73),"",20*'Nota de Estudiantes'!FK73/FK$6)</f>
        <v/>
      </c>
      <c r="FL71" s="43" t="str">
        <f>IF(ISBLANK('Nota de Estudiantes'!FL73),"",20*'Nota de Estudiantes'!FL73/FL$6)</f>
        <v/>
      </c>
    </row>
    <row r="72" spans="2:168" x14ac:dyDescent="0.25">
      <c r="B72" s="42" t="str">
        <f>IF(ISBLANK('Nota de Estudiantes'!B74),"",'Nota de Estudiantes'!B74)</f>
        <v/>
      </c>
      <c r="C72" s="42" t="str">
        <f>IF(ISBLANK('Nota de Estudiantes'!C74),"",'Nota de Estudiantes'!C74)</f>
        <v/>
      </c>
      <c r="D72" s="38" t="str">
        <f>IF(ISBLANK('Nota de Estudiantes'!D74),"",'Nota de Estudiantes'!D74)</f>
        <v/>
      </c>
      <c r="E72" s="43" t="str">
        <f>IF(ISBLANK('Nota de Estudiantes'!E74),"",20*'Nota de Estudiantes'!E74/E$6)</f>
        <v/>
      </c>
      <c r="F72" s="43" t="str">
        <f>IF(ISBLANK('Nota de Estudiantes'!F74),"",20*'Nota de Estudiantes'!F74/F$6)</f>
        <v/>
      </c>
      <c r="G72" s="43" t="str">
        <f>IF(ISBLANK('Nota de Estudiantes'!G74),"",20*'Nota de Estudiantes'!G74/G$6)</f>
        <v/>
      </c>
      <c r="H72" s="43" t="str">
        <f>IF(ISBLANK('Nota de Estudiantes'!H74),"",20*'Nota de Estudiantes'!H74/H$6)</f>
        <v/>
      </c>
      <c r="I72" s="43" t="str">
        <f>IF(ISBLANK('Nota de Estudiantes'!I74),"",20*'Nota de Estudiantes'!I74/I$6)</f>
        <v/>
      </c>
      <c r="J72" s="43" t="str">
        <f>IF(ISBLANK('Nota de Estudiantes'!J74),"",20*'Nota de Estudiantes'!J74/J$6)</f>
        <v/>
      </c>
      <c r="K72" s="43" t="str">
        <f>IF(ISBLANK('Nota de Estudiantes'!K74),"",20*'Nota de Estudiantes'!K74/K$6)</f>
        <v/>
      </c>
      <c r="L72" s="43" t="str">
        <f>IF(ISBLANK('Nota de Estudiantes'!L74),"",20*'Nota de Estudiantes'!L74/L$6)</f>
        <v/>
      </c>
      <c r="M72" s="43" t="str">
        <f>IF(ISBLANK('Nota de Estudiantes'!M74),"",20*'Nota de Estudiantes'!M74/M$6)</f>
        <v/>
      </c>
      <c r="N72" s="43" t="str">
        <f>IF(ISBLANK('Nota de Estudiantes'!N74),"",20*'Nota de Estudiantes'!N74/N$6)</f>
        <v/>
      </c>
      <c r="O72" s="43" t="str">
        <f>IF(ISBLANK('Nota de Estudiantes'!O74),"",20*'Nota de Estudiantes'!O74/O$6)</f>
        <v/>
      </c>
      <c r="P72" s="43" t="str">
        <f>IF(ISBLANK('Nota de Estudiantes'!P74),"",20*'Nota de Estudiantes'!P74/P$6)</f>
        <v/>
      </c>
      <c r="Q72" s="43" t="str">
        <f>IF(ISBLANK('Nota de Estudiantes'!Q74),"",20*'Nota de Estudiantes'!Q74/Q$6)</f>
        <v/>
      </c>
      <c r="R72" s="43" t="str">
        <f>IF(ISBLANK('Nota de Estudiantes'!R74),"",20*'Nota de Estudiantes'!R74/R$6)</f>
        <v/>
      </c>
      <c r="S72" s="43" t="str">
        <f>IF(ISBLANK('Nota de Estudiantes'!S74),"",20*'Nota de Estudiantes'!S74/S$6)</f>
        <v/>
      </c>
      <c r="T72" s="43" t="str">
        <f>IF(ISBLANK('Nota de Estudiantes'!T74),"",20*'Nota de Estudiantes'!T74/T$6)</f>
        <v/>
      </c>
      <c r="U72" s="43" t="str">
        <f>IF(ISBLANK('Nota de Estudiantes'!U74),"",20*'Nota de Estudiantes'!U74/U$6)</f>
        <v/>
      </c>
      <c r="V72" s="43" t="str">
        <f>IF(ISBLANK('Nota de Estudiantes'!V74),"",20*'Nota de Estudiantes'!V74/V$6)</f>
        <v/>
      </c>
      <c r="W72" s="43" t="str">
        <f>IF(ISBLANK('Nota de Estudiantes'!W74),"",20*'Nota de Estudiantes'!W74/W$6)</f>
        <v/>
      </c>
      <c r="X72" s="43" t="str">
        <f>IF(ISBLANK('Nota de Estudiantes'!X74),"",20*'Nota de Estudiantes'!X74/X$6)</f>
        <v/>
      </c>
      <c r="Y72" s="43" t="str">
        <f>IF(ISBLANK('Nota de Estudiantes'!Y74),"",20*'Nota de Estudiantes'!Y74/Y$6)</f>
        <v/>
      </c>
      <c r="Z72" s="43" t="str">
        <f>IF(ISBLANK('Nota de Estudiantes'!Z74),"",20*'Nota de Estudiantes'!Z74/Z$6)</f>
        <v/>
      </c>
      <c r="AA72" s="43" t="str">
        <f>IF(ISBLANK('Nota de Estudiantes'!AA74),"",20*'Nota de Estudiantes'!AA74/AA$6)</f>
        <v/>
      </c>
      <c r="AB72" s="43" t="str">
        <f>IF(ISBLANK('Nota de Estudiantes'!AB74),"",20*'Nota de Estudiantes'!AB74/AB$6)</f>
        <v/>
      </c>
      <c r="AC72" s="43" t="str">
        <f>IF(ISBLANK('Nota de Estudiantes'!AC74),"",20*'Nota de Estudiantes'!AC74/AC$6)</f>
        <v/>
      </c>
      <c r="AD72" s="43" t="str">
        <f>IF(ISBLANK('Nota de Estudiantes'!AD74),"",20*'Nota de Estudiantes'!AD74/AD$6)</f>
        <v/>
      </c>
      <c r="AE72" s="43" t="str">
        <f>IF(ISBLANK('Nota de Estudiantes'!AE74),"",20*'Nota de Estudiantes'!AE74/AE$6)</f>
        <v/>
      </c>
      <c r="AF72" s="43" t="str">
        <f>IF(ISBLANK('Nota de Estudiantes'!AF74),"",20*'Nota de Estudiantes'!AF74/AF$6)</f>
        <v/>
      </c>
      <c r="AG72" s="43" t="str">
        <f>IF(ISBLANK('Nota de Estudiantes'!AG74),"",20*'Nota de Estudiantes'!AG74/AG$6)</f>
        <v/>
      </c>
      <c r="AH72" s="43" t="str">
        <f>IF(ISBLANK('Nota de Estudiantes'!AH74),"",20*'Nota de Estudiantes'!AH74/AH$6)</f>
        <v/>
      </c>
      <c r="AI72" s="43" t="str">
        <f>IF(ISBLANK('Nota de Estudiantes'!AI74),"",20*'Nota de Estudiantes'!AI74/AI$6)</f>
        <v/>
      </c>
      <c r="AJ72" s="43" t="str">
        <f>IF(ISBLANK('Nota de Estudiantes'!AJ74),"",20*'Nota de Estudiantes'!AJ74/AJ$6)</f>
        <v/>
      </c>
      <c r="AK72" s="43" t="str">
        <f>IF(ISBLANK('Nota de Estudiantes'!AK74),"",20*'Nota de Estudiantes'!AK74/AK$6)</f>
        <v/>
      </c>
      <c r="AL72" s="43" t="str">
        <f>IF(ISBLANK('Nota de Estudiantes'!AL74),"",20*'Nota de Estudiantes'!AL74/AL$6)</f>
        <v/>
      </c>
      <c r="AM72" s="43" t="str">
        <f>IF(ISBLANK('Nota de Estudiantes'!AM74),"",20*'Nota de Estudiantes'!AM74/AM$6)</f>
        <v/>
      </c>
      <c r="AN72" s="43" t="str">
        <f>IF(ISBLANK('Nota de Estudiantes'!AN74),"",20*'Nota de Estudiantes'!AN74/AN$6)</f>
        <v/>
      </c>
      <c r="AO72" s="43" t="str">
        <f>IF(ISBLANK('Nota de Estudiantes'!AO74),"",20*'Nota de Estudiantes'!AO74/AO$6)</f>
        <v/>
      </c>
      <c r="AP72" s="43" t="str">
        <f>IF(ISBLANK('Nota de Estudiantes'!AP74),"",20*'Nota de Estudiantes'!AP74/AP$6)</f>
        <v/>
      </c>
      <c r="AQ72" s="43" t="str">
        <f>IF(ISBLANK('Nota de Estudiantes'!AQ74),"",20*'Nota de Estudiantes'!AQ74/AQ$6)</f>
        <v/>
      </c>
      <c r="AR72" s="43" t="str">
        <f>IF(ISBLANK('Nota de Estudiantes'!AR74),"",20*'Nota de Estudiantes'!AR74/AR$6)</f>
        <v/>
      </c>
      <c r="AS72" s="43" t="str">
        <f>IF(ISBLANK('Nota de Estudiantes'!AS74),"",20*'Nota de Estudiantes'!AS74/AS$6)</f>
        <v/>
      </c>
      <c r="AT72" s="43" t="str">
        <f>IF(ISBLANK('Nota de Estudiantes'!AT74),"",20*'Nota de Estudiantes'!AT74/AT$6)</f>
        <v/>
      </c>
      <c r="AU72" s="43" t="str">
        <f>IF(ISBLANK('Nota de Estudiantes'!AU74),"",20*'Nota de Estudiantes'!AU74/AU$6)</f>
        <v/>
      </c>
      <c r="AV72" s="43" t="str">
        <f>IF(ISBLANK('Nota de Estudiantes'!AV74),"",20*'Nota de Estudiantes'!AV74/AV$6)</f>
        <v/>
      </c>
      <c r="AW72" s="43" t="str">
        <f>IF(ISBLANK('Nota de Estudiantes'!AW74),"",20*'Nota de Estudiantes'!AW74/AW$6)</f>
        <v/>
      </c>
      <c r="AX72" s="43" t="str">
        <f>IF(ISBLANK('Nota de Estudiantes'!AX74),"",20*'Nota de Estudiantes'!AX74/AX$6)</f>
        <v/>
      </c>
      <c r="AY72" s="43" t="str">
        <f>IF(ISBLANK('Nota de Estudiantes'!AY74),"",20*'Nota de Estudiantes'!AY74/AY$6)</f>
        <v/>
      </c>
      <c r="AZ72" s="43" t="str">
        <f>IF(ISBLANK('Nota de Estudiantes'!AZ74),"",20*'Nota de Estudiantes'!AZ74/AZ$6)</f>
        <v/>
      </c>
      <c r="BA72" s="43" t="str">
        <f>IF(ISBLANK('Nota de Estudiantes'!BA74),"",20*'Nota de Estudiantes'!BA74/BA$6)</f>
        <v/>
      </c>
      <c r="BB72" s="43" t="str">
        <f>IF(ISBLANK('Nota de Estudiantes'!BB74),"",20*'Nota de Estudiantes'!BB74/BB$6)</f>
        <v/>
      </c>
      <c r="BC72" s="43" t="str">
        <f>IF(ISBLANK('Nota de Estudiantes'!BC74),"",20*'Nota de Estudiantes'!BC74/BC$6)</f>
        <v/>
      </c>
      <c r="BD72" s="43" t="str">
        <f>IF(ISBLANK('Nota de Estudiantes'!BD74),"",20*'Nota de Estudiantes'!BD74/BD$6)</f>
        <v/>
      </c>
      <c r="BE72" s="43" t="str">
        <f>IF(ISBLANK('Nota de Estudiantes'!BE74),"",20*'Nota de Estudiantes'!BE74/BE$6)</f>
        <v/>
      </c>
      <c r="BF72" s="43" t="str">
        <f>IF(ISBLANK('Nota de Estudiantes'!BF74),"",20*'Nota de Estudiantes'!BF74/BF$6)</f>
        <v/>
      </c>
      <c r="BG72" s="43" t="str">
        <f>IF(ISBLANK('Nota de Estudiantes'!BG74),"",20*'Nota de Estudiantes'!BG74/BG$6)</f>
        <v/>
      </c>
      <c r="BH72" s="43" t="str">
        <f>IF(ISBLANK('Nota de Estudiantes'!BH74),"",20*'Nota de Estudiantes'!BH74/BH$6)</f>
        <v/>
      </c>
      <c r="BI72" s="43" t="str">
        <f>IF(ISBLANK('Nota de Estudiantes'!BI74),"",20*'Nota de Estudiantes'!BI74/BI$6)</f>
        <v/>
      </c>
      <c r="BJ72" s="43" t="str">
        <f>IF(ISBLANK('Nota de Estudiantes'!BJ74),"",20*'Nota de Estudiantes'!BJ74/BJ$6)</f>
        <v/>
      </c>
      <c r="BK72" s="43" t="str">
        <f>IF(ISBLANK('Nota de Estudiantes'!BK74),"",20*'Nota de Estudiantes'!BK74/BK$6)</f>
        <v/>
      </c>
      <c r="BL72" s="43" t="str">
        <f>IF(ISBLANK('Nota de Estudiantes'!BL74),"",20*'Nota de Estudiantes'!BL74/BL$6)</f>
        <v/>
      </c>
      <c r="BM72" s="43" t="str">
        <f>IF(ISBLANK('Nota de Estudiantes'!BM74),"",20*'Nota de Estudiantes'!BM74/BM$6)</f>
        <v/>
      </c>
      <c r="BN72" s="43" t="str">
        <f>IF(ISBLANK('Nota de Estudiantes'!BN74),"",20*'Nota de Estudiantes'!BN74/BN$6)</f>
        <v/>
      </c>
      <c r="BO72" s="43" t="str">
        <f>IF(ISBLANK('Nota de Estudiantes'!BO74),"",20*'Nota de Estudiantes'!BO74/BO$6)</f>
        <v/>
      </c>
      <c r="BP72" s="43" t="str">
        <f>IF(ISBLANK('Nota de Estudiantes'!BP74),"",20*'Nota de Estudiantes'!BP74/BP$6)</f>
        <v/>
      </c>
      <c r="BQ72" s="43" t="str">
        <f>IF(ISBLANK('Nota de Estudiantes'!BQ74),"",20*'Nota de Estudiantes'!BQ74/BQ$6)</f>
        <v/>
      </c>
      <c r="BR72" s="43" t="str">
        <f>IF(ISBLANK('Nota de Estudiantes'!BR74),"",20*'Nota de Estudiantes'!BR74/BR$6)</f>
        <v/>
      </c>
      <c r="BS72" s="43" t="str">
        <f>IF(ISBLANK('Nota de Estudiantes'!BS74),"",20*'Nota de Estudiantes'!BS74/BS$6)</f>
        <v/>
      </c>
      <c r="BT72" s="43" t="str">
        <f>IF(ISBLANK('Nota de Estudiantes'!BT74),"",20*'Nota de Estudiantes'!BT74/BT$6)</f>
        <v/>
      </c>
      <c r="BU72" s="43" t="str">
        <f>IF(ISBLANK('Nota de Estudiantes'!BU74),"",20*'Nota de Estudiantes'!BU74/BU$6)</f>
        <v/>
      </c>
      <c r="BV72" s="43" t="str">
        <f>IF(ISBLANK('Nota de Estudiantes'!BV74),"",20*'Nota de Estudiantes'!BV74/BV$6)</f>
        <v/>
      </c>
      <c r="BW72" s="43" t="str">
        <f>IF(ISBLANK('Nota de Estudiantes'!BW74),"",20*'Nota de Estudiantes'!BW74/BW$6)</f>
        <v/>
      </c>
      <c r="BX72" s="43" t="str">
        <f>IF(ISBLANK('Nota de Estudiantes'!BX74),"",20*'Nota de Estudiantes'!BX74/BX$6)</f>
        <v/>
      </c>
      <c r="BY72" s="43" t="str">
        <f>IF(ISBLANK('Nota de Estudiantes'!BY74),"",20*'Nota de Estudiantes'!BY74/BY$6)</f>
        <v/>
      </c>
      <c r="BZ72" s="43" t="str">
        <f>IF(ISBLANK('Nota de Estudiantes'!BZ74),"",20*'Nota de Estudiantes'!BZ74/BZ$6)</f>
        <v/>
      </c>
      <c r="CA72" s="43" t="str">
        <f>IF(ISBLANK('Nota de Estudiantes'!CA74),"",20*'Nota de Estudiantes'!CA74/CA$6)</f>
        <v/>
      </c>
      <c r="CB72" s="43" t="str">
        <f>IF(ISBLANK('Nota de Estudiantes'!CB74),"",20*'Nota de Estudiantes'!CB74/CB$6)</f>
        <v/>
      </c>
      <c r="CC72" s="43" t="str">
        <f>IF(ISBLANK('Nota de Estudiantes'!CC74),"",20*'Nota de Estudiantes'!CC74/CC$6)</f>
        <v/>
      </c>
      <c r="CD72" s="43" t="str">
        <f>IF(ISBLANK('Nota de Estudiantes'!CD74),"",20*'Nota de Estudiantes'!CD74/CD$6)</f>
        <v/>
      </c>
      <c r="CE72" s="43" t="str">
        <f>IF(ISBLANK('Nota de Estudiantes'!CE74),"",20*'Nota de Estudiantes'!CE74/CE$6)</f>
        <v/>
      </c>
      <c r="CF72" s="43" t="str">
        <f>IF(ISBLANK('Nota de Estudiantes'!CF74),"",20*'Nota de Estudiantes'!CF74/CF$6)</f>
        <v/>
      </c>
      <c r="CG72" s="43" t="str">
        <f>IF(ISBLANK('Nota de Estudiantes'!CG74),"",20*'Nota de Estudiantes'!CG74/CG$6)</f>
        <v/>
      </c>
      <c r="CH72" s="43" t="str">
        <f>IF(ISBLANK('Nota de Estudiantes'!CH74),"",20*'Nota de Estudiantes'!CH74/CH$6)</f>
        <v/>
      </c>
      <c r="CI72" s="43" t="str">
        <f>IF(ISBLANK('Nota de Estudiantes'!CI74),"",20*'Nota de Estudiantes'!CI74/CI$6)</f>
        <v/>
      </c>
      <c r="CJ72" s="43" t="str">
        <f>IF(ISBLANK('Nota de Estudiantes'!CJ74),"",20*'Nota de Estudiantes'!CJ74/CJ$6)</f>
        <v/>
      </c>
      <c r="CK72" s="43" t="str">
        <f>IF(ISBLANK('Nota de Estudiantes'!CK74),"",20*'Nota de Estudiantes'!CK74/CK$6)</f>
        <v/>
      </c>
      <c r="CL72" s="43" t="str">
        <f>IF(ISBLANK('Nota de Estudiantes'!CL74),"",20*'Nota de Estudiantes'!CL74/CL$6)</f>
        <v/>
      </c>
      <c r="CM72" s="43" t="str">
        <f>IF(ISBLANK('Nota de Estudiantes'!CM74),"",20*'Nota de Estudiantes'!CM74/CM$6)</f>
        <v/>
      </c>
      <c r="CN72" s="43" t="str">
        <f>IF(ISBLANK('Nota de Estudiantes'!CN74),"",20*'Nota de Estudiantes'!CN74/CN$6)</f>
        <v/>
      </c>
      <c r="CO72" s="43" t="str">
        <f>IF(ISBLANK('Nota de Estudiantes'!CO74),"",20*'Nota de Estudiantes'!CO74/CO$6)</f>
        <v/>
      </c>
      <c r="CP72" s="43" t="str">
        <f>IF(ISBLANK('Nota de Estudiantes'!CP74),"",20*'Nota de Estudiantes'!CP74/CP$6)</f>
        <v/>
      </c>
      <c r="CQ72" s="43" t="str">
        <f>IF(ISBLANK('Nota de Estudiantes'!CQ74),"",20*'Nota de Estudiantes'!CQ74/CQ$6)</f>
        <v/>
      </c>
      <c r="CR72" s="43" t="str">
        <f>IF(ISBLANK('Nota de Estudiantes'!CR74),"",20*'Nota de Estudiantes'!CR74/CR$6)</f>
        <v/>
      </c>
      <c r="CS72" s="43" t="str">
        <f>IF(ISBLANK('Nota de Estudiantes'!CS74),"",20*'Nota de Estudiantes'!CS74/CS$6)</f>
        <v/>
      </c>
      <c r="CT72" s="43" t="str">
        <f>IF(ISBLANK('Nota de Estudiantes'!CT74),"",20*'Nota de Estudiantes'!CT74/CT$6)</f>
        <v/>
      </c>
      <c r="CU72" s="43" t="str">
        <f>IF(ISBLANK('Nota de Estudiantes'!CU74),"",20*'Nota de Estudiantes'!CU74/CU$6)</f>
        <v/>
      </c>
      <c r="CV72" s="43" t="str">
        <f>IF(ISBLANK('Nota de Estudiantes'!CV74),"",20*'Nota de Estudiantes'!CV74/CV$6)</f>
        <v/>
      </c>
      <c r="CW72" s="43" t="str">
        <f>IF(ISBLANK('Nota de Estudiantes'!CW74),"",20*'Nota de Estudiantes'!CW74/CW$6)</f>
        <v/>
      </c>
      <c r="CX72" s="43" t="str">
        <f>IF(ISBLANK('Nota de Estudiantes'!CX74),"",20*'Nota de Estudiantes'!CX74/CX$6)</f>
        <v/>
      </c>
      <c r="CY72" s="43" t="str">
        <f>IF(ISBLANK('Nota de Estudiantes'!CY74),"",20*'Nota de Estudiantes'!CY74/CY$6)</f>
        <v/>
      </c>
      <c r="CZ72" s="43" t="str">
        <f>IF(ISBLANK('Nota de Estudiantes'!CZ74),"",20*'Nota de Estudiantes'!CZ74/CZ$6)</f>
        <v/>
      </c>
      <c r="DA72" s="43" t="str">
        <f>IF(ISBLANK('Nota de Estudiantes'!DA74),"",20*'Nota de Estudiantes'!DA74/DA$6)</f>
        <v/>
      </c>
      <c r="DB72" s="43" t="str">
        <f>IF(ISBLANK('Nota de Estudiantes'!DB74),"",20*'Nota de Estudiantes'!DB74/DB$6)</f>
        <v/>
      </c>
      <c r="DC72" s="43" t="str">
        <f>IF(ISBLANK('Nota de Estudiantes'!DC74),"",20*'Nota de Estudiantes'!DC74/DC$6)</f>
        <v/>
      </c>
      <c r="DD72" s="43" t="str">
        <f>IF(ISBLANK('Nota de Estudiantes'!DD74),"",20*'Nota de Estudiantes'!DD74/DD$6)</f>
        <v/>
      </c>
      <c r="DE72" s="43" t="str">
        <f>IF(ISBLANK('Nota de Estudiantes'!DE74),"",20*'Nota de Estudiantes'!DE74/DE$6)</f>
        <v/>
      </c>
      <c r="DF72" s="43" t="str">
        <f>IF(ISBLANK('Nota de Estudiantes'!DF74),"",20*'Nota de Estudiantes'!DF74/DF$6)</f>
        <v/>
      </c>
      <c r="DG72" s="43" t="str">
        <f>IF(ISBLANK('Nota de Estudiantes'!DG74),"",20*'Nota de Estudiantes'!DG74/DG$6)</f>
        <v/>
      </c>
      <c r="DH72" s="43" t="str">
        <f>IF(ISBLANK('Nota de Estudiantes'!DH74),"",20*'Nota de Estudiantes'!DH74/DH$6)</f>
        <v/>
      </c>
      <c r="DI72" s="43" t="str">
        <f>IF(ISBLANK('Nota de Estudiantes'!DI74),"",20*'Nota de Estudiantes'!DI74/DI$6)</f>
        <v/>
      </c>
      <c r="DJ72" s="43" t="str">
        <f>IF(ISBLANK('Nota de Estudiantes'!DJ74),"",20*'Nota de Estudiantes'!DJ74/DJ$6)</f>
        <v/>
      </c>
      <c r="DK72" s="43" t="str">
        <f>IF(ISBLANK('Nota de Estudiantes'!DK74),"",20*'Nota de Estudiantes'!DK74/DK$6)</f>
        <v/>
      </c>
      <c r="DL72" s="43" t="str">
        <f>IF(ISBLANK('Nota de Estudiantes'!DL74),"",20*'Nota de Estudiantes'!DL74/DL$6)</f>
        <v/>
      </c>
      <c r="DM72" s="43" t="str">
        <f>IF(ISBLANK('Nota de Estudiantes'!DM74),"",20*'Nota de Estudiantes'!DM74/DM$6)</f>
        <v/>
      </c>
      <c r="DN72" s="43" t="str">
        <f>IF(ISBLANK('Nota de Estudiantes'!DN74),"",20*'Nota de Estudiantes'!DN74/DN$6)</f>
        <v/>
      </c>
      <c r="DO72" s="43" t="str">
        <f>IF(ISBLANK('Nota de Estudiantes'!DO74),"",20*'Nota de Estudiantes'!DO74/DO$6)</f>
        <v/>
      </c>
      <c r="DP72" s="43" t="str">
        <f>IF(ISBLANK('Nota de Estudiantes'!DP74),"",20*'Nota de Estudiantes'!DP74/DP$6)</f>
        <v/>
      </c>
      <c r="DQ72" s="43" t="str">
        <f>IF(ISBLANK('Nota de Estudiantes'!DQ74),"",20*'Nota de Estudiantes'!DQ74/DQ$6)</f>
        <v/>
      </c>
      <c r="DR72" s="43" t="str">
        <f>IF(ISBLANK('Nota de Estudiantes'!DR74),"",20*'Nota de Estudiantes'!DR74/DR$6)</f>
        <v/>
      </c>
      <c r="DS72" s="43" t="str">
        <f>IF(ISBLANK('Nota de Estudiantes'!DS74),"",20*'Nota de Estudiantes'!DS74/DS$6)</f>
        <v/>
      </c>
      <c r="DT72" s="43" t="str">
        <f>IF(ISBLANK('Nota de Estudiantes'!DT74),"",20*'Nota de Estudiantes'!DT74/DT$6)</f>
        <v/>
      </c>
      <c r="DU72" s="43" t="str">
        <f>IF(ISBLANK('Nota de Estudiantes'!DU74),"",20*'Nota de Estudiantes'!DU74/DU$6)</f>
        <v/>
      </c>
      <c r="DV72" s="43" t="str">
        <f>IF(ISBLANK('Nota de Estudiantes'!DV74),"",20*'Nota de Estudiantes'!DV74/DV$6)</f>
        <v/>
      </c>
      <c r="DW72" s="43" t="str">
        <f>IF(ISBLANK('Nota de Estudiantes'!DW74),"",20*'Nota de Estudiantes'!DW74/DW$6)</f>
        <v/>
      </c>
      <c r="DX72" s="43" t="str">
        <f>IF(ISBLANK('Nota de Estudiantes'!DX74),"",20*'Nota de Estudiantes'!DX74/DX$6)</f>
        <v/>
      </c>
      <c r="DY72" s="43" t="str">
        <f>IF(ISBLANK('Nota de Estudiantes'!DY74),"",20*'Nota de Estudiantes'!DY74/DY$6)</f>
        <v/>
      </c>
      <c r="DZ72" s="43" t="str">
        <f>IF(ISBLANK('Nota de Estudiantes'!DZ74),"",20*'Nota de Estudiantes'!DZ74/DZ$6)</f>
        <v/>
      </c>
      <c r="EA72" s="43" t="str">
        <f>IF(ISBLANK('Nota de Estudiantes'!EA74),"",20*'Nota de Estudiantes'!EA74/EA$6)</f>
        <v/>
      </c>
      <c r="EB72" s="43" t="str">
        <f>IF(ISBLANK('Nota de Estudiantes'!EB74),"",20*'Nota de Estudiantes'!EB74/EB$6)</f>
        <v/>
      </c>
      <c r="EC72" s="43" t="str">
        <f>IF(ISBLANK('Nota de Estudiantes'!EC74),"",20*'Nota de Estudiantes'!EC74/EC$6)</f>
        <v/>
      </c>
      <c r="ED72" s="43" t="str">
        <f>IF(ISBLANK('Nota de Estudiantes'!ED74),"",20*'Nota de Estudiantes'!ED74/ED$6)</f>
        <v/>
      </c>
      <c r="EE72" s="43" t="str">
        <f>IF(ISBLANK('Nota de Estudiantes'!EE74),"",20*'Nota de Estudiantes'!EE74/EE$6)</f>
        <v/>
      </c>
      <c r="EF72" s="43" t="str">
        <f>IF(ISBLANK('Nota de Estudiantes'!EF74),"",20*'Nota de Estudiantes'!EF74/EF$6)</f>
        <v/>
      </c>
      <c r="EG72" s="43" t="str">
        <f>IF(ISBLANK('Nota de Estudiantes'!EG74),"",20*'Nota de Estudiantes'!EG74/EG$6)</f>
        <v/>
      </c>
      <c r="EH72" s="43" t="str">
        <f>IF(ISBLANK('Nota de Estudiantes'!EH74),"",20*'Nota de Estudiantes'!EH74/EH$6)</f>
        <v/>
      </c>
      <c r="EI72" s="43" t="str">
        <f>IF(ISBLANK('Nota de Estudiantes'!EI74),"",20*'Nota de Estudiantes'!EI74/EI$6)</f>
        <v/>
      </c>
      <c r="EJ72" s="43" t="str">
        <f>IF(ISBLANK('Nota de Estudiantes'!EJ74),"",20*'Nota de Estudiantes'!EJ74/EJ$6)</f>
        <v/>
      </c>
      <c r="EK72" s="43" t="str">
        <f>IF(ISBLANK('Nota de Estudiantes'!EK74),"",20*'Nota de Estudiantes'!EK74/EK$6)</f>
        <v/>
      </c>
      <c r="EL72" s="43" t="str">
        <f>IF(ISBLANK('Nota de Estudiantes'!EL74),"",20*'Nota de Estudiantes'!EL74/EL$6)</f>
        <v/>
      </c>
      <c r="EM72" s="43" t="str">
        <f>IF(ISBLANK('Nota de Estudiantes'!EM74),"",20*'Nota de Estudiantes'!EM74/EM$6)</f>
        <v/>
      </c>
      <c r="EN72" s="43" t="str">
        <f>IF(ISBLANK('Nota de Estudiantes'!EN74),"",20*'Nota de Estudiantes'!EN74/EN$6)</f>
        <v/>
      </c>
      <c r="EO72" s="43" t="str">
        <f>IF(ISBLANK('Nota de Estudiantes'!EO74),"",20*'Nota de Estudiantes'!EO74/EO$6)</f>
        <v/>
      </c>
      <c r="EP72" s="43" t="str">
        <f>IF(ISBLANK('Nota de Estudiantes'!EP74),"",20*'Nota de Estudiantes'!EP74/EP$6)</f>
        <v/>
      </c>
      <c r="EQ72" s="43" t="str">
        <f>IF(ISBLANK('Nota de Estudiantes'!EQ74),"",20*'Nota de Estudiantes'!EQ74/EQ$6)</f>
        <v/>
      </c>
      <c r="ER72" s="43" t="str">
        <f>IF(ISBLANK('Nota de Estudiantes'!ER74),"",20*'Nota de Estudiantes'!ER74/ER$6)</f>
        <v/>
      </c>
      <c r="ES72" s="43" t="str">
        <f>IF(ISBLANK('Nota de Estudiantes'!ES74),"",20*'Nota de Estudiantes'!ES74/ES$6)</f>
        <v/>
      </c>
      <c r="ET72" s="43" t="str">
        <f>IF(ISBLANK('Nota de Estudiantes'!ET74),"",20*'Nota de Estudiantes'!ET74/ET$6)</f>
        <v/>
      </c>
      <c r="EU72" s="43" t="str">
        <f>IF(ISBLANK('Nota de Estudiantes'!EU74),"",20*'Nota de Estudiantes'!EU74/EU$6)</f>
        <v/>
      </c>
      <c r="EV72" s="43" t="str">
        <f>IF(ISBLANK('Nota de Estudiantes'!EV74),"",20*'Nota de Estudiantes'!EV74/EV$6)</f>
        <v/>
      </c>
      <c r="EW72" s="43" t="str">
        <f>IF(ISBLANK('Nota de Estudiantes'!EW74),"",20*'Nota de Estudiantes'!EW74/EW$6)</f>
        <v/>
      </c>
      <c r="EX72" s="43" t="str">
        <f>IF(ISBLANK('Nota de Estudiantes'!EX74),"",20*'Nota de Estudiantes'!EX74/EX$6)</f>
        <v/>
      </c>
      <c r="EY72" s="43" t="str">
        <f>IF(ISBLANK('Nota de Estudiantes'!EY74),"",20*'Nota de Estudiantes'!EY74/EY$6)</f>
        <v/>
      </c>
      <c r="EZ72" s="43" t="str">
        <f>IF(ISBLANK('Nota de Estudiantes'!EZ74),"",20*'Nota de Estudiantes'!EZ74/EZ$6)</f>
        <v/>
      </c>
      <c r="FA72" s="43" t="str">
        <f>IF(ISBLANK('Nota de Estudiantes'!FA74),"",20*'Nota de Estudiantes'!FA74/FA$6)</f>
        <v/>
      </c>
      <c r="FB72" s="43" t="str">
        <f>IF(ISBLANK('Nota de Estudiantes'!FB74),"",20*'Nota de Estudiantes'!FB74/FB$6)</f>
        <v/>
      </c>
      <c r="FC72" s="43" t="str">
        <f>IF(ISBLANK('Nota de Estudiantes'!FC74),"",20*'Nota de Estudiantes'!FC74/FC$6)</f>
        <v/>
      </c>
      <c r="FD72" s="43" t="str">
        <f>IF(ISBLANK('Nota de Estudiantes'!FD74),"",20*'Nota de Estudiantes'!FD74/FD$6)</f>
        <v/>
      </c>
      <c r="FE72" s="43" t="str">
        <f>IF(ISBLANK('Nota de Estudiantes'!FE74),"",20*'Nota de Estudiantes'!FE74/FE$6)</f>
        <v/>
      </c>
      <c r="FF72" s="43" t="str">
        <f>IF(ISBLANK('Nota de Estudiantes'!FF74),"",20*'Nota de Estudiantes'!FF74/FF$6)</f>
        <v/>
      </c>
      <c r="FG72" s="43" t="str">
        <f>IF(ISBLANK('Nota de Estudiantes'!FG74),"",20*'Nota de Estudiantes'!FG74/FG$6)</f>
        <v/>
      </c>
      <c r="FH72" s="43" t="str">
        <f>IF(ISBLANK('Nota de Estudiantes'!FH74),"",20*'Nota de Estudiantes'!FH74/FH$6)</f>
        <v/>
      </c>
      <c r="FI72" s="43" t="str">
        <f>IF(ISBLANK('Nota de Estudiantes'!FI74),"",20*'Nota de Estudiantes'!FI74/FI$6)</f>
        <v/>
      </c>
      <c r="FJ72" s="43" t="str">
        <f>IF(ISBLANK('Nota de Estudiantes'!FJ74),"",20*'Nota de Estudiantes'!FJ74/FJ$6)</f>
        <v/>
      </c>
      <c r="FK72" s="43" t="str">
        <f>IF(ISBLANK('Nota de Estudiantes'!FK74),"",20*'Nota de Estudiantes'!FK74/FK$6)</f>
        <v/>
      </c>
      <c r="FL72" s="43" t="str">
        <f>IF(ISBLANK('Nota de Estudiantes'!FL74),"",20*'Nota de Estudiantes'!FL74/FL$6)</f>
        <v/>
      </c>
    </row>
    <row r="73" spans="2:168" x14ac:dyDescent="0.25">
      <c r="B73" s="42" t="str">
        <f>IF(ISBLANK('Nota de Estudiantes'!B75),"",'Nota de Estudiantes'!B75)</f>
        <v/>
      </c>
      <c r="C73" s="42" t="str">
        <f>IF(ISBLANK('Nota de Estudiantes'!C75),"",'Nota de Estudiantes'!C75)</f>
        <v/>
      </c>
      <c r="D73" s="38" t="str">
        <f>IF(ISBLANK('Nota de Estudiantes'!D75),"",'Nota de Estudiantes'!D75)</f>
        <v/>
      </c>
      <c r="E73" s="43" t="str">
        <f>IF(ISBLANK('Nota de Estudiantes'!E75),"",20*'Nota de Estudiantes'!E75/E$6)</f>
        <v/>
      </c>
      <c r="F73" s="43" t="str">
        <f>IF(ISBLANK('Nota de Estudiantes'!F75),"",20*'Nota de Estudiantes'!F75/F$6)</f>
        <v/>
      </c>
      <c r="G73" s="43" t="str">
        <f>IF(ISBLANK('Nota de Estudiantes'!G75),"",20*'Nota de Estudiantes'!G75/G$6)</f>
        <v/>
      </c>
      <c r="H73" s="43" t="str">
        <f>IF(ISBLANK('Nota de Estudiantes'!H75),"",20*'Nota de Estudiantes'!H75/H$6)</f>
        <v/>
      </c>
      <c r="I73" s="43" t="str">
        <f>IF(ISBLANK('Nota de Estudiantes'!I75),"",20*'Nota de Estudiantes'!I75/I$6)</f>
        <v/>
      </c>
      <c r="J73" s="43" t="str">
        <f>IF(ISBLANK('Nota de Estudiantes'!J75),"",20*'Nota de Estudiantes'!J75/J$6)</f>
        <v/>
      </c>
      <c r="K73" s="43" t="str">
        <f>IF(ISBLANK('Nota de Estudiantes'!K75),"",20*'Nota de Estudiantes'!K75/K$6)</f>
        <v/>
      </c>
      <c r="L73" s="43" t="str">
        <f>IF(ISBLANK('Nota de Estudiantes'!L75),"",20*'Nota de Estudiantes'!L75/L$6)</f>
        <v/>
      </c>
      <c r="M73" s="43" t="str">
        <f>IF(ISBLANK('Nota de Estudiantes'!M75),"",20*'Nota de Estudiantes'!M75/M$6)</f>
        <v/>
      </c>
      <c r="N73" s="43" t="str">
        <f>IF(ISBLANK('Nota de Estudiantes'!N75),"",20*'Nota de Estudiantes'!N75/N$6)</f>
        <v/>
      </c>
      <c r="O73" s="43" t="str">
        <f>IF(ISBLANK('Nota de Estudiantes'!O75),"",20*'Nota de Estudiantes'!O75/O$6)</f>
        <v/>
      </c>
      <c r="P73" s="43" t="str">
        <f>IF(ISBLANK('Nota de Estudiantes'!P75),"",20*'Nota de Estudiantes'!P75/P$6)</f>
        <v/>
      </c>
      <c r="Q73" s="43" t="str">
        <f>IF(ISBLANK('Nota de Estudiantes'!Q75),"",20*'Nota de Estudiantes'!Q75/Q$6)</f>
        <v/>
      </c>
      <c r="R73" s="43" t="str">
        <f>IF(ISBLANK('Nota de Estudiantes'!R75),"",20*'Nota de Estudiantes'!R75/R$6)</f>
        <v/>
      </c>
      <c r="S73" s="43" t="str">
        <f>IF(ISBLANK('Nota de Estudiantes'!S75),"",20*'Nota de Estudiantes'!S75/S$6)</f>
        <v/>
      </c>
      <c r="T73" s="43" t="str">
        <f>IF(ISBLANK('Nota de Estudiantes'!T75),"",20*'Nota de Estudiantes'!T75/T$6)</f>
        <v/>
      </c>
      <c r="U73" s="43" t="str">
        <f>IF(ISBLANK('Nota de Estudiantes'!U75),"",20*'Nota de Estudiantes'!U75/U$6)</f>
        <v/>
      </c>
      <c r="V73" s="43" t="str">
        <f>IF(ISBLANK('Nota de Estudiantes'!V75),"",20*'Nota de Estudiantes'!V75/V$6)</f>
        <v/>
      </c>
      <c r="W73" s="43" t="str">
        <f>IF(ISBLANK('Nota de Estudiantes'!W75),"",20*'Nota de Estudiantes'!W75/W$6)</f>
        <v/>
      </c>
      <c r="X73" s="43" t="str">
        <f>IF(ISBLANK('Nota de Estudiantes'!X75),"",20*'Nota de Estudiantes'!X75/X$6)</f>
        <v/>
      </c>
      <c r="Y73" s="43" t="str">
        <f>IF(ISBLANK('Nota de Estudiantes'!Y75),"",20*'Nota de Estudiantes'!Y75/Y$6)</f>
        <v/>
      </c>
      <c r="Z73" s="43" t="str">
        <f>IF(ISBLANK('Nota de Estudiantes'!Z75),"",20*'Nota de Estudiantes'!Z75/Z$6)</f>
        <v/>
      </c>
      <c r="AA73" s="43" t="str">
        <f>IF(ISBLANK('Nota de Estudiantes'!AA75),"",20*'Nota de Estudiantes'!AA75/AA$6)</f>
        <v/>
      </c>
      <c r="AB73" s="43" t="str">
        <f>IF(ISBLANK('Nota de Estudiantes'!AB75),"",20*'Nota de Estudiantes'!AB75/AB$6)</f>
        <v/>
      </c>
      <c r="AC73" s="43" t="str">
        <f>IF(ISBLANK('Nota de Estudiantes'!AC75),"",20*'Nota de Estudiantes'!AC75/AC$6)</f>
        <v/>
      </c>
      <c r="AD73" s="43" t="str">
        <f>IF(ISBLANK('Nota de Estudiantes'!AD75),"",20*'Nota de Estudiantes'!AD75/AD$6)</f>
        <v/>
      </c>
      <c r="AE73" s="43" t="str">
        <f>IF(ISBLANK('Nota de Estudiantes'!AE75),"",20*'Nota de Estudiantes'!AE75/AE$6)</f>
        <v/>
      </c>
      <c r="AF73" s="43" t="str">
        <f>IF(ISBLANK('Nota de Estudiantes'!AF75),"",20*'Nota de Estudiantes'!AF75/AF$6)</f>
        <v/>
      </c>
      <c r="AG73" s="43" t="str">
        <f>IF(ISBLANK('Nota de Estudiantes'!AG75),"",20*'Nota de Estudiantes'!AG75/AG$6)</f>
        <v/>
      </c>
      <c r="AH73" s="43" t="str">
        <f>IF(ISBLANK('Nota de Estudiantes'!AH75),"",20*'Nota de Estudiantes'!AH75/AH$6)</f>
        <v/>
      </c>
      <c r="AI73" s="43" t="str">
        <f>IF(ISBLANK('Nota de Estudiantes'!AI75),"",20*'Nota de Estudiantes'!AI75/AI$6)</f>
        <v/>
      </c>
      <c r="AJ73" s="43" t="str">
        <f>IF(ISBLANK('Nota de Estudiantes'!AJ75),"",20*'Nota de Estudiantes'!AJ75/AJ$6)</f>
        <v/>
      </c>
      <c r="AK73" s="43" t="str">
        <f>IF(ISBLANK('Nota de Estudiantes'!AK75),"",20*'Nota de Estudiantes'!AK75/AK$6)</f>
        <v/>
      </c>
      <c r="AL73" s="43" t="str">
        <f>IF(ISBLANK('Nota de Estudiantes'!AL75),"",20*'Nota de Estudiantes'!AL75/AL$6)</f>
        <v/>
      </c>
      <c r="AM73" s="43" t="str">
        <f>IF(ISBLANK('Nota de Estudiantes'!AM75),"",20*'Nota de Estudiantes'!AM75/AM$6)</f>
        <v/>
      </c>
      <c r="AN73" s="43" t="str">
        <f>IF(ISBLANK('Nota de Estudiantes'!AN75),"",20*'Nota de Estudiantes'!AN75/AN$6)</f>
        <v/>
      </c>
      <c r="AO73" s="43" t="str">
        <f>IF(ISBLANK('Nota de Estudiantes'!AO75),"",20*'Nota de Estudiantes'!AO75/AO$6)</f>
        <v/>
      </c>
      <c r="AP73" s="43" t="str">
        <f>IF(ISBLANK('Nota de Estudiantes'!AP75),"",20*'Nota de Estudiantes'!AP75/AP$6)</f>
        <v/>
      </c>
      <c r="AQ73" s="43" t="str">
        <f>IF(ISBLANK('Nota de Estudiantes'!AQ75),"",20*'Nota de Estudiantes'!AQ75/AQ$6)</f>
        <v/>
      </c>
      <c r="AR73" s="43" t="str">
        <f>IF(ISBLANK('Nota de Estudiantes'!AR75),"",20*'Nota de Estudiantes'!AR75/AR$6)</f>
        <v/>
      </c>
      <c r="AS73" s="43" t="str">
        <f>IF(ISBLANK('Nota de Estudiantes'!AS75),"",20*'Nota de Estudiantes'!AS75/AS$6)</f>
        <v/>
      </c>
      <c r="AT73" s="43" t="str">
        <f>IF(ISBLANK('Nota de Estudiantes'!AT75),"",20*'Nota de Estudiantes'!AT75/AT$6)</f>
        <v/>
      </c>
      <c r="AU73" s="43" t="str">
        <f>IF(ISBLANK('Nota de Estudiantes'!AU75),"",20*'Nota de Estudiantes'!AU75/AU$6)</f>
        <v/>
      </c>
      <c r="AV73" s="43" t="str">
        <f>IF(ISBLANK('Nota de Estudiantes'!AV75),"",20*'Nota de Estudiantes'!AV75/AV$6)</f>
        <v/>
      </c>
      <c r="AW73" s="43" t="str">
        <f>IF(ISBLANK('Nota de Estudiantes'!AW75),"",20*'Nota de Estudiantes'!AW75/AW$6)</f>
        <v/>
      </c>
      <c r="AX73" s="43" t="str">
        <f>IF(ISBLANK('Nota de Estudiantes'!AX75),"",20*'Nota de Estudiantes'!AX75/AX$6)</f>
        <v/>
      </c>
      <c r="AY73" s="43" t="str">
        <f>IF(ISBLANK('Nota de Estudiantes'!AY75),"",20*'Nota de Estudiantes'!AY75/AY$6)</f>
        <v/>
      </c>
      <c r="AZ73" s="43" t="str">
        <f>IF(ISBLANK('Nota de Estudiantes'!AZ75),"",20*'Nota de Estudiantes'!AZ75/AZ$6)</f>
        <v/>
      </c>
      <c r="BA73" s="43" t="str">
        <f>IF(ISBLANK('Nota de Estudiantes'!BA75),"",20*'Nota de Estudiantes'!BA75/BA$6)</f>
        <v/>
      </c>
      <c r="BB73" s="43" t="str">
        <f>IF(ISBLANK('Nota de Estudiantes'!BB75),"",20*'Nota de Estudiantes'!BB75/BB$6)</f>
        <v/>
      </c>
      <c r="BC73" s="43" t="str">
        <f>IF(ISBLANK('Nota de Estudiantes'!BC75),"",20*'Nota de Estudiantes'!BC75/BC$6)</f>
        <v/>
      </c>
      <c r="BD73" s="43" t="str">
        <f>IF(ISBLANK('Nota de Estudiantes'!BD75),"",20*'Nota de Estudiantes'!BD75/BD$6)</f>
        <v/>
      </c>
      <c r="BE73" s="43" t="str">
        <f>IF(ISBLANK('Nota de Estudiantes'!BE75),"",20*'Nota de Estudiantes'!BE75/BE$6)</f>
        <v/>
      </c>
      <c r="BF73" s="43" t="str">
        <f>IF(ISBLANK('Nota de Estudiantes'!BF75),"",20*'Nota de Estudiantes'!BF75/BF$6)</f>
        <v/>
      </c>
      <c r="BG73" s="43" t="str">
        <f>IF(ISBLANK('Nota de Estudiantes'!BG75),"",20*'Nota de Estudiantes'!BG75/BG$6)</f>
        <v/>
      </c>
      <c r="BH73" s="43" t="str">
        <f>IF(ISBLANK('Nota de Estudiantes'!BH75),"",20*'Nota de Estudiantes'!BH75/BH$6)</f>
        <v/>
      </c>
      <c r="BI73" s="43" t="str">
        <f>IF(ISBLANK('Nota de Estudiantes'!BI75),"",20*'Nota de Estudiantes'!BI75/BI$6)</f>
        <v/>
      </c>
      <c r="BJ73" s="43" t="str">
        <f>IF(ISBLANK('Nota de Estudiantes'!BJ75),"",20*'Nota de Estudiantes'!BJ75/BJ$6)</f>
        <v/>
      </c>
      <c r="BK73" s="43" t="str">
        <f>IF(ISBLANK('Nota de Estudiantes'!BK75),"",20*'Nota de Estudiantes'!BK75/BK$6)</f>
        <v/>
      </c>
      <c r="BL73" s="43" t="str">
        <f>IF(ISBLANK('Nota de Estudiantes'!BL75),"",20*'Nota de Estudiantes'!BL75/BL$6)</f>
        <v/>
      </c>
      <c r="BM73" s="43" t="str">
        <f>IF(ISBLANK('Nota de Estudiantes'!BM75),"",20*'Nota de Estudiantes'!BM75/BM$6)</f>
        <v/>
      </c>
      <c r="BN73" s="43" t="str">
        <f>IF(ISBLANK('Nota de Estudiantes'!BN75),"",20*'Nota de Estudiantes'!BN75/BN$6)</f>
        <v/>
      </c>
      <c r="BO73" s="43" t="str">
        <f>IF(ISBLANK('Nota de Estudiantes'!BO75),"",20*'Nota de Estudiantes'!BO75/BO$6)</f>
        <v/>
      </c>
      <c r="BP73" s="43" t="str">
        <f>IF(ISBLANK('Nota de Estudiantes'!BP75),"",20*'Nota de Estudiantes'!BP75/BP$6)</f>
        <v/>
      </c>
      <c r="BQ73" s="43" t="str">
        <f>IF(ISBLANK('Nota de Estudiantes'!BQ75),"",20*'Nota de Estudiantes'!BQ75/BQ$6)</f>
        <v/>
      </c>
      <c r="BR73" s="43" t="str">
        <f>IF(ISBLANK('Nota de Estudiantes'!BR75),"",20*'Nota de Estudiantes'!BR75/BR$6)</f>
        <v/>
      </c>
      <c r="BS73" s="43" t="str">
        <f>IF(ISBLANK('Nota de Estudiantes'!BS75),"",20*'Nota de Estudiantes'!BS75/BS$6)</f>
        <v/>
      </c>
      <c r="BT73" s="43" t="str">
        <f>IF(ISBLANK('Nota de Estudiantes'!BT75),"",20*'Nota de Estudiantes'!BT75/BT$6)</f>
        <v/>
      </c>
      <c r="BU73" s="43" t="str">
        <f>IF(ISBLANK('Nota de Estudiantes'!BU75),"",20*'Nota de Estudiantes'!BU75/BU$6)</f>
        <v/>
      </c>
      <c r="BV73" s="43" t="str">
        <f>IF(ISBLANK('Nota de Estudiantes'!BV75),"",20*'Nota de Estudiantes'!BV75/BV$6)</f>
        <v/>
      </c>
      <c r="BW73" s="43" t="str">
        <f>IF(ISBLANK('Nota de Estudiantes'!BW75),"",20*'Nota de Estudiantes'!BW75/BW$6)</f>
        <v/>
      </c>
      <c r="BX73" s="43" t="str">
        <f>IF(ISBLANK('Nota de Estudiantes'!BX75),"",20*'Nota de Estudiantes'!BX75/BX$6)</f>
        <v/>
      </c>
      <c r="BY73" s="43" t="str">
        <f>IF(ISBLANK('Nota de Estudiantes'!BY75),"",20*'Nota de Estudiantes'!BY75/BY$6)</f>
        <v/>
      </c>
      <c r="BZ73" s="43" t="str">
        <f>IF(ISBLANK('Nota de Estudiantes'!BZ75),"",20*'Nota de Estudiantes'!BZ75/BZ$6)</f>
        <v/>
      </c>
      <c r="CA73" s="43" t="str">
        <f>IF(ISBLANK('Nota de Estudiantes'!CA75),"",20*'Nota de Estudiantes'!CA75/CA$6)</f>
        <v/>
      </c>
      <c r="CB73" s="43" t="str">
        <f>IF(ISBLANK('Nota de Estudiantes'!CB75),"",20*'Nota de Estudiantes'!CB75/CB$6)</f>
        <v/>
      </c>
      <c r="CC73" s="43" t="str">
        <f>IF(ISBLANK('Nota de Estudiantes'!CC75),"",20*'Nota de Estudiantes'!CC75/CC$6)</f>
        <v/>
      </c>
      <c r="CD73" s="43" t="str">
        <f>IF(ISBLANK('Nota de Estudiantes'!CD75),"",20*'Nota de Estudiantes'!CD75/CD$6)</f>
        <v/>
      </c>
      <c r="CE73" s="43" t="str">
        <f>IF(ISBLANK('Nota de Estudiantes'!CE75),"",20*'Nota de Estudiantes'!CE75/CE$6)</f>
        <v/>
      </c>
      <c r="CF73" s="43" t="str">
        <f>IF(ISBLANK('Nota de Estudiantes'!CF75),"",20*'Nota de Estudiantes'!CF75/CF$6)</f>
        <v/>
      </c>
      <c r="CG73" s="43" t="str">
        <f>IF(ISBLANK('Nota de Estudiantes'!CG75),"",20*'Nota de Estudiantes'!CG75/CG$6)</f>
        <v/>
      </c>
      <c r="CH73" s="43" t="str">
        <f>IF(ISBLANK('Nota de Estudiantes'!CH75),"",20*'Nota de Estudiantes'!CH75/CH$6)</f>
        <v/>
      </c>
      <c r="CI73" s="43" t="str">
        <f>IF(ISBLANK('Nota de Estudiantes'!CI75),"",20*'Nota de Estudiantes'!CI75/CI$6)</f>
        <v/>
      </c>
      <c r="CJ73" s="43" t="str">
        <f>IF(ISBLANK('Nota de Estudiantes'!CJ75),"",20*'Nota de Estudiantes'!CJ75/CJ$6)</f>
        <v/>
      </c>
      <c r="CK73" s="43" t="str">
        <f>IF(ISBLANK('Nota de Estudiantes'!CK75),"",20*'Nota de Estudiantes'!CK75/CK$6)</f>
        <v/>
      </c>
      <c r="CL73" s="43" t="str">
        <f>IF(ISBLANK('Nota de Estudiantes'!CL75),"",20*'Nota de Estudiantes'!CL75/CL$6)</f>
        <v/>
      </c>
      <c r="CM73" s="43" t="str">
        <f>IF(ISBLANK('Nota de Estudiantes'!CM75),"",20*'Nota de Estudiantes'!CM75/CM$6)</f>
        <v/>
      </c>
      <c r="CN73" s="43" t="str">
        <f>IF(ISBLANK('Nota de Estudiantes'!CN75),"",20*'Nota de Estudiantes'!CN75/CN$6)</f>
        <v/>
      </c>
      <c r="CO73" s="43" t="str">
        <f>IF(ISBLANK('Nota de Estudiantes'!CO75),"",20*'Nota de Estudiantes'!CO75/CO$6)</f>
        <v/>
      </c>
      <c r="CP73" s="43" t="str">
        <f>IF(ISBLANK('Nota de Estudiantes'!CP75),"",20*'Nota de Estudiantes'!CP75/CP$6)</f>
        <v/>
      </c>
      <c r="CQ73" s="43" t="str">
        <f>IF(ISBLANK('Nota de Estudiantes'!CQ75),"",20*'Nota de Estudiantes'!CQ75/CQ$6)</f>
        <v/>
      </c>
      <c r="CR73" s="43" t="str">
        <f>IF(ISBLANK('Nota de Estudiantes'!CR75),"",20*'Nota de Estudiantes'!CR75/CR$6)</f>
        <v/>
      </c>
      <c r="CS73" s="43" t="str">
        <f>IF(ISBLANK('Nota de Estudiantes'!CS75),"",20*'Nota de Estudiantes'!CS75/CS$6)</f>
        <v/>
      </c>
      <c r="CT73" s="43" t="str">
        <f>IF(ISBLANK('Nota de Estudiantes'!CT75),"",20*'Nota de Estudiantes'!CT75/CT$6)</f>
        <v/>
      </c>
      <c r="CU73" s="43" t="str">
        <f>IF(ISBLANK('Nota de Estudiantes'!CU75),"",20*'Nota de Estudiantes'!CU75/CU$6)</f>
        <v/>
      </c>
      <c r="CV73" s="43" t="str">
        <f>IF(ISBLANK('Nota de Estudiantes'!CV75),"",20*'Nota de Estudiantes'!CV75/CV$6)</f>
        <v/>
      </c>
      <c r="CW73" s="43" t="str">
        <f>IF(ISBLANK('Nota de Estudiantes'!CW75),"",20*'Nota de Estudiantes'!CW75/CW$6)</f>
        <v/>
      </c>
      <c r="CX73" s="43" t="str">
        <f>IF(ISBLANK('Nota de Estudiantes'!CX75),"",20*'Nota de Estudiantes'!CX75/CX$6)</f>
        <v/>
      </c>
      <c r="CY73" s="43" t="str">
        <f>IF(ISBLANK('Nota de Estudiantes'!CY75),"",20*'Nota de Estudiantes'!CY75/CY$6)</f>
        <v/>
      </c>
      <c r="CZ73" s="43" t="str">
        <f>IF(ISBLANK('Nota de Estudiantes'!CZ75),"",20*'Nota de Estudiantes'!CZ75/CZ$6)</f>
        <v/>
      </c>
      <c r="DA73" s="43" t="str">
        <f>IF(ISBLANK('Nota de Estudiantes'!DA75),"",20*'Nota de Estudiantes'!DA75/DA$6)</f>
        <v/>
      </c>
      <c r="DB73" s="43" t="str">
        <f>IF(ISBLANK('Nota de Estudiantes'!DB75),"",20*'Nota de Estudiantes'!DB75/DB$6)</f>
        <v/>
      </c>
      <c r="DC73" s="43" t="str">
        <f>IF(ISBLANK('Nota de Estudiantes'!DC75),"",20*'Nota de Estudiantes'!DC75/DC$6)</f>
        <v/>
      </c>
      <c r="DD73" s="43" t="str">
        <f>IF(ISBLANK('Nota de Estudiantes'!DD75),"",20*'Nota de Estudiantes'!DD75/DD$6)</f>
        <v/>
      </c>
      <c r="DE73" s="43" t="str">
        <f>IF(ISBLANK('Nota de Estudiantes'!DE75),"",20*'Nota de Estudiantes'!DE75/DE$6)</f>
        <v/>
      </c>
      <c r="DF73" s="43" t="str">
        <f>IF(ISBLANK('Nota de Estudiantes'!DF75),"",20*'Nota de Estudiantes'!DF75/DF$6)</f>
        <v/>
      </c>
      <c r="DG73" s="43" t="str">
        <f>IF(ISBLANK('Nota de Estudiantes'!DG75),"",20*'Nota de Estudiantes'!DG75/DG$6)</f>
        <v/>
      </c>
      <c r="DH73" s="43" t="str">
        <f>IF(ISBLANK('Nota de Estudiantes'!DH75),"",20*'Nota de Estudiantes'!DH75/DH$6)</f>
        <v/>
      </c>
      <c r="DI73" s="43" t="str">
        <f>IF(ISBLANK('Nota de Estudiantes'!DI75),"",20*'Nota de Estudiantes'!DI75/DI$6)</f>
        <v/>
      </c>
      <c r="DJ73" s="43" t="str">
        <f>IF(ISBLANK('Nota de Estudiantes'!DJ75),"",20*'Nota de Estudiantes'!DJ75/DJ$6)</f>
        <v/>
      </c>
      <c r="DK73" s="43" t="str">
        <f>IF(ISBLANK('Nota de Estudiantes'!DK75),"",20*'Nota de Estudiantes'!DK75/DK$6)</f>
        <v/>
      </c>
      <c r="DL73" s="43" t="str">
        <f>IF(ISBLANK('Nota de Estudiantes'!DL75),"",20*'Nota de Estudiantes'!DL75/DL$6)</f>
        <v/>
      </c>
      <c r="DM73" s="43" t="str">
        <f>IF(ISBLANK('Nota de Estudiantes'!DM75),"",20*'Nota de Estudiantes'!DM75/DM$6)</f>
        <v/>
      </c>
      <c r="DN73" s="43" t="str">
        <f>IF(ISBLANK('Nota de Estudiantes'!DN75),"",20*'Nota de Estudiantes'!DN75/DN$6)</f>
        <v/>
      </c>
      <c r="DO73" s="43" t="str">
        <f>IF(ISBLANK('Nota de Estudiantes'!DO75),"",20*'Nota de Estudiantes'!DO75/DO$6)</f>
        <v/>
      </c>
      <c r="DP73" s="43" t="str">
        <f>IF(ISBLANK('Nota de Estudiantes'!DP75),"",20*'Nota de Estudiantes'!DP75/DP$6)</f>
        <v/>
      </c>
      <c r="DQ73" s="43" t="str">
        <f>IF(ISBLANK('Nota de Estudiantes'!DQ75),"",20*'Nota de Estudiantes'!DQ75/DQ$6)</f>
        <v/>
      </c>
      <c r="DR73" s="43" t="str">
        <f>IF(ISBLANK('Nota de Estudiantes'!DR75),"",20*'Nota de Estudiantes'!DR75/DR$6)</f>
        <v/>
      </c>
      <c r="DS73" s="43" t="str">
        <f>IF(ISBLANK('Nota de Estudiantes'!DS75),"",20*'Nota de Estudiantes'!DS75/DS$6)</f>
        <v/>
      </c>
      <c r="DT73" s="43" t="str">
        <f>IF(ISBLANK('Nota de Estudiantes'!DT75),"",20*'Nota de Estudiantes'!DT75/DT$6)</f>
        <v/>
      </c>
      <c r="DU73" s="43" t="str">
        <f>IF(ISBLANK('Nota de Estudiantes'!DU75),"",20*'Nota de Estudiantes'!DU75/DU$6)</f>
        <v/>
      </c>
      <c r="DV73" s="43" t="str">
        <f>IF(ISBLANK('Nota de Estudiantes'!DV75),"",20*'Nota de Estudiantes'!DV75/DV$6)</f>
        <v/>
      </c>
      <c r="DW73" s="43" t="str">
        <f>IF(ISBLANK('Nota de Estudiantes'!DW75),"",20*'Nota de Estudiantes'!DW75/DW$6)</f>
        <v/>
      </c>
      <c r="DX73" s="43" t="str">
        <f>IF(ISBLANK('Nota de Estudiantes'!DX75),"",20*'Nota de Estudiantes'!DX75/DX$6)</f>
        <v/>
      </c>
      <c r="DY73" s="43" t="str">
        <f>IF(ISBLANK('Nota de Estudiantes'!DY75),"",20*'Nota de Estudiantes'!DY75/DY$6)</f>
        <v/>
      </c>
      <c r="DZ73" s="43" t="str">
        <f>IF(ISBLANK('Nota de Estudiantes'!DZ75),"",20*'Nota de Estudiantes'!DZ75/DZ$6)</f>
        <v/>
      </c>
      <c r="EA73" s="43" t="str">
        <f>IF(ISBLANK('Nota de Estudiantes'!EA75),"",20*'Nota de Estudiantes'!EA75/EA$6)</f>
        <v/>
      </c>
      <c r="EB73" s="43" t="str">
        <f>IF(ISBLANK('Nota de Estudiantes'!EB75),"",20*'Nota de Estudiantes'!EB75/EB$6)</f>
        <v/>
      </c>
      <c r="EC73" s="43" t="str">
        <f>IF(ISBLANK('Nota de Estudiantes'!EC75),"",20*'Nota de Estudiantes'!EC75/EC$6)</f>
        <v/>
      </c>
      <c r="ED73" s="43" t="str">
        <f>IF(ISBLANK('Nota de Estudiantes'!ED75),"",20*'Nota de Estudiantes'!ED75/ED$6)</f>
        <v/>
      </c>
      <c r="EE73" s="43" t="str">
        <f>IF(ISBLANK('Nota de Estudiantes'!EE75),"",20*'Nota de Estudiantes'!EE75/EE$6)</f>
        <v/>
      </c>
      <c r="EF73" s="43" t="str">
        <f>IF(ISBLANK('Nota de Estudiantes'!EF75),"",20*'Nota de Estudiantes'!EF75/EF$6)</f>
        <v/>
      </c>
      <c r="EG73" s="43" t="str">
        <f>IF(ISBLANK('Nota de Estudiantes'!EG75),"",20*'Nota de Estudiantes'!EG75/EG$6)</f>
        <v/>
      </c>
      <c r="EH73" s="43" t="str">
        <f>IF(ISBLANK('Nota de Estudiantes'!EH75),"",20*'Nota de Estudiantes'!EH75/EH$6)</f>
        <v/>
      </c>
      <c r="EI73" s="43" t="str">
        <f>IF(ISBLANK('Nota de Estudiantes'!EI75),"",20*'Nota de Estudiantes'!EI75/EI$6)</f>
        <v/>
      </c>
      <c r="EJ73" s="43" t="str">
        <f>IF(ISBLANK('Nota de Estudiantes'!EJ75),"",20*'Nota de Estudiantes'!EJ75/EJ$6)</f>
        <v/>
      </c>
      <c r="EK73" s="43" t="str">
        <f>IF(ISBLANK('Nota de Estudiantes'!EK75),"",20*'Nota de Estudiantes'!EK75/EK$6)</f>
        <v/>
      </c>
      <c r="EL73" s="43" t="str">
        <f>IF(ISBLANK('Nota de Estudiantes'!EL75),"",20*'Nota de Estudiantes'!EL75/EL$6)</f>
        <v/>
      </c>
      <c r="EM73" s="43" t="str">
        <f>IF(ISBLANK('Nota de Estudiantes'!EM75),"",20*'Nota de Estudiantes'!EM75/EM$6)</f>
        <v/>
      </c>
      <c r="EN73" s="43" t="str">
        <f>IF(ISBLANK('Nota de Estudiantes'!EN75),"",20*'Nota de Estudiantes'!EN75/EN$6)</f>
        <v/>
      </c>
      <c r="EO73" s="43" t="str">
        <f>IF(ISBLANK('Nota de Estudiantes'!EO75),"",20*'Nota de Estudiantes'!EO75/EO$6)</f>
        <v/>
      </c>
      <c r="EP73" s="43" t="str">
        <f>IF(ISBLANK('Nota de Estudiantes'!EP75),"",20*'Nota de Estudiantes'!EP75/EP$6)</f>
        <v/>
      </c>
      <c r="EQ73" s="43" t="str">
        <f>IF(ISBLANK('Nota de Estudiantes'!EQ75),"",20*'Nota de Estudiantes'!EQ75/EQ$6)</f>
        <v/>
      </c>
      <c r="ER73" s="43" t="str">
        <f>IF(ISBLANK('Nota de Estudiantes'!ER75),"",20*'Nota de Estudiantes'!ER75/ER$6)</f>
        <v/>
      </c>
      <c r="ES73" s="43" t="str">
        <f>IF(ISBLANK('Nota de Estudiantes'!ES75),"",20*'Nota de Estudiantes'!ES75/ES$6)</f>
        <v/>
      </c>
      <c r="ET73" s="43" t="str">
        <f>IF(ISBLANK('Nota de Estudiantes'!ET75),"",20*'Nota de Estudiantes'!ET75/ET$6)</f>
        <v/>
      </c>
      <c r="EU73" s="43" t="str">
        <f>IF(ISBLANK('Nota de Estudiantes'!EU75),"",20*'Nota de Estudiantes'!EU75/EU$6)</f>
        <v/>
      </c>
      <c r="EV73" s="43" t="str">
        <f>IF(ISBLANK('Nota de Estudiantes'!EV75),"",20*'Nota de Estudiantes'!EV75/EV$6)</f>
        <v/>
      </c>
      <c r="EW73" s="43" t="str">
        <f>IF(ISBLANK('Nota de Estudiantes'!EW75),"",20*'Nota de Estudiantes'!EW75/EW$6)</f>
        <v/>
      </c>
      <c r="EX73" s="43" t="str">
        <f>IF(ISBLANK('Nota de Estudiantes'!EX75),"",20*'Nota de Estudiantes'!EX75/EX$6)</f>
        <v/>
      </c>
      <c r="EY73" s="43" t="str">
        <f>IF(ISBLANK('Nota de Estudiantes'!EY75),"",20*'Nota de Estudiantes'!EY75/EY$6)</f>
        <v/>
      </c>
      <c r="EZ73" s="43" t="str">
        <f>IF(ISBLANK('Nota de Estudiantes'!EZ75),"",20*'Nota de Estudiantes'!EZ75/EZ$6)</f>
        <v/>
      </c>
      <c r="FA73" s="43" t="str">
        <f>IF(ISBLANK('Nota de Estudiantes'!FA75),"",20*'Nota de Estudiantes'!FA75/FA$6)</f>
        <v/>
      </c>
      <c r="FB73" s="43" t="str">
        <f>IF(ISBLANK('Nota de Estudiantes'!FB75),"",20*'Nota de Estudiantes'!FB75/FB$6)</f>
        <v/>
      </c>
      <c r="FC73" s="43" t="str">
        <f>IF(ISBLANK('Nota de Estudiantes'!FC75),"",20*'Nota de Estudiantes'!FC75/FC$6)</f>
        <v/>
      </c>
      <c r="FD73" s="43" t="str">
        <f>IF(ISBLANK('Nota de Estudiantes'!FD75),"",20*'Nota de Estudiantes'!FD75/FD$6)</f>
        <v/>
      </c>
      <c r="FE73" s="43" t="str">
        <f>IF(ISBLANK('Nota de Estudiantes'!FE75),"",20*'Nota de Estudiantes'!FE75/FE$6)</f>
        <v/>
      </c>
      <c r="FF73" s="43" t="str">
        <f>IF(ISBLANK('Nota de Estudiantes'!FF75),"",20*'Nota de Estudiantes'!FF75/FF$6)</f>
        <v/>
      </c>
      <c r="FG73" s="43" t="str">
        <f>IF(ISBLANK('Nota de Estudiantes'!FG75),"",20*'Nota de Estudiantes'!FG75/FG$6)</f>
        <v/>
      </c>
      <c r="FH73" s="43" t="str">
        <f>IF(ISBLANK('Nota de Estudiantes'!FH75),"",20*'Nota de Estudiantes'!FH75/FH$6)</f>
        <v/>
      </c>
      <c r="FI73" s="43" t="str">
        <f>IF(ISBLANK('Nota de Estudiantes'!FI75),"",20*'Nota de Estudiantes'!FI75/FI$6)</f>
        <v/>
      </c>
      <c r="FJ73" s="43" t="str">
        <f>IF(ISBLANK('Nota de Estudiantes'!FJ75),"",20*'Nota de Estudiantes'!FJ75/FJ$6)</f>
        <v/>
      </c>
      <c r="FK73" s="43" t="str">
        <f>IF(ISBLANK('Nota de Estudiantes'!FK75),"",20*'Nota de Estudiantes'!FK75/FK$6)</f>
        <v/>
      </c>
      <c r="FL73" s="43" t="str">
        <f>IF(ISBLANK('Nota de Estudiantes'!FL75),"",20*'Nota de Estudiantes'!FL75/FL$6)</f>
        <v/>
      </c>
    </row>
    <row r="74" spans="2:168" x14ac:dyDescent="0.25">
      <c r="B74" s="42" t="str">
        <f>IF(ISBLANK('Nota de Estudiantes'!B76),"",'Nota de Estudiantes'!B76)</f>
        <v/>
      </c>
      <c r="C74" s="42" t="str">
        <f>IF(ISBLANK('Nota de Estudiantes'!C76),"",'Nota de Estudiantes'!C76)</f>
        <v/>
      </c>
      <c r="D74" s="38" t="str">
        <f>IF(ISBLANK('Nota de Estudiantes'!D76),"",'Nota de Estudiantes'!D76)</f>
        <v/>
      </c>
      <c r="E74" s="43" t="str">
        <f>IF(ISBLANK('Nota de Estudiantes'!E76),"",20*'Nota de Estudiantes'!E76/E$6)</f>
        <v/>
      </c>
      <c r="F74" s="43" t="str">
        <f>IF(ISBLANK('Nota de Estudiantes'!F76),"",20*'Nota de Estudiantes'!F76/F$6)</f>
        <v/>
      </c>
      <c r="G74" s="43" t="str">
        <f>IF(ISBLANK('Nota de Estudiantes'!G76),"",20*'Nota de Estudiantes'!G76/G$6)</f>
        <v/>
      </c>
      <c r="H74" s="43" t="str">
        <f>IF(ISBLANK('Nota de Estudiantes'!H76),"",20*'Nota de Estudiantes'!H76/H$6)</f>
        <v/>
      </c>
      <c r="I74" s="43" t="str">
        <f>IF(ISBLANK('Nota de Estudiantes'!I76),"",20*'Nota de Estudiantes'!I76/I$6)</f>
        <v/>
      </c>
      <c r="J74" s="43" t="str">
        <f>IF(ISBLANK('Nota de Estudiantes'!J76),"",20*'Nota de Estudiantes'!J76/J$6)</f>
        <v/>
      </c>
      <c r="K74" s="43" t="str">
        <f>IF(ISBLANK('Nota de Estudiantes'!K76),"",20*'Nota de Estudiantes'!K76/K$6)</f>
        <v/>
      </c>
      <c r="L74" s="43" t="str">
        <f>IF(ISBLANK('Nota de Estudiantes'!L76),"",20*'Nota de Estudiantes'!L76/L$6)</f>
        <v/>
      </c>
      <c r="M74" s="43" t="str">
        <f>IF(ISBLANK('Nota de Estudiantes'!M76),"",20*'Nota de Estudiantes'!M76/M$6)</f>
        <v/>
      </c>
      <c r="N74" s="43" t="str">
        <f>IF(ISBLANK('Nota de Estudiantes'!N76),"",20*'Nota de Estudiantes'!N76/N$6)</f>
        <v/>
      </c>
      <c r="O74" s="43" t="str">
        <f>IF(ISBLANK('Nota de Estudiantes'!O76),"",20*'Nota de Estudiantes'!O76/O$6)</f>
        <v/>
      </c>
      <c r="P74" s="43" t="str">
        <f>IF(ISBLANK('Nota de Estudiantes'!P76),"",20*'Nota de Estudiantes'!P76/P$6)</f>
        <v/>
      </c>
      <c r="Q74" s="43" t="str">
        <f>IF(ISBLANK('Nota de Estudiantes'!Q76),"",20*'Nota de Estudiantes'!Q76/Q$6)</f>
        <v/>
      </c>
      <c r="R74" s="43" t="str">
        <f>IF(ISBLANK('Nota de Estudiantes'!R76),"",20*'Nota de Estudiantes'!R76/R$6)</f>
        <v/>
      </c>
      <c r="S74" s="43" t="str">
        <f>IF(ISBLANK('Nota de Estudiantes'!S76),"",20*'Nota de Estudiantes'!S76/S$6)</f>
        <v/>
      </c>
      <c r="T74" s="43" t="str">
        <f>IF(ISBLANK('Nota de Estudiantes'!T76),"",20*'Nota de Estudiantes'!T76/T$6)</f>
        <v/>
      </c>
      <c r="U74" s="43" t="str">
        <f>IF(ISBLANK('Nota de Estudiantes'!U76),"",20*'Nota de Estudiantes'!U76/U$6)</f>
        <v/>
      </c>
      <c r="V74" s="43" t="str">
        <f>IF(ISBLANK('Nota de Estudiantes'!V76),"",20*'Nota de Estudiantes'!V76/V$6)</f>
        <v/>
      </c>
      <c r="W74" s="43" t="str">
        <f>IF(ISBLANK('Nota de Estudiantes'!W76),"",20*'Nota de Estudiantes'!W76/W$6)</f>
        <v/>
      </c>
      <c r="X74" s="43" t="str">
        <f>IF(ISBLANK('Nota de Estudiantes'!X76),"",20*'Nota de Estudiantes'!X76/X$6)</f>
        <v/>
      </c>
      <c r="Y74" s="43" t="str">
        <f>IF(ISBLANK('Nota de Estudiantes'!Y76),"",20*'Nota de Estudiantes'!Y76/Y$6)</f>
        <v/>
      </c>
      <c r="Z74" s="43" t="str">
        <f>IF(ISBLANK('Nota de Estudiantes'!Z76),"",20*'Nota de Estudiantes'!Z76/Z$6)</f>
        <v/>
      </c>
      <c r="AA74" s="43" t="str">
        <f>IF(ISBLANK('Nota de Estudiantes'!AA76),"",20*'Nota de Estudiantes'!AA76/AA$6)</f>
        <v/>
      </c>
      <c r="AB74" s="43" t="str">
        <f>IF(ISBLANK('Nota de Estudiantes'!AB76),"",20*'Nota de Estudiantes'!AB76/AB$6)</f>
        <v/>
      </c>
      <c r="AC74" s="43" t="str">
        <f>IF(ISBLANK('Nota de Estudiantes'!AC76),"",20*'Nota de Estudiantes'!AC76/AC$6)</f>
        <v/>
      </c>
      <c r="AD74" s="43" t="str">
        <f>IF(ISBLANK('Nota de Estudiantes'!AD76),"",20*'Nota de Estudiantes'!AD76/AD$6)</f>
        <v/>
      </c>
      <c r="AE74" s="43" t="str">
        <f>IF(ISBLANK('Nota de Estudiantes'!AE76),"",20*'Nota de Estudiantes'!AE76/AE$6)</f>
        <v/>
      </c>
      <c r="AF74" s="43" t="str">
        <f>IF(ISBLANK('Nota de Estudiantes'!AF76),"",20*'Nota de Estudiantes'!AF76/AF$6)</f>
        <v/>
      </c>
      <c r="AG74" s="43" t="str">
        <f>IF(ISBLANK('Nota de Estudiantes'!AG76),"",20*'Nota de Estudiantes'!AG76/AG$6)</f>
        <v/>
      </c>
      <c r="AH74" s="43" t="str">
        <f>IF(ISBLANK('Nota de Estudiantes'!AH76),"",20*'Nota de Estudiantes'!AH76/AH$6)</f>
        <v/>
      </c>
      <c r="AI74" s="43" t="str">
        <f>IF(ISBLANK('Nota de Estudiantes'!AI76),"",20*'Nota de Estudiantes'!AI76/AI$6)</f>
        <v/>
      </c>
      <c r="AJ74" s="43" t="str">
        <f>IF(ISBLANK('Nota de Estudiantes'!AJ76),"",20*'Nota de Estudiantes'!AJ76/AJ$6)</f>
        <v/>
      </c>
      <c r="AK74" s="43" t="str">
        <f>IF(ISBLANK('Nota de Estudiantes'!AK76),"",20*'Nota de Estudiantes'!AK76/AK$6)</f>
        <v/>
      </c>
      <c r="AL74" s="43" t="str">
        <f>IF(ISBLANK('Nota de Estudiantes'!AL76),"",20*'Nota de Estudiantes'!AL76/AL$6)</f>
        <v/>
      </c>
      <c r="AM74" s="43" t="str">
        <f>IF(ISBLANK('Nota de Estudiantes'!AM76),"",20*'Nota de Estudiantes'!AM76/AM$6)</f>
        <v/>
      </c>
      <c r="AN74" s="43" t="str">
        <f>IF(ISBLANK('Nota de Estudiantes'!AN76),"",20*'Nota de Estudiantes'!AN76/AN$6)</f>
        <v/>
      </c>
      <c r="AO74" s="43" t="str">
        <f>IF(ISBLANK('Nota de Estudiantes'!AO76),"",20*'Nota de Estudiantes'!AO76/AO$6)</f>
        <v/>
      </c>
      <c r="AP74" s="43" t="str">
        <f>IF(ISBLANK('Nota de Estudiantes'!AP76),"",20*'Nota de Estudiantes'!AP76/AP$6)</f>
        <v/>
      </c>
      <c r="AQ74" s="43" t="str">
        <f>IF(ISBLANK('Nota de Estudiantes'!AQ76),"",20*'Nota de Estudiantes'!AQ76/AQ$6)</f>
        <v/>
      </c>
      <c r="AR74" s="43" t="str">
        <f>IF(ISBLANK('Nota de Estudiantes'!AR76),"",20*'Nota de Estudiantes'!AR76/AR$6)</f>
        <v/>
      </c>
      <c r="AS74" s="43" t="str">
        <f>IF(ISBLANK('Nota de Estudiantes'!AS76),"",20*'Nota de Estudiantes'!AS76/AS$6)</f>
        <v/>
      </c>
      <c r="AT74" s="43" t="str">
        <f>IF(ISBLANK('Nota de Estudiantes'!AT76),"",20*'Nota de Estudiantes'!AT76/AT$6)</f>
        <v/>
      </c>
      <c r="AU74" s="43" t="str">
        <f>IF(ISBLANK('Nota de Estudiantes'!AU76),"",20*'Nota de Estudiantes'!AU76/AU$6)</f>
        <v/>
      </c>
      <c r="AV74" s="43" t="str">
        <f>IF(ISBLANK('Nota de Estudiantes'!AV76),"",20*'Nota de Estudiantes'!AV76/AV$6)</f>
        <v/>
      </c>
      <c r="AW74" s="43" t="str">
        <f>IF(ISBLANK('Nota de Estudiantes'!AW76),"",20*'Nota de Estudiantes'!AW76/AW$6)</f>
        <v/>
      </c>
      <c r="AX74" s="43" t="str">
        <f>IF(ISBLANK('Nota de Estudiantes'!AX76),"",20*'Nota de Estudiantes'!AX76/AX$6)</f>
        <v/>
      </c>
      <c r="AY74" s="43" t="str">
        <f>IF(ISBLANK('Nota de Estudiantes'!AY76),"",20*'Nota de Estudiantes'!AY76/AY$6)</f>
        <v/>
      </c>
      <c r="AZ74" s="43" t="str">
        <f>IF(ISBLANK('Nota de Estudiantes'!AZ76),"",20*'Nota de Estudiantes'!AZ76/AZ$6)</f>
        <v/>
      </c>
      <c r="BA74" s="43" t="str">
        <f>IF(ISBLANK('Nota de Estudiantes'!BA76),"",20*'Nota de Estudiantes'!BA76/BA$6)</f>
        <v/>
      </c>
      <c r="BB74" s="43" t="str">
        <f>IF(ISBLANK('Nota de Estudiantes'!BB76),"",20*'Nota de Estudiantes'!BB76/BB$6)</f>
        <v/>
      </c>
      <c r="BC74" s="43" t="str">
        <f>IF(ISBLANK('Nota de Estudiantes'!BC76),"",20*'Nota de Estudiantes'!BC76/BC$6)</f>
        <v/>
      </c>
      <c r="BD74" s="43" t="str">
        <f>IF(ISBLANK('Nota de Estudiantes'!BD76),"",20*'Nota de Estudiantes'!BD76/BD$6)</f>
        <v/>
      </c>
      <c r="BE74" s="43" t="str">
        <f>IF(ISBLANK('Nota de Estudiantes'!BE76),"",20*'Nota de Estudiantes'!BE76/BE$6)</f>
        <v/>
      </c>
      <c r="BF74" s="43" t="str">
        <f>IF(ISBLANK('Nota de Estudiantes'!BF76),"",20*'Nota de Estudiantes'!BF76/BF$6)</f>
        <v/>
      </c>
      <c r="BG74" s="43" t="str">
        <f>IF(ISBLANK('Nota de Estudiantes'!BG76),"",20*'Nota de Estudiantes'!BG76/BG$6)</f>
        <v/>
      </c>
      <c r="BH74" s="43" t="str">
        <f>IF(ISBLANK('Nota de Estudiantes'!BH76),"",20*'Nota de Estudiantes'!BH76/BH$6)</f>
        <v/>
      </c>
      <c r="BI74" s="43" t="str">
        <f>IF(ISBLANK('Nota de Estudiantes'!BI76),"",20*'Nota de Estudiantes'!BI76/BI$6)</f>
        <v/>
      </c>
      <c r="BJ74" s="43" t="str">
        <f>IF(ISBLANK('Nota de Estudiantes'!BJ76),"",20*'Nota de Estudiantes'!BJ76/BJ$6)</f>
        <v/>
      </c>
      <c r="BK74" s="43" t="str">
        <f>IF(ISBLANK('Nota de Estudiantes'!BK76),"",20*'Nota de Estudiantes'!BK76/BK$6)</f>
        <v/>
      </c>
      <c r="BL74" s="43" t="str">
        <f>IF(ISBLANK('Nota de Estudiantes'!BL76),"",20*'Nota de Estudiantes'!BL76/BL$6)</f>
        <v/>
      </c>
      <c r="BM74" s="43" t="str">
        <f>IF(ISBLANK('Nota de Estudiantes'!BM76),"",20*'Nota de Estudiantes'!BM76/BM$6)</f>
        <v/>
      </c>
      <c r="BN74" s="43" t="str">
        <f>IF(ISBLANK('Nota de Estudiantes'!BN76),"",20*'Nota de Estudiantes'!BN76/BN$6)</f>
        <v/>
      </c>
      <c r="BO74" s="43" t="str">
        <f>IF(ISBLANK('Nota de Estudiantes'!BO76),"",20*'Nota de Estudiantes'!BO76/BO$6)</f>
        <v/>
      </c>
      <c r="BP74" s="43" t="str">
        <f>IF(ISBLANK('Nota de Estudiantes'!BP76),"",20*'Nota de Estudiantes'!BP76/BP$6)</f>
        <v/>
      </c>
      <c r="BQ74" s="43" t="str">
        <f>IF(ISBLANK('Nota de Estudiantes'!BQ76),"",20*'Nota de Estudiantes'!BQ76/BQ$6)</f>
        <v/>
      </c>
      <c r="BR74" s="43" t="str">
        <f>IF(ISBLANK('Nota de Estudiantes'!BR76),"",20*'Nota de Estudiantes'!BR76/BR$6)</f>
        <v/>
      </c>
      <c r="BS74" s="43" t="str">
        <f>IF(ISBLANK('Nota de Estudiantes'!BS76),"",20*'Nota de Estudiantes'!BS76/BS$6)</f>
        <v/>
      </c>
      <c r="BT74" s="43" t="str">
        <f>IF(ISBLANK('Nota de Estudiantes'!BT76),"",20*'Nota de Estudiantes'!BT76/BT$6)</f>
        <v/>
      </c>
      <c r="BU74" s="43" t="str">
        <f>IF(ISBLANK('Nota de Estudiantes'!BU76),"",20*'Nota de Estudiantes'!BU76/BU$6)</f>
        <v/>
      </c>
      <c r="BV74" s="43" t="str">
        <f>IF(ISBLANK('Nota de Estudiantes'!BV76),"",20*'Nota de Estudiantes'!BV76/BV$6)</f>
        <v/>
      </c>
      <c r="BW74" s="43" t="str">
        <f>IF(ISBLANK('Nota de Estudiantes'!BW76),"",20*'Nota de Estudiantes'!BW76/BW$6)</f>
        <v/>
      </c>
      <c r="BX74" s="43" t="str">
        <f>IF(ISBLANK('Nota de Estudiantes'!BX76),"",20*'Nota de Estudiantes'!BX76/BX$6)</f>
        <v/>
      </c>
      <c r="BY74" s="43" t="str">
        <f>IF(ISBLANK('Nota de Estudiantes'!BY76),"",20*'Nota de Estudiantes'!BY76/BY$6)</f>
        <v/>
      </c>
      <c r="BZ74" s="43" t="str">
        <f>IF(ISBLANK('Nota de Estudiantes'!BZ76),"",20*'Nota de Estudiantes'!BZ76/BZ$6)</f>
        <v/>
      </c>
      <c r="CA74" s="43" t="str">
        <f>IF(ISBLANK('Nota de Estudiantes'!CA76),"",20*'Nota de Estudiantes'!CA76/CA$6)</f>
        <v/>
      </c>
      <c r="CB74" s="43" t="str">
        <f>IF(ISBLANK('Nota de Estudiantes'!CB76),"",20*'Nota de Estudiantes'!CB76/CB$6)</f>
        <v/>
      </c>
      <c r="CC74" s="43" t="str">
        <f>IF(ISBLANK('Nota de Estudiantes'!CC76),"",20*'Nota de Estudiantes'!CC76/CC$6)</f>
        <v/>
      </c>
      <c r="CD74" s="43" t="str">
        <f>IF(ISBLANK('Nota de Estudiantes'!CD76),"",20*'Nota de Estudiantes'!CD76/CD$6)</f>
        <v/>
      </c>
      <c r="CE74" s="43" t="str">
        <f>IF(ISBLANK('Nota de Estudiantes'!CE76),"",20*'Nota de Estudiantes'!CE76/CE$6)</f>
        <v/>
      </c>
      <c r="CF74" s="43" t="str">
        <f>IF(ISBLANK('Nota de Estudiantes'!CF76),"",20*'Nota de Estudiantes'!CF76/CF$6)</f>
        <v/>
      </c>
      <c r="CG74" s="43" t="str">
        <f>IF(ISBLANK('Nota de Estudiantes'!CG76),"",20*'Nota de Estudiantes'!CG76/CG$6)</f>
        <v/>
      </c>
      <c r="CH74" s="43" t="str">
        <f>IF(ISBLANK('Nota de Estudiantes'!CH76),"",20*'Nota de Estudiantes'!CH76/CH$6)</f>
        <v/>
      </c>
      <c r="CI74" s="43" t="str">
        <f>IF(ISBLANK('Nota de Estudiantes'!CI76),"",20*'Nota de Estudiantes'!CI76/CI$6)</f>
        <v/>
      </c>
      <c r="CJ74" s="43" t="str">
        <f>IF(ISBLANK('Nota de Estudiantes'!CJ76),"",20*'Nota de Estudiantes'!CJ76/CJ$6)</f>
        <v/>
      </c>
      <c r="CK74" s="43" t="str">
        <f>IF(ISBLANK('Nota de Estudiantes'!CK76),"",20*'Nota de Estudiantes'!CK76/CK$6)</f>
        <v/>
      </c>
      <c r="CL74" s="43" t="str">
        <f>IF(ISBLANK('Nota de Estudiantes'!CL76),"",20*'Nota de Estudiantes'!CL76/CL$6)</f>
        <v/>
      </c>
      <c r="CM74" s="43" t="str">
        <f>IF(ISBLANK('Nota de Estudiantes'!CM76),"",20*'Nota de Estudiantes'!CM76/CM$6)</f>
        <v/>
      </c>
      <c r="CN74" s="43" t="str">
        <f>IF(ISBLANK('Nota de Estudiantes'!CN76),"",20*'Nota de Estudiantes'!CN76/CN$6)</f>
        <v/>
      </c>
      <c r="CO74" s="43" t="str">
        <f>IF(ISBLANK('Nota de Estudiantes'!CO76),"",20*'Nota de Estudiantes'!CO76/CO$6)</f>
        <v/>
      </c>
      <c r="CP74" s="43" t="str">
        <f>IF(ISBLANK('Nota de Estudiantes'!CP76),"",20*'Nota de Estudiantes'!CP76/CP$6)</f>
        <v/>
      </c>
      <c r="CQ74" s="43" t="str">
        <f>IF(ISBLANK('Nota de Estudiantes'!CQ76),"",20*'Nota de Estudiantes'!CQ76/CQ$6)</f>
        <v/>
      </c>
      <c r="CR74" s="43" t="str">
        <f>IF(ISBLANK('Nota de Estudiantes'!CR76),"",20*'Nota de Estudiantes'!CR76/CR$6)</f>
        <v/>
      </c>
      <c r="CS74" s="43" t="str">
        <f>IF(ISBLANK('Nota de Estudiantes'!CS76),"",20*'Nota de Estudiantes'!CS76/CS$6)</f>
        <v/>
      </c>
      <c r="CT74" s="43" t="str">
        <f>IF(ISBLANK('Nota de Estudiantes'!CT76),"",20*'Nota de Estudiantes'!CT76/CT$6)</f>
        <v/>
      </c>
      <c r="CU74" s="43" t="str">
        <f>IF(ISBLANK('Nota de Estudiantes'!CU76),"",20*'Nota de Estudiantes'!CU76/CU$6)</f>
        <v/>
      </c>
      <c r="CV74" s="43" t="str">
        <f>IF(ISBLANK('Nota de Estudiantes'!CV76),"",20*'Nota de Estudiantes'!CV76/CV$6)</f>
        <v/>
      </c>
      <c r="CW74" s="43" t="str">
        <f>IF(ISBLANK('Nota de Estudiantes'!CW76),"",20*'Nota de Estudiantes'!CW76/CW$6)</f>
        <v/>
      </c>
      <c r="CX74" s="43" t="str">
        <f>IF(ISBLANK('Nota de Estudiantes'!CX76),"",20*'Nota de Estudiantes'!CX76/CX$6)</f>
        <v/>
      </c>
      <c r="CY74" s="43" t="str">
        <f>IF(ISBLANK('Nota de Estudiantes'!CY76),"",20*'Nota de Estudiantes'!CY76/CY$6)</f>
        <v/>
      </c>
      <c r="CZ74" s="43" t="str">
        <f>IF(ISBLANK('Nota de Estudiantes'!CZ76),"",20*'Nota de Estudiantes'!CZ76/CZ$6)</f>
        <v/>
      </c>
      <c r="DA74" s="43" t="str">
        <f>IF(ISBLANK('Nota de Estudiantes'!DA76),"",20*'Nota de Estudiantes'!DA76/DA$6)</f>
        <v/>
      </c>
      <c r="DB74" s="43" t="str">
        <f>IF(ISBLANK('Nota de Estudiantes'!DB76),"",20*'Nota de Estudiantes'!DB76/DB$6)</f>
        <v/>
      </c>
      <c r="DC74" s="43" t="str">
        <f>IF(ISBLANK('Nota de Estudiantes'!DC76),"",20*'Nota de Estudiantes'!DC76/DC$6)</f>
        <v/>
      </c>
      <c r="DD74" s="43" t="str">
        <f>IF(ISBLANK('Nota de Estudiantes'!DD76),"",20*'Nota de Estudiantes'!DD76/DD$6)</f>
        <v/>
      </c>
      <c r="DE74" s="43" t="str">
        <f>IF(ISBLANK('Nota de Estudiantes'!DE76),"",20*'Nota de Estudiantes'!DE76/DE$6)</f>
        <v/>
      </c>
      <c r="DF74" s="43" t="str">
        <f>IF(ISBLANK('Nota de Estudiantes'!DF76),"",20*'Nota de Estudiantes'!DF76/DF$6)</f>
        <v/>
      </c>
      <c r="DG74" s="43" t="str">
        <f>IF(ISBLANK('Nota de Estudiantes'!DG76),"",20*'Nota de Estudiantes'!DG76/DG$6)</f>
        <v/>
      </c>
      <c r="DH74" s="43" t="str">
        <f>IF(ISBLANK('Nota de Estudiantes'!DH76),"",20*'Nota de Estudiantes'!DH76/DH$6)</f>
        <v/>
      </c>
      <c r="DI74" s="43" t="str">
        <f>IF(ISBLANK('Nota de Estudiantes'!DI76),"",20*'Nota de Estudiantes'!DI76/DI$6)</f>
        <v/>
      </c>
      <c r="DJ74" s="43" t="str">
        <f>IF(ISBLANK('Nota de Estudiantes'!DJ76),"",20*'Nota de Estudiantes'!DJ76/DJ$6)</f>
        <v/>
      </c>
      <c r="DK74" s="43" t="str">
        <f>IF(ISBLANK('Nota de Estudiantes'!DK76),"",20*'Nota de Estudiantes'!DK76/DK$6)</f>
        <v/>
      </c>
      <c r="DL74" s="43" t="str">
        <f>IF(ISBLANK('Nota de Estudiantes'!DL76),"",20*'Nota de Estudiantes'!DL76/DL$6)</f>
        <v/>
      </c>
      <c r="DM74" s="43" t="str">
        <f>IF(ISBLANK('Nota de Estudiantes'!DM76),"",20*'Nota de Estudiantes'!DM76/DM$6)</f>
        <v/>
      </c>
      <c r="DN74" s="43" t="str">
        <f>IF(ISBLANK('Nota de Estudiantes'!DN76),"",20*'Nota de Estudiantes'!DN76/DN$6)</f>
        <v/>
      </c>
      <c r="DO74" s="43" t="str">
        <f>IF(ISBLANK('Nota de Estudiantes'!DO76),"",20*'Nota de Estudiantes'!DO76/DO$6)</f>
        <v/>
      </c>
      <c r="DP74" s="43" t="str">
        <f>IF(ISBLANK('Nota de Estudiantes'!DP76),"",20*'Nota de Estudiantes'!DP76/DP$6)</f>
        <v/>
      </c>
      <c r="DQ74" s="43" t="str">
        <f>IF(ISBLANK('Nota de Estudiantes'!DQ76),"",20*'Nota de Estudiantes'!DQ76/DQ$6)</f>
        <v/>
      </c>
      <c r="DR74" s="43" t="str">
        <f>IF(ISBLANK('Nota de Estudiantes'!DR76),"",20*'Nota de Estudiantes'!DR76/DR$6)</f>
        <v/>
      </c>
      <c r="DS74" s="43" t="str">
        <f>IF(ISBLANK('Nota de Estudiantes'!DS76),"",20*'Nota de Estudiantes'!DS76/DS$6)</f>
        <v/>
      </c>
      <c r="DT74" s="43" t="str">
        <f>IF(ISBLANK('Nota de Estudiantes'!DT76),"",20*'Nota de Estudiantes'!DT76/DT$6)</f>
        <v/>
      </c>
      <c r="DU74" s="43" t="str">
        <f>IF(ISBLANK('Nota de Estudiantes'!DU76),"",20*'Nota de Estudiantes'!DU76/DU$6)</f>
        <v/>
      </c>
      <c r="DV74" s="43" t="str">
        <f>IF(ISBLANK('Nota de Estudiantes'!DV76),"",20*'Nota de Estudiantes'!DV76/DV$6)</f>
        <v/>
      </c>
      <c r="DW74" s="43" t="str">
        <f>IF(ISBLANK('Nota de Estudiantes'!DW76),"",20*'Nota de Estudiantes'!DW76/DW$6)</f>
        <v/>
      </c>
      <c r="DX74" s="43" t="str">
        <f>IF(ISBLANK('Nota de Estudiantes'!DX76),"",20*'Nota de Estudiantes'!DX76/DX$6)</f>
        <v/>
      </c>
      <c r="DY74" s="43" t="str">
        <f>IF(ISBLANK('Nota de Estudiantes'!DY76),"",20*'Nota de Estudiantes'!DY76/DY$6)</f>
        <v/>
      </c>
      <c r="DZ74" s="43" t="str">
        <f>IF(ISBLANK('Nota de Estudiantes'!DZ76),"",20*'Nota de Estudiantes'!DZ76/DZ$6)</f>
        <v/>
      </c>
      <c r="EA74" s="43" t="str">
        <f>IF(ISBLANK('Nota de Estudiantes'!EA76),"",20*'Nota de Estudiantes'!EA76/EA$6)</f>
        <v/>
      </c>
      <c r="EB74" s="43" t="str">
        <f>IF(ISBLANK('Nota de Estudiantes'!EB76),"",20*'Nota de Estudiantes'!EB76/EB$6)</f>
        <v/>
      </c>
      <c r="EC74" s="43" t="str">
        <f>IF(ISBLANK('Nota de Estudiantes'!EC76),"",20*'Nota de Estudiantes'!EC76/EC$6)</f>
        <v/>
      </c>
      <c r="ED74" s="43" t="str">
        <f>IF(ISBLANK('Nota de Estudiantes'!ED76),"",20*'Nota de Estudiantes'!ED76/ED$6)</f>
        <v/>
      </c>
      <c r="EE74" s="43" t="str">
        <f>IF(ISBLANK('Nota de Estudiantes'!EE76),"",20*'Nota de Estudiantes'!EE76/EE$6)</f>
        <v/>
      </c>
      <c r="EF74" s="43" t="str">
        <f>IF(ISBLANK('Nota de Estudiantes'!EF76),"",20*'Nota de Estudiantes'!EF76/EF$6)</f>
        <v/>
      </c>
      <c r="EG74" s="43" t="str">
        <f>IF(ISBLANK('Nota de Estudiantes'!EG76),"",20*'Nota de Estudiantes'!EG76/EG$6)</f>
        <v/>
      </c>
      <c r="EH74" s="43" t="str">
        <f>IF(ISBLANK('Nota de Estudiantes'!EH76),"",20*'Nota de Estudiantes'!EH76/EH$6)</f>
        <v/>
      </c>
      <c r="EI74" s="43" t="str">
        <f>IF(ISBLANK('Nota de Estudiantes'!EI76),"",20*'Nota de Estudiantes'!EI76/EI$6)</f>
        <v/>
      </c>
      <c r="EJ74" s="43" t="str">
        <f>IF(ISBLANK('Nota de Estudiantes'!EJ76),"",20*'Nota de Estudiantes'!EJ76/EJ$6)</f>
        <v/>
      </c>
      <c r="EK74" s="43" t="str">
        <f>IF(ISBLANK('Nota de Estudiantes'!EK76),"",20*'Nota de Estudiantes'!EK76/EK$6)</f>
        <v/>
      </c>
      <c r="EL74" s="43" t="str">
        <f>IF(ISBLANK('Nota de Estudiantes'!EL76),"",20*'Nota de Estudiantes'!EL76/EL$6)</f>
        <v/>
      </c>
      <c r="EM74" s="43" t="str">
        <f>IF(ISBLANK('Nota de Estudiantes'!EM76),"",20*'Nota de Estudiantes'!EM76/EM$6)</f>
        <v/>
      </c>
      <c r="EN74" s="43" t="str">
        <f>IF(ISBLANK('Nota de Estudiantes'!EN76),"",20*'Nota de Estudiantes'!EN76/EN$6)</f>
        <v/>
      </c>
      <c r="EO74" s="43" t="str">
        <f>IF(ISBLANK('Nota de Estudiantes'!EO76),"",20*'Nota de Estudiantes'!EO76/EO$6)</f>
        <v/>
      </c>
      <c r="EP74" s="43" t="str">
        <f>IF(ISBLANK('Nota de Estudiantes'!EP76),"",20*'Nota de Estudiantes'!EP76/EP$6)</f>
        <v/>
      </c>
      <c r="EQ74" s="43" t="str">
        <f>IF(ISBLANK('Nota de Estudiantes'!EQ76),"",20*'Nota de Estudiantes'!EQ76/EQ$6)</f>
        <v/>
      </c>
      <c r="ER74" s="43" t="str">
        <f>IF(ISBLANK('Nota de Estudiantes'!ER76),"",20*'Nota de Estudiantes'!ER76/ER$6)</f>
        <v/>
      </c>
      <c r="ES74" s="43" t="str">
        <f>IF(ISBLANK('Nota de Estudiantes'!ES76),"",20*'Nota de Estudiantes'!ES76/ES$6)</f>
        <v/>
      </c>
      <c r="ET74" s="43" t="str">
        <f>IF(ISBLANK('Nota de Estudiantes'!ET76),"",20*'Nota de Estudiantes'!ET76/ET$6)</f>
        <v/>
      </c>
      <c r="EU74" s="43" t="str">
        <f>IF(ISBLANK('Nota de Estudiantes'!EU76),"",20*'Nota de Estudiantes'!EU76/EU$6)</f>
        <v/>
      </c>
      <c r="EV74" s="43" t="str">
        <f>IF(ISBLANK('Nota de Estudiantes'!EV76),"",20*'Nota de Estudiantes'!EV76/EV$6)</f>
        <v/>
      </c>
      <c r="EW74" s="43" t="str">
        <f>IF(ISBLANK('Nota de Estudiantes'!EW76),"",20*'Nota de Estudiantes'!EW76/EW$6)</f>
        <v/>
      </c>
      <c r="EX74" s="43" t="str">
        <f>IF(ISBLANK('Nota de Estudiantes'!EX76),"",20*'Nota de Estudiantes'!EX76/EX$6)</f>
        <v/>
      </c>
      <c r="EY74" s="43" t="str">
        <f>IF(ISBLANK('Nota de Estudiantes'!EY76),"",20*'Nota de Estudiantes'!EY76/EY$6)</f>
        <v/>
      </c>
      <c r="EZ74" s="43" t="str">
        <f>IF(ISBLANK('Nota de Estudiantes'!EZ76),"",20*'Nota de Estudiantes'!EZ76/EZ$6)</f>
        <v/>
      </c>
      <c r="FA74" s="43" t="str">
        <f>IF(ISBLANK('Nota de Estudiantes'!FA76),"",20*'Nota de Estudiantes'!FA76/FA$6)</f>
        <v/>
      </c>
      <c r="FB74" s="43" t="str">
        <f>IF(ISBLANK('Nota de Estudiantes'!FB76),"",20*'Nota de Estudiantes'!FB76/FB$6)</f>
        <v/>
      </c>
      <c r="FC74" s="43" t="str">
        <f>IF(ISBLANK('Nota de Estudiantes'!FC76),"",20*'Nota de Estudiantes'!FC76/FC$6)</f>
        <v/>
      </c>
      <c r="FD74" s="43" t="str">
        <f>IF(ISBLANK('Nota de Estudiantes'!FD76),"",20*'Nota de Estudiantes'!FD76/FD$6)</f>
        <v/>
      </c>
      <c r="FE74" s="43" t="str">
        <f>IF(ISBLANK('Nota de Estudiantes'!FE76),"",20*'Nota de Estudiantes'!FE76/FE$6)</f>
        <v/>
      </c>
      <c r="FF74" s="43" t="str">
        <f>IF(ISBLANK('Nota de Estudiantes'!FF76),"",20*'Nota de Estudiantes'!FF76/FF$6)</f>
        <v/>
      </c>
      <c r="FG74" s="43" t="str">
        <f>IF(ISBLANK('Nota de Estudiantes'!FG76),"",20*'Nota de Estudiantes'!FG76/FG$6)</f>
        <v/>
      </c>
      <c r="FH74" s="43" t="str">
        <f>IF(ISBLANK('Nota de Estudiantes'!FH76),"",20*'Nota de Estudiantes'!FH76/FH$6)</f>
        <v/>
      </c>
      <c r="FI74" s="43" t="str">
        <f>IF(ISBLANK('Nota de Estudiantes'!FI76),"",20*'Nota de Estudiantes'!FI76/FI$6)</f>
        <v/>
      </c>
      <c r="FJ74" s="43" t="str">
        <f>IF(ISBLANK('Nota de Estudiantes'!FJ76),"",20*'Nota de Estudiantes'!FJ76/FJ$6)</f>
        <v/>
      </c>
      <c r="FK74" s="43" t="str">
        <f>IF(ISBLANK('Nota de Estudiantes'!FK76),"",20*'Nota de Estudiantes'!FK76/FK$6)</f>
        <v/>
      </c>
      <c r="FL74" s="43" t="str">
        <f>IF(ISBLANK('Nota de Estudiantes'!FL76),"",20*'Nota de Estudiantes'!FL76/FL$6)</f>
        <v/>
      </c>
    </row>
    <row r="75" spans="2:168" x14ac:dyDescent="0.25">
      <c r="B75" s="42" t="str">
        <f>IF(ISBLANK('Nota de Estudiantes'!B77),"",'Nota de Estudiantes'!B77)</f>
        <v/>
      </c>
      <c r="C75" s="42" t="str">
        <f>IF(ISBLANK('Nota de Estudiantes'!C77),"",'Nota de Estudiantes'!C77)</f>
        <v/>
      </c>
      <c r="D75" s="38" t="str">
        <f>IF(ISBLANK('Nota de Estudiantes'!D77),"",'Nota de Estudiantes'!D77)</f>
        <v/>
      </c>
      <c r="E75" s="43" t="str">
        <f>IF(ISBLANK('Nota de Estudiantes'!E77),"",20*'Nota de Estudiantes'!E77/E$6)</f>
        <v/>
      </c>
      <c r="F75" s="43" t="str">
        <f>IF(ISBLANK('Nota de Estudiantes'!F77),"",20*'Nota de Estudiantes'!F77/F$6)</f>
        <v/>
      </c>
      <c r="G75" s="43" t="str">
        <f>IF(ISBLANK('Nota de Estudiantes'!G77),"",20*'Nota de Estudiantes'!G77/G$6)</f>
        <v/>
      </c>
      <c r="H75" s="43" t="str">
        <f>IF(ISBLANK('Nota de Estudiantes'!H77),"",20*'Nota de Estudiantes'!H77/H$6)</f>
        <v/>
      </c>
      <c r="I75" s="43" t="str">
        <f>IF(ISBLANK('Nota de Estudiantes'!I77),"",20*'Nota de Estudiantes'!I77/I$6)</f>
        <v/>
      </c>
      <c r="J75" s="43" t="str">
        <f>IF(ISBLANK('Nota de Estudiantes'!J77),"",20*'Nota de Estudiantes'!J77/J$6)</f>
        <v/>
      </c>
      <c r="K75" s="43" t="str">
        <f>IF(ISBLANK('Nota de Estudiantes'!K77),"",20*'Nota de Estudiantes'!K77/K$6)</f>
        <v/>
      </c>
      <c r="L75" s="43" t="str">
        <f>IF(ISBLANK('Nota de Estudiantes'!L77),"",20*'Nota de Estudiantes'!L77/L$6)</f>
        <v/>
      </c>
      <c r="M75" s="43" t="str">
        <f>IF(ISBLANK('Nota de Estudiantes'!M77),"",20*'Nota de Estudiantes'!M77/M$6)</f>
        <v/>
      </c>
      <c r="N75" s="43" t="str">
        <f>IF(ISBLANK('Nota de Estudiantes'!N77),"",20*'Nota de Estudiantes'!N77/N$6)</f>
        <v/>
      </c>
      <c r="O75" s="43" t="str">
        <f>IF(ISBLANK('Nota de Estudiantes'!O77),"",20*'Nota de Estudiantes'!O77/O$6)</f>
        <v/>
      </c>
      <c r="P75" s="43" t="str">
        <f>IF(ISBLANK('Nota de Estudiantes'!P77),"",20*'Nota de Estudiantes'!P77/P$6)</f>
        <v/>
      </c>
      <c r="Q75" s="43" t="str">
        <f>IF(ISBLANK('Nota de Estudiantes'!Q77),"",20*'Nota de Estudiantes'!Q77/Q$6)</f>
        <v/>
      </c>
      <c r="R75" s="43" t="str">
        <f>IF(ISBLANK('Nota de Estudiantes'!R77),"",20*'Nota de Estudiantes'!R77/R$6)</f>
        <v/>
      </c>
      <c r="S75" s="43" t="str">
        <f>IF(ISBLANK('Nota de Estudiantes'!S77),"",20*'Nota de Estudiantes'!S77/S$6)</f>
        <v/>
      </c>
      <c r="T75" s="43" t="str">
        <f>IF(ISBLANK('Nota de Estudiantes'!T77),"",20*'Nota de Estudiantes'!T77/T$6)</f>
        <v/>
      </c>
      <c r="U75" s="43" t="str">
        <f>IF(ISBLANK('Nota de Estudiantes'!U77),"",20*'Nota de Estudiantes'!U77/U$6)</f>
        <v/>
      </c>
      <c r="V75" s="43" t="str">
        <f>IF(ISBLANK('Nota de Estudiantes'!V77),"",20*'Nota de Estudiantes'!V77/V$6)</f>
        <v/>
      </c>
      <c r="W75" s="43" t="str">
        <f>IF(ISBLANK('Nota de Estudiantes'!W77),"",20*'Nota de Estudiantes'!W77/W$6)</f>
        <v/>
      </c>
      <c r="X75" s="43" t="str">
        <f>IF(ISBLANK('Nota de Estudiantes'!X77),"",20*'Nota de Estudiantes'!X77/X$6)</f>
        <v/>
      </c>
      <c r="Y75" s="43" t="str">
        <f>IF(ISBLANK('Nota de Estudiantes'!Y77),"",20*'Nota de Estudiantes'!Y77/Y$6)</f>
        <v/>
      </c>
      <c r="Z75" s="43" t="str">
        <f>IF(ISBLANK('Nota de Estudiantes'!Z77),"",20*'Nota de Estudiantes'!Z77/Z$6)</f>
        <v/>
      </c>
      <c r="AA75" s="43" t="str">
        <f>IF(ISBLANK('Nota de Estudiantes'!AA77),"",20*'Nota de Estudiantes'!AA77/AA$6)</f>
        <v/>
      </c>
      <c r="AB75" s="43" t="str">
        <f>IF(ISBLANK('Nota de Estudiantes'!AB77),"",20*'Nota de Estudiantes'!AB77/AB$6)</f>
        <v/>
      </c>
      <c r="AC75" s="43" t="str">
        <f>IF(ISBLANK('Nota de Estudiantes'!AC77),"",20*'Nota de Estudiantes'!AC77/AC$6)</f>
        <v/>
      </c>
      <c r="AD75" s="43" t="str">
        <f>IF(ISBLANK('Nota de Estudiantes'!AD77),"",20*'Nota de Estudiantes'!AD77/AD$6)</f>
        <v/>
      </c>
      <c r="AE75" s="43" t="str">
        <f>IF(ISBLANK('Nota de Estudiantes'!AE77),"",20*'Nota de Estudiantes'!AE77/AE$6)</f>
        <v/>
      </c>
      <c r="AF75" s="43" t="str">
        <f>IF(ISBLANK('Nota de Estudiantes'!AF77),"",20*'Nota de Estudiantes'!AF77/AF$6)</f>
        <v/>
      </c>
      <c r="AG75" s="43" t="str">
        <f>IF(ISBLANK('Nota de Estudiantes'!AG77),"",20*'Nota de Estudiantes'!AG77/AG$6)</f>
        <v/>
      </c>
      <c r="AH75" s="43" t="str">
        <f>IF(ISBLANK('Nota de Estudiantes'!AH77),"",20*'Nota de Estudiantes'!AH77/AH$6)</f>
        <v/>
      </c>
      <c r="AI75" s="43" t="str">
        <f>IF(ISBLANK('Nota de Estudiantes'!AI77),"",20*'Nota de Estudiantes'!AI77/AI$6)</f>
        <v/>
      </c>
      <c r="AJ75" s="43" t="str">
        <f>IF(ISBLANK('Nota de Estudiantes'!AJ77),"",20*'Nota de Estudiantes'!AJ77/AJ$6)</f>
        <v/>
      </c>
      <c r="AK75" s="43" t="str">
        <f>IF(ISBLANK('Nota de Estudiantes'!AK77),"",20*'Nota de Estudiantes'!AK77/AK$6)</f>
        <v/>
      </c>
      <c r="AL75" s="43" t="str">
        <f>IF(ISBLANK('Nota de Estudiantes'!AL77),"",20*'Nota de Estudiantes'!AL77/AL$6)</f>
        <v/>
      </c>
      <c r="AM75" s="43" t="str">
        <f>IF(ISBLANK('Nota de Estudiantes'!AM77),"",20*'Nota de Estudiantes'!AM77/AM$6)</f>
        <v/>
      </c>
      <c r="AN75" s="43" t="str">
        <f>IF(ISBLANK('Nota de Estudiantes'!AN77),"",20*'Nota de Estudiantes'!AN77/AN$6)</f>
        <v/>
      </c>
      <c r="AO75" s="43" t="str">
        <f>IF(ISBLANK('Nota de Estudiantes'!AO77),"",20*'Nota de Estudiantes'!AO77/AO$6)</f>
        <v/>
      </c>
      <c r="AP75" s="43" t="str">
        <f>IF(ISBLANK('Nota de Estudiantes'!AP77),"",20*'Nota de Estudiantes'!AP77/AP$6)</f>
        <v/>
      </c>
      <c r="AQ75" s="43" t="str">
        <f>IF(ISBLANK('Nota de Estudiantes'!AQ77),"",20*'Nota de Estudiantes'!AQ77/AQ$6)</f>
        <v/>
      </c>
      <c r="AR75" s="43" t="str">
        <f>IF(ISBLANK('Nota de Estudiantes'!AR77),"",20*'Nota de Estudiantes'!AR77/AR$6)</f>
        <v/>
      </c>
      <c r="AS75" s="43" t="str">
        <f>IF(ISBLANK('Nota de Estudiantes'!AS77),"",20*'Nota de Estudiantes'!AS77/AS$6)</f>
        <v/>
      </c>
      <c r="AT75" s="43" t="str">
        <f>IF(ISBLANK('Nota de Estudiantes'!AT77),"",20*'Nota de Estudiantes'!AT77/AT$6)</f>
        <v/>
      </c>
      <c r="AU75" s="43" t="str">
        <f>IF(ISBLANK('Nota de Estudiantes'!AU77),"",20*'Nota de Estudiantes'!AU77/AU$6)</f>
        <v/>
      </c>
      <c r="AV75" s="43" t="str">
        <f>IF(ISBLANK('Nota de Estudiantes'!AV77),"",20*'Nota de Estudiantes'!AV77/AV$6)</f>
        <v/>
      </c>
      <c r="AW75" s="43" t="str">
        <f>IF(ISBLANK('Nota de Estudiantes'!AW77),"",20*'Nota de Estudiantes'!AW77/AW$6)</f>
        <v/>
      </c>
      <c r="AX75" s="43" t="str">
        <f>IF(ISBLANK('Nota de Estudiantes'!AX77),"",20*'Nota de Estudiantes'!AX77/AX$6)</f>
        <v/>
      </c>
      <c r="AY75" s="43" t="str">
        <f>IF(ISBLANK('Nota de Estudiantes'!AY77),"",20*'Nota de Estudiantes'!AY77/AY$6)</f>
        <v/>
      </c>
      <c r="AZ75" s="43" t="str">
        <f>IF(ISBLANK('Nota de Estudiantes'!AZ77),"",20*'Nota de Estudiantes'!AZ77/AZ$6)</f>
        <v/>
      </c>
      <c r="BA75" s="43" t="str">
        <f>IF(ISBLANK('Nota de Estudiantes'!BA77),"",20*'Nota de Estudiantes'!BA77/BA$6)</f>
        <v/>
      </c>
      <c r="BB75" s="43" t="str">
        <f>IF(ISBLANK('Nota de Estudiantes'!BB77),"",20*'Nota de Estudiantes'!BB77/BB$6)</f>
        <v/>
      </c>
      <c r="BC75" s="43" t="str">
        <f>IF(ISBLANK('Nota de Estudiantes'!BC77),"",20*'Nota de Estudiantes'!BC77/BC$6)</f>
        <v/>
      </c>
      <c r="BD75" s="43" t="str">
        <f>IF(ISBLANK('Nota de Estudiantes'!BD77),"",20*'Nota de Estudiantes'!BD77/BD$6)</f>
        <v/>
      </c>
      <c r="BE75" s="43" t="str">
        <f>IF(ISBLANK('Nota de Estudiantes'!BE77),"",20*'Nota de Estudiantes'!BE77/BE$6)</f>
        <v/>
      </c>
      <c r="BF75" s="43" t="str">
        <f>IF(ISBLANK('Nota de Estudiantes'!BF77),"",20*'Nota de Estudiantes'!BF77/BF$6)</f>
        <v/>
      </c>
      <c r="BG75" s="43" t="str">
        <f>IF(ISBLANK('Nota de Estudiantes'!BG77),"",20*'Nota de Estudiantes'!BG77/BG$6)</f>
        <v/>
      </c>
      <c r="BH75" s="43" t="str">
        <f>IF(ISBLANK('Nota de Estudiantes'!BH77),"",20*'Nota de Estudiantes'!BH77/BH$6)</f>
        <v/>
      </c>
      <c r="BI75" s="43" t="str">
        <f>IF(ISBLANK('Nota de Estudiantes'!BI77),"",20*'Nota de Estudiantes'!BI77/BI$6)</f>
        <v/>
      </c>
      <c r="BJ75" s="43" t="str">
        <f>IF(ISBLANK('Nota de Estudiantes'!BJ77),"",20*'Nota de Estudiantes'!BJ77/BJ$6)</f>
        <v/>
      </c>
      <c r="BK75" s="43" t="str">
        <f>IF(ISBLANK('Nota de Estudiantes'!BK77),"",20*'Nota de Estudiantes'!BK77/BK$6)</f>
        <v/>
      </c>
      <c r="BL75" s="43" t="str">
        <f>IF(ISBLANK('Nota de Estudiantes'!BL77),"",20*'Nota de Estudiantes'!BL77/BL$6)</f>
        <v/>
      </c>
      <c r="BM75" s="43" t="str">
        <f>IF(ISBLANK('Nota de Estudiantes'!BM77),"",20*'Nota de Estudiantes'!BM77/BM$6)</f>
        <v/>
      </c>
      <c r="BN75" s="43" t="str">
        <f>IF(ISBLANK('Nota de Estudiantes'!BN77),"",20*'Nota de Estudiantes'!BN77/BN$6)</f>
        <v/>
      </c>
      <c r="BO75" s="43" t="str">
        <f>IF(ISBLANK('Nota de Estudiantes'!BO77),"",20*'Nota de Estudiantes'!BO77/BO$6)</f>
        <v/>
      </c>
      <c r="BP75" s="43" t="str">
        <f>IF(ISBLANK('Nota de Estudiantes'!BP77),"",20*'Nota de Estudiantes'!BP77/BP$6)</f>
        <v/>
      </c>
      <c r="BQ75" s="43" t="str">
        <f>IF(ISBLANK('Nota de Estudiantes'!BQ77),"",20*'Nota de Estudiantes'!BQ77/BQ$6)</f>
        <v/>
      </c>
      <c r="BR75" s="43" t="str">
        <f>IF(ISBLANK('Nota de Estudiantes'!BR77),"",20*'Nota de Estudiantes'!BR77/BR$6)</f>
        <v/>
      </c>
      <c r="BS75" s="43" t="str">
        <f>IF(ISBLANK('Nota de Estudiantes'!BS77),"",20*'Nota de Estudiantes'!BS77/BS$6)</f>
        <v/>
      </c>
      <c r="BT75" s="43" t="str">
        <f>IF(ISBLANK('Nota de Estudiantes'!BT77),"",20*'Nota de Estudiantes'!BT77/BT$6)</f>
        <v/>
      </c>
      <c r="BU75" s="43" t="str">
        <f>IF(ISBLANK('Nota de Estudiantes'!BU77),"",20*'Nota de Estudiantes'!BU77/BU$6)</f>
        <v/>
      </c>
      <c r="BV75" s="43" t="str">
        <f>IF(ISBLANK('Nota de Estudiantes'!BV77),"",20*'Nota de Estudiantes'!BV77/BV$6)</f>
        <v/>
      </c>
      <c r="BW75" s="43" t="str">
        <f>IF(ISBLANK('Nota de Estudiantes'!BW77),"",20*'Nota de Estudiantes'!BW77/BW$6)</f>
        <v/>
      </c>
      <c r="BX75" s="43" t="str">
        <f>IF(ISBLANK('Nota de Estudiantes'!BX77),"",20*'Nota de Estudiantes'!BX77/BX$6)</f>
        <v/>
      </c>
      <c r="BY75" s="43" t="str">
        <f>IF(ISBLANK('Nota de Estudiantes'!BY77),"",20*'Nota de Estudiantes'!BY77/BY$6)</f>
        <v/>
      </c>
      <c r="BZ75" s="43" t="str">
        <f>IF(ISBLANK('Nota de Estudiantes'!BZ77),"",20*'Nota de Estudiantes'!BZ77/BZ$6)</f>
        <v/>
      </c>
      <c r="CA75" s="43" t="str">
        <f>IF(ISBLANK('Nota de Estudiantes'!CA77),"",20*'Nota de Estudiantes'!CA77/CA$6)</f>
        <v/>
      </c>
      <c r="CB75" s="43" t="str">
        <f>IF(ISBLANK('Nota de Estudiantes'!CB77),"",20*'Nota de Estudiantes'!CB77/CB$6)</f>
        <v/>
      </c>
      <c r="CC75" s="43" t="str">
        <f>IF(ISBLANK('Nota de Estudiantes'!CC77),"",20*'Nota de Estudiantes'!CC77/CC$6)</f>
        <v/>
      </c>
      <c r="CD75" s="43" t="str">
        <f>IF(ISBLANK('Nota de Estudiantes'!CD77),"",20*'Nota de Estudiantes'!CD77/CD$6)</f>
        <v/>
      </c>
      <c r="CE75" s="43" t="str">
        <f>IF(ISBLANK('Nota de Estudiantes'!CE77),"",20*'Nota de Estudiantes'!CE77/CE$6)</f>
        <v/>
      </c>
      <c r="CF75" s="43" t="str">
        <f>IF(ISBLANK('Nota de Estudiantes'!CF77),"",20*'Nota de Estudiantes'!CF77/CF$6)</f>
        <v/>
      </c>
      <c r="CG75" s="43" t="str">
        <f>IF(ISBLANK('Nota de Estudiantes'!CG77),"",20*'Nota de Estudiantes'!CG77/CG$6)</f>
        <v/>
      </c>
      <c r="CH75" s="43" t="str">
        <f>IF(ISBLANK('Nota de Estudiantes'!CH77),"",20*'Nota de Estudiantes'!CH77/CH$6)</f>
        <v/>
      </c>
      <c r="CI75" s="43" t="str">
        <f>IF(ISBLANK('Nota de Estudiantes'!CI77),"",20*'Nota de Estudiantes'!CI77/CI$6)</f>
        <v/>
      </c>
      <c r="CJ75" s="43" t="str">
        <f>IF(ISBLANK('Nota de Estudiantes'!CJ77),"",20*'Nota de Estudiantes'!CJ77/CJ$6)</f>
        <v/>
      </c>
      <c r="CK75" s="43" t="str">
        <f>IF(ISBLANK('Nota de Estudiantes'!CK77),"",20*'Nota de Estudiantes'!CK77/CK$6)</f>
        <v/>
      </c>
      <c r="CL75" s="43" t="str">
        <f>IF(ISBLANK('Nota de Estudiantes'!CL77),"",20*'Nota de Estudiantes'!CL77/CL$6)</f>
        <v/>
      </c>
      <c r="CM75" s="43" t="str">
        <f>IF(ISBLANK('Nota de Estudiantes'!CM77),"",20*'Nota de Estudiantes'!CM77/CM$6)</f>
        <v/>
      </c>
      <c r="CN75" s="43" t="str">
        <f>IF(ISBLANK('Nota de Estudiantes'!CN77),"",20*'Nota de Estudiantes'!CN77/CN$6)</f>
        <v/>
      </c>
      <c r="CO75" s="43" t="str">
        <f>IF(ISBLANK('Nota de Estudiantes'!CO77),"",20*'Nota de Estudiantes'!CO77/CO$6)</f>
        <v/>
      </c>
      <c r="CP75" s="43" t="str">
        <f>IF(ISBLANK('Nota de Estudiantes'!CP77),"",20*'Nota de Estudiantes'!CP77/CP$6)</f>
        <v/>
      </c>
      <c r="CQ75" s="43" t="str">
        <f>IF(ISBLANK('Nota de Estudiantes'!CQ77),"",20*'Nota de Estudiantes'!CQ77/CQ$6)</f>
        <v/>
      </c>
      <c r="CR75" s="43" t="str">
        <f>IF(ISBLANK('Nota de Estudiantes'!CR77),"",20*'Nota de Estudiantes'!CR77/CR$6)</f>
        <v/>
      </c>
      <c r="CS75" s="43" t="str">
        <f>IF(ISBLANK('Nota de Estudiantes'!CS77),"",20*'Nota de Estudiantes'!CS77/CS$6)</f>
        <v/>
      </c>
      <c r="CT75" s="43" t="str">
        <f>IF(ISBLANK('Nota de Estudiantes'!CT77),"",20*'Nota de Estudiantes'!CT77/CT$6)</f>
        <v/>
      </c>
      <c r="CU75" s="43" t="str">
        <f>IF(ISBLANK('Nota de Estudiantes'!CU77),"",20*'Nota de Estudiantes'!CU77/CU$6)</f>
        <v/>
      </c>
      <c r="CV75" s="43" t="str">
        <f>IF(ISBLANK('Nota de Estudiantes'!CV77),"",20*'Nota de Estudiantes'!CV77/CV$6)</f>
        <v/>
      </c>
      <c r="CW75" s="43" t="str">
        <f>IF(ISBLANK('Nota de Estudiantes'!CW77),"",20*'Nota de Estudiantes'!CW77/CW$6)</f>
        <v/>
      </c>
      <c r="CX75" s="43" t="str">
        <f>IF(ISBLANK('Nota de Estudiantes'!CX77),"",20*'Nota de Estudiantes'!CX77/CX$6)</f>
        <v/>
      </c>
      <c r="CY75" s="43" t="str">
        <f>IF(ISBLANK('Nota de Estudiantes'!CY77),"",20*'Nota de Estudiantes'!CY77/CY$6)</f>
        <v/>
      </c>
      <c r="CZ75" s="43" t="str">
        <f>IF(ISBLANK('Nota de Estudiantes'!CZ77),"",20*'Nota de Estudiantes'!CZ77/CZ$6)</f>
        <v/>
      </c>
      <c r="DA75" s="43" t="str">
        <f>IF(ISBLANK('Nota de Estudiantes'!DA77),"",20*'Nota de Estudiantes'!DA77/DA$6)</f>
        <v/>
      </c>
      <c r="DB75" s="43" t="str">
        <f>IF(ISBLANK('Nota de Estudiantes'!DB77),"",20*'Nota de Estudiantes'!DB77/DB$6)</f>
        <v/>
      </c>
      <c r="DC75" s="43" t="str">
        <f>IF(ISBLANK('Nota de Estudiantes'!DC77),"",20*'Nota de Estudiantes'!DC77/DC$6)</f>
        <v/>
      </c>
      <c r="DD75" s="43" t="str">
        <f>IF(ISBLANK('Nota de Estudiantes'!DD77),"",20*'Nota de Estudiantes'!DD77/DD$6)</f>
        <v/>
      </c>
      <c r="DE75" s="43" t="str">
        <f>IF(ISBLANK('Nota de Estudiantes'!DE77),"",20*'Nota de Estudiantes'!DE77/DE$6)</f>
        <v/>
      </c>
      <c r="DF75" s="43" t="str">
        <f>IF(ISBLANK('Nota de Estudiantes'!DF77),"",20*'Nota de Estudiantes'!DF77/DF$6)</f>
        <v/>
      </c>
      <c r="DG75" s="43" t="str">
        <f>IF(ISBLANK('Nota de Estudiantes'!DG77),"",20*'Nota de Estudiantes'!DG77/DG$6)</f>
        <v/>
      </c>
      <c r="DH75" s="43" t="str">
        <f>IF(ISBLANK('Nota de Estudiantes'!DH77),"",20*'Nota de Estudiantes'!DH77/DH$6)</f>
        <v/>
      </c>
      <c r="DI75" s="43" t="str">
        <f>IF(ISBLANK('Nota de Estudiantes'!DI77),"",20*'Nota de Estudiantes'!DI77/DI$6)</f>
        <v/>
      </c>
      <c r="DJ75" s="43" t="str">
        <f>IF(ISBLANK('Nota de Estudiantes'!DJ77),"",20*'Nota de Estudiantes'!DJ77/DJ$6)</f>
        <v/>
      </c>
      <c r="DK75" s="43" t="str">
        <f>IF(ISBLANK('Nota de Estudiantes'!DK77),"",20*'Nota de Estudiantes'!DK77/DK$6)</f>
        <v/>
      </c>
      <c r="DL75" s="43" t="str">
        <f>IF(ISBLANK('Nota de Estudiantes'!DL77),"",20*'Nota de Estudiantes'!DL77/DL$6)</f>
        <v/>
      </c>
      <c r="DM75" s="43" t="str">
        <f>IF(ISBLANK('Nota de Estudiantes'!DM77),"",20*'Nota de Estudiantes'!DM77/DM$6)</f>
        <v/>
      </c>
      <c r="DN75" s="43" t="str">
        <f>IF(ISBLANK('Nota de Estudiantes'!DN77),"",20*'Nota de Estudiantes'!DN77/DN$6)</f>
        <v/>
      </c>
      <c r="DO75" s="43" t="str">
        <f>IF(ISBLANK('Nota de Estudiantes'!DO77),"",20*'Nota de Estudiantes'!DO77/DO$6)</f>
        <v/>
      </c>
      <c r="DP75" s="43" t="str">
        <f>IF(ISBLANK('Nota de Estudiantes'!DP77),"",20*'Nota de Estudiantes'!DP77/DP$6)</f>
        <v/>
      </c>
      <c r="DQ75" s="43" t="str">
        <f>IF(ISBLANK('Nota de Estudiantes'!DQ77),"",20*'Nota de Estudiantes'!DQ77/DQ$6)</f>
        <v/>
      </c>
      <c r="DR75" s="43" t="str">
        <f>IF(ISBLANK('Nota de Estudiantes'!DR77),"",20*'Nota de Estudiantes'!DR77/DR$6)</f>
        <v/>
      </c>
      <c r="DS75" s="43" t="str">
        <f>IF(ISBLANK('Nota de Estudiantes'!DS77),"",20*'Nota de Estudiantes'!DS77/DS$6)</f>
        <v/>
      </c>
      <c r="DT75" s="43" t="str">
        <f>IF(ISBLANK('Nota de Estudiantes'!DT77),"",20*'Nota de Estudiantes'!DT77/DT$6)</f>
        <v/>
      </c>
      <c r="DU75" s="43" t="str">
        <f>IF(ISBLANK('Nota de Estudiantes'!DU77),"",20*'Nota de Estudiantes'!DU77/DU$6)</f>
        <v/>
      </c>
      <c r="DV75" s="43" t="str">
        <f>IF(ISBLANK('Nota de Estudiantes'!DV77),"",20*'Nota de Estudiantes'!DV77/DV$6)</f>
        <v/>
      </c>
      <c r="DW75" s="43" t="str">
        <f>IF(ISBLANK('Nota de Estudiantes'!DW77),"",20*'Nota de Estudiantes'!DW77/DW$6)</f>
        <v/>
      </c>
      <c r="DX75" s="43" t="str">
        <f>IF(ISBLANK('Nota de Estudiantes'!DX77),"",20*'Nota de Estudiantes'!DX77/DX$6)</f>
        <v/>
      </c>
      <c r="DY75" s="43" t="str">
        <f>IF(ISBLANK('Nota de Estudiantes'!DY77),"",20*'Nota de Estudiantes'!DY77/DY$6)</f>
        <v/>
      </c>
      <c r="DZ75" s="43" t="str">
        <f>IF(ISBLANK('Nota de Estudiantes'!DZ77),"",20*'Nota de Estudiantes'!DZ77/DZ$6)</f>
        <v/>
      </c>
      <c r="EA75" s="43" t="str">
        <f>IF(ISBLANK('Nota de Estudiantes'!EA77),"",20*'Nota de Estudiantes'!EA77/EA$6)</f>
        <v/>
      </c>
      <c r="EB75" s="43" t="str">
        <f>IF(ISBLANK('Nota de Estudiantes'!EB77),"",20*'Nota de Estudiantes'!EB77/EB$6)</f>
        <v/>
      </c>
      <c r="EC75" s="43" t="str">
        <f>IF(ISBLANK('Nota de Estudiantes'!EC77),"",20*'Nota de Estudiantes'!EC77/EC$6)</f>
        <v/>
      </c>
      <c r="ED75" s="43" t="str">
        <f>IF(ISBLANK('Nota de Estudiantes'!ED77),"",20*'Nota de Estudiantes'!ED77/ED$6)</f>
        <v/>
      </c>
      <c r="EE75" s="43" t="str">
        <f>IF(ISBLANK('Nota de Estudiantes'!EE77),"",20*'Nota de Estudiantes'!EE77/EE$6)</f>
        <v/>
      </c>
      <c r="EF75" s="43" t="str">
        <f>IF(ISBLANK('Nota de Estudiantes'!EF77),"",20*'Nota de Estudiantes'!EF77/EF$6)</f>
        <v/>
      </c>
      <c r="EG75" s="43" t="str">
        <f>IF(ISBLANK('Nota de Estudiantes'!EG77),"",20*'Nota de Estudiantes'!EG77/EG$6)</f>
        <v/>
      </c>
      <c r="EH75" s="43" t="str">
        <f>IF(ISBLANK('Nota de Estudiantes'!EH77),"",20*'Nota de Estudiantes'!EH77/EH$6)</f>
        <v/>
      </c>
      <c r="EI75" s="43" t="str">
        <f>IF(ISBLANK('Nota de Estudiantes'!EI77),"",20*'Nota de Estudiantes'!EI77/EI$6)</f>
        <v/>
      </c>
      <c r="EJ75" s="43" t="str">
        <f>IF(ISBLANK('Nota de Estudiantes'!EJ77),"",20*'Nota de Estudiantes'!EJ77/EJ$6)</f>
        <v/>
      </c>
      <c r="EK75" s="43" t="str">
        <f>IF(ISBLANK('Nota de Estudiantes'!EK77),"",20*'Nota de Estudiantes'!EK77/EK$6)</f>
        <v/>
      </c>
      <c r="EL75" s="43" t="str">
        <f>IF(ISBLANK('Nota de Estudiantes'!EL77),"",20*'Nota de Estudiantes'!EL77/EL$6)</f>
        <v/>
      </c>
      <c r="EM75" s="43" t="str">
        <f>IF(ISBLANK('Nota de Estudiantes'!EM77),"",20*'Nota de Estudiantes'!EM77/EM$6)</f>
        <v/>
      </c>
      <c r="EN75" s="43" t="str">
        <f>IF(ISBLANK('Nota de Estudiantes'!EN77),"",20*'Nota de Estudiantes'!EN77/EN$6)</f>
        <v/>
      </c>
      <c r="EO75" s="43" t="str">
        <f>IF(ISBLANK('Nota de Estudiantes'!EO77),"",20*'Nota de Estudiantes'!EO77/EO$6)</f>
        <v/>
      </c>
      <c r="EP75" s="43" t="str">
        <f>IF(ISBLANK('Nota de Estudiantes'!EP77),"",20*'Nota de Estudiantes'!EP77/EP$6)</f>
        <v/>
      </c>
      <c r="EQ75" s="43" t="str">
        <f>IF(ISBLANK('Nota de Estudiantes'!EQ77),"",20*'Nota de Estudiantes'!EQ77/EQ$6)</f>
        <v/>
      </c>
      <c r="ER75" s="43" t="str">
        <f>IF(ISBLANK('Nota de Estudiantes'!ER77),"",20*'Nota de Estudiantes'!ER77/ER$6)</f>
        <v/>
      </c>
      <c r="ES75" s="43" t="str">
        <f>IF(ISBLANK('Nota de Estudiantes'!ES77),"",20*'Nota de Estudiantes'!ES77/ES$6)</f>
        <v/>
      </c>
      <c r="ET75" s="43" t="str">
        <f>IF(ISBLANK('Nota de Estudiantes'!ET77),"",20*'Nota de Estudiantes'!ET77/ET$6)</f>
        <v/>
      </c>
      <c r="EU75" s="43" t="str">
        <f>IF(ISBLANK('Nota de Estudiantes'!EU77),"",20*'Nota de Estudiantes'!EU77/EU$6)</f>
        <v/>
      </c>
      <c r="EV75" s="43" t="str">
        <f>IF(ISBLANK('Nota de Estudiantes'!EV77),"",20*'Nota de Estudiantes'!EV77/EV$6)</f>
        <v/>
      </c>
      <c r="EW75" s="43" t="str">
        <f>IF(ISBLANK('Nota de Estudiantes'!EW77),"",20*'Nota de Estudiantes'!EW77/EW$6)</f>
        <v/>
      </c>
      <c r="EX75" s="43" t="str">
        <f>IF(ISBLANK('Nota de Estudiantes'!EX77),"",20*'Nota de Estudiantes'!EX77/EX$6)</f>
        <v/>
      </c>
      <c r="EY75" s="43" t="str">
        <f>IF(ISBLANK('Nota de Estudiantes'!EY77),"",20*'Nota de Estudiantes'!EY77/EY$6)</f>
        <v/>
      </c>
      <c r="EZ75" s="43" t="str">
        <f>IF(ISBLANK('Nota de Estudiantes'!EZ77),"",20*'Nota de Estudiantes'!EZ77/EZ$6)</f>
        <v/>
      </c>
      <c r="FA75" s="43" t="str">
        <f>IF(ISBLANK('Nota de Estudiantes'!FA77),"",20*'Nota de Estudiantes'!FA77/FA$6)</f>
        <v/>
      </c>
      <c r="FB75" s="43" t="str">
        <f>IF(ISBLANK('Nota de Estudiantes'!FB77),"",20*'Nota de Estudiantes'!FB77/FB$6)</f>
        <v/>
      </c>
      <c r="FC75" s="43" t="str">
        <f>IF(ISBLANK('Nota de Estudiantes'!FC77),"",20*'Nota de Estudiantes'!FC77/FC$6)</f>
        <v/>
      </c>
      <c r="FD75" s="43" t="str">
        <f>IF(ISBLANK('Nota de Estudiantes'!FD77),"",20*'Nota de Estudiantes'!FD77/FD$6)</f>
        <v/>
      </c>
      <c r="FE75" s="43" t="str">
        <f>IF(ISBLANK('Nota de Estudiantes'!FE77),"",20*'Nota de Estudiantes'!FE77/FE$6)</f>
        <v/>
      </c>
      <c r="FF75" s="43" t="str">
        <f>IF(ISBLANK('Nota de Estudiantes'!FF77),"",20*'Nota de Estudiantes'!FF77/FF$6)</f>
        <v/>
      </c>
      <c r="FG75" s="43" t="str">
        <f>IF(ISBLANK('Nota de Estudiantes'!FG77),"",20*'Nota de Estudiantes'!FG77/FG$6)</f>
        <v/>
      </c>
      <c r="FH75" s="43" t="str">
        <f>IF(ISBLANK('Nota de Estudiantes'!FH77),"",20*'Nota de Estudiantes'!FH77/FH$6)</f>
        <v/>
      </c>
      <c r="FI75" s="43" t="str">
        <f>IF(ISBLANK('Nota de Estudiantes'!FI77),"",20*'Nota de Estudiantes'!FI77/FI$6)</f>
        <v/>
      </c>
      <c r="FJ75" s="43" t="str">
        <f>IF(ISBLANK('Nota de Estudiantes'!FJ77),"",20*'Nota de Estudiantes'!FJ77/FJ$6)</f>
        <v/>
      </c>
      <c r="FK75" s="43" t="str">
        <f>IF(ISBLANK('Nota de Estudiantes'!FK77),"",20*'Nota de Estudiantes'!FK77/FK$6)</f>
        <v/>
      </c>
      <c r="FL75" s="43" t="str">
        <f>IF(ISBLANK('Nota de Estudiantes'!FL77),"",20*'Nota de Estudiantes'!FL77/FL$6)</f>
        <v/>
      </c>
    </row>
    <row r="76" spans="2:168" x14ac:dyDescent="0.25">
      <c r="B76" s="42" t="str">
        <f>IF(ISBLANK('Nota de Estudiantes'!B78),"",'Nota de Estudiantes'!B78)</f>
        <v/>
      </c>
      <c r="C76" s="42" t="str">
        <f>IF(ISBLANK('Nota de Estudiantes'!C78),"",'Nota de Estudiantes'!C78)</f>
        <v/>
      </c>
      <c r="D76" s="38" t="str">
        <f>IF(ISBLANK('Nota de Estudiantes'!D78),"",'Nota de Estudiantes'!D78)</f>
        <v/>
      </c>
      <c r="E76" s="43" t="str">
        <f>IF(ISBLANK('Nota de Estudiantes'!E78),"",20*'Nota de Estudiantes'!E78/E$6)</f>
        <v/>
      </c>
      <c r="F76" s="43" t="str">
        <f>IF(ISBLANK('Nota de Estudiantes'!F78),"",20*'Nota de Estudiantes'!F78/F$6)</f>
        <v/>
      </c>
      <c r="G76" s="43" t="str">
        <f>IF(ISBLANK('Nota de Estudiantes'!G78),"",20*'Nota de Estudiantes'!G78/G$6)</f>
        <v/>
      </c>
      <c r="H76" s="43" t="str">
        <f>IF(ISBLANK('Nota de Estudiantes'!H78),"",20*'Nota de Estudiantes'!H78/H$6)</f>
        <v/>
      </c>
      <c r="I76" s="43" t="str">
        <f>IF(ISBLANK('Nota de Estudiantes'!I78),"",20*'Nota de Estudiantes'!I78/I$6)</f>
        <v/>
      </c>
      <c r="J76" s="43" t="str">
        <f>IF(ISBLANK('Nota de Estudiantes'!J78),"",20*'Nota de Estudiantes'!J78/J$6)</f>
        <v/>
      </c>
      <c r="K76" s="43" t="str">
        <f>IF(ISBLANK('Nota de Estudiantes'!K78),"",20*'Nota de Estudiantes'!K78/K$6)</f>
        <v/>
      </c>
      <c r="L76" s="43" t="str">
        <f>IF(ISBLANK('Nota de Estudiantes'!L78),"",20*'Nota de Estudiantes'!L78/L$6)</f>
        <v/>
      </c>
      <c r="M76" s="43" t="str">
        <f>IF(ISBLANK('Nota de Estudiantes'!M78),"",20*'Nota de Estudiantes'!M78/M$6)</f>
        <v/>
      </c>
      <c r="N76" s="43" t="str">
        <f>IF(ISBLANK('Nota de Estudiantes'!N78),"",20*'Nota de Estudiantes'!N78/N$6)</f>
        <v/>
      </c>
      <c r="O76" s="43" t="str">
        <f>IF(ISBLANK('Nota de Estudiantes'!O78),"",20*'Nota de Estudiantes'!O78/O$6)</f>
        <v/>
      </c>
      <c r="P76" s="43" t="str">
        <f>IF(ISBLANK('Nota de Estudiantes'!P78),"",20*'Nota de Estudiantes'!P78/P$6)</f>
        <v/>
      </c>
      <c r="Q76" s="43" t="str">
        <f>IF(ISBLANK('Nota de Estudiantes'!Q78),"",20*'Nota de Estudiantes'!Q78/Q$6)</f>
        <v/>
      </c>
      <c r="R76" s="43" t="str">
        <f>IF(ISBLANK('Nota de Estudiantes'!R78),"",20*'Nota de Estudiantes'!R78/R$6)</f>
        <v/>
      </c>
      <c r="S76" s="43" t="str">
        <f>IF(ISBLANK('Nota de Estudiantes'!S78),"",20*'Nota de Estudiantes'!S78/S$6)</f>
        <v/>
      </c>
      <c r="T76" s="43" t="str">
        <f>IF(ISBLANK('Nota de Estudiantes'!T78),"",20*'Nota de Estudiantes'!T78/T$6)</f>
        <v/>
      </c>
      <c r="U76" s="43" t="str">
        <f>IF(ISBLANK('Nota de Estudiantes'!U78),"",20*'Nota de Estudiantes'!U78/U$6)</f>
        <v/>
      </c>
      <c r="V76" s="43" t="str">
        <f>IF(ISBLANK('Nota de Estudiantes'!V78),"",20*'Nota de Estudiantes'!V78/V$6)</f>
        <v/>
      </c>
      <c r="W76" s="43" t="str">
        <f>IF(ISBLANK('Nota de Estudiantes'!W78),"",20*'Nota de Estudiantes'!W78/W$6)</f>
        <v/>
      </c>
      <c r="X76" s="43" t="str">
        <f>IF(ISBLANK('Nota de Estudiantes'!X78),"",20*'Nota de Estudiantes'!X78/X$6)</f>
        <v/>
      </c>
      <c r="Y76" s="43" t="str">
        <f>IF(ISBLANK('Nota de Estudiantes'!Y78),"",20*'Nota de Estudiantes'!Y78/Y$6)</f>
        <v/>
      </c>
      <c r="Z76" s="43" t="str">
        <f>IF(ISBLANK('Nota de Estudiantes'!Z78),"",20*'Nota de Estudiantes'!Z78/Z$6)</f>
        <v/>
      </c>
      <c r="AA76" s="43" t="str">
        <f>IF(ISBLANK('Nota de Estudiantes'!AA78),"",20*'Nota de Estudiantes'!AA78/AA$6)</f>
        <v/>
      </c>
      <c r="AB76" s="43" t="str">
        <f>IF(ISBLANK('Nota de Estudiantes'!AB78),"",20*'Nota de Estudiantes'!AB78/AB$6)</f>
        <v/>
      </c>
      <c r="AC76" s="43" t="str">
        <f>IF(ISBLANK('Nota de Estudiantes'!AC78),"",20*'Nota de Estudiantes'!AC78/AC$6)</f>
        <v/>
      </c>
      <c r="AD76" s="43" t="str">
        <f>IF(ISBLANK('Nota de Estudiantes'!AD78),"",20*'Nota de Estudiantes'!AD78/AD$6)</f>
        <v/>
      </c>
      <c r="AE76" s="43" t="str">
        <f>IF(ISBLANK('Nota de Estudiantes'!AE78),"",20*'Nota de Estudiantes'!AE78/AE$6)</f>
        <v/>
      </c>
      <c r="AF76" s="43" t="str">
        <f>IF(ISBLANK('Nota de Estudiantes'!AF78),"",20*'Nota de Estudiantes'!AF78/AF$6)</f>
        <v/>
      </c>
      <c r="AG76" s="43" t="str">
        <f>IF(ISBLANK('Nota de Estudiantes'!AG78),"",20*'Nota de Estudiantes'!AG78/AG$6)</f>
        <v/>
      </c>
      <c r="AH76" s="43" t="str">
        <f>IF(ISBLANK('Nota de Estudiantes'!AH78),"",20*'Nota de Estudiantes'!AH78/AH$6)</f>
        <v/>
      </c>
      <c r="AI76" s="43" t="str">
        <f>IF(ISBLANK('Nota de Estudiantes'!AI78),"",20*'Nota de Estudiantes'!AI78/AI$6)</f>
        <v/>
      </c>
      <c r="AJ76" s="43" t="str">
        <f>IF(ISBLANK('Nota de Estudiantes'!AJ78),"",20*'Nota de Estudiantes'!AJ78/AJ$6)</f>
        <v/>
      </c>
      <c r="AK76" s="43" t="str">
        <f>IF(ISBLANK('Nota de Estudiantes'!AK78),"",20*'Nota de Estudiantes'!AK78/AK$6)</f>
        <v/>
      </c>
      <c r="AL76" s="43" t="str">
        <f>IF(ISBLANK('Nota de Estudiantes'!AL78),"",20*'Nota de Estudiantes'!AL78/AL$6)</f>
        <v/>
      </c>
      <c r="AM76" s="43" t="str">
        <f>IF(ISBLANK('Nota de Estudiantes'!AM78),"",20*'Nota de Estudiantes'!AM78/AM$6)</f>
        <v/>
      </c>
      <c r="AN76" s="43" t="str">
        <f>IF(ISBLANK('Nota de Estudiantes'!AN78),"",20*'Nota de Estudiantes'!AN78/AN$6)</f>
        <v/>
      </c>
      <c r="AO76" s="43" t="str">
        <f>IF(ISBLANK('Nota de Estudiantes'!AO78),"",20*'Nota de Estudiantes'!AO78/AO$6)</f>
        <v/>
      </c>
      <c r="AP76" s="43" t="str">
        <f>IF(ISBLANK('Nota de Estudiantes'!AP78),"",20*'Nota de Estudiantes'!AP78/AP$6)</f>
        <v/>
      </c>
      <c r="AQ76" s="43" t="str">
        <f>IF(ISBLANK('Nota de Estudiantes'!AQ78),"",20*'Nota de Estudiantes'!AQ78/AQ$6)</f>
        <v/>
      </c>
      <c r="AR76" s="43" t="str">
        <f>IF(ISBLANK('Nota de Estudiantes'!AR78),"",20*'Nota de Estudiantes'!AR78/AR$6)</f>
        <v/>
      </c>
      <c r="AS76" s="43" t="str">
        <f>IF(ISBLANK('Nota de Estudiantes'!AS78),"",20*'Nota de Estudiantes'!AS78/AS$6)</f>
        <v/>
      </c>
      <c r="AT76" s="43" t="str">
        <f>IF(ISBLANK('Nota de Estudiantes'!AT78),"",20*'Nota de Estudiantes'!AT78/AT$6)</f>
        <v/>
      </c>
      <c r="AU76" s="43" t="str">
        <f>IF(ISBLANK('Nota de Estudiantes'!AU78),"",20*'Nota de Estudiantes'!AU78/AU$6)</f>
        <v/>
      </c>
      <c r="AV76" s="43" t="str">
        <f>IF(ISBLANK('Nota de Estudiantes'!AV78),"",20*'Nota de Estudiantes'!AV78/AV$6)</f>
        <v/>
      </c>
      <c r="AW76" s="43" t="str">
        <f>IF(ISBLANK('Nota de Estudiantes'!AW78),"",20*'Nota de Estudiantes'!AW78/AW$6)</f>
        <v/>
      </c>
      <c r="AX76" s="43" t="str">
        <f>IF(ISBLANK('Nota de Estudiantes'!AX78),"",20*'Nota de Estudiantes'!AX78/AX$6)</f>
        <v/>
      </c>
      <c r="AY76" s="43" t="str">
        <f>IF(ISBLANK('Nota de Estudiantes'!AY78),"",20*'Nota de Estudiantes'!AY78/AY$6)</f>
        <v/>
      </c>
      <c r="AZ76" s="43" t="str">
        <f>IF(ISBLANK('Nota de Estudiantes'!AZ78),"",20*'Nota de Estudiantes'!AZ78/AZ$6)</f>
        <v/>
      </c>
      <c r="BA76" s="43" t="str">
        <f>IF(ISBLANK('Nota de Estudiantes'!BA78),"",20*'Nota de Estudiantes'!BA78/BA$6)</f>
        <v/>
      </c>
      <c r="BB76" s="43" t="str">
        <f>IF(ISBLANK('Nota de Estudiantes'!BB78),"",20*'Nota de Estudiantes'!BB78/BB$6)</f>
        <v/>
      </c>
      <c r="BC76" s="43" t="str">
        <f>IF(ISBLANK('Nota de Estudiantes'!BC78),"",20*'Nota de Estudiantes'!BC78/BC$6)</f>
        <v/>
      </c>
      <c r="BD76" s="43" t="str">
        <f>IF(ISBLANK('Nota de Estudiantes'!BD78),"",20*'Nota de Estudiantes'!BD78/BD$6)</f>
        <v/>
      </c>
      <c r="BE76" s="43" t="str">
        <f>IF(ISBLANK('Nota de Estudiantes'!BE78),"",20*'Nota de Estudiantes'!BE78/BE$6)</f>
        <v/>
      </c>
      <c r="BF76" s="43" t="str">
        <f>IF(ISBLANK('Nota de Estudiantes'!BF78),"",20*'Nota de Estudiantes'!BF78/BF$6)</f>
        <v/>
      </c>
      <c r="BG76" s="43" t="str">
        <f>IF(ISBLANK('Nota de Estudiantes'!BG78),"",20*'Nota de Estudiantes'!BG78/BG$6)</f>
        <v/>
      </c>
      <c r="BH76" s="43" t="str">
        <f>IF(ISBLANK('Nota de Estudiantes'!BH78),"",20*'Nota de Estudiantes'!BH78/BH$6)</f>
        <v/>
      </c>
      <c r="BI76" s="43" t="str">
        <f>IF(ISBLANK('Nota de Estudiantes'!BI78),"",20*'Nota de Estudiantes'!BI78/BI$6)</f>
        <v/>
      </c>
      <c r="BJ76" s="43" t="str">
        <f>IF(ISBLANK('Nota de Estudiantes'!BJ78),"",20*'Nota de Estudiantes'!BJ78/BJ$6)</f>
        <v/>
      </c>
      <c r="BK76" s="43" t="str">
        <f>IF(ISBLANK('Nota de Estudiantes'!BK78),"",20*'Nota de Estudiantes'!BK78/BK$6)</f>
        <v/>
      </c>
      <c r="BL76" s="43" t="str">
        <f>IF(ISBLANK('Nota de Estudiantes'!BL78),"",20*'Nota de Estudiantes'!BL78/BL$6)</f>
        <v/>
      </c>
      <c r="BM76" s="43" t="str">
        <f>IF(ISBLANK('Nota de Estudiantes'!BM78),"",20*'Nota de Estudiantes'!BM78/BM$6)</f>
        <v/>
      </c>
      <c r="BN76" s="43" t="str">
        <f>IF(ISBLANK('Nota de Estudiantes'!BN78),"",20*'Nota de Estudiantes'!BN78/BN$6)</f>
        <v/>
      </c>
      <c r="BO76" s="43" t="str">
        <f>IF(ISBLANK('Nota de Estudiantes'!BO78),"",20*'Nota de Estudiantes'!BO78/BO$6)</f>
        <v/>
      </c>
      <c r="BP76" s="43" t="str">
        <f>IF(ISBLANK('Nota de Estudiantes'!BP78),"",20*'Nota de Estudiantes'!BP78/BP$6)</f>
        <v/>
      </c>
      <c r="BQ76" s="43" t="str">
        <f>IF(ISBLANK('Nota de Estudiantes'!BQ78),"",20*'Nota de Estudiantes'!BQ78/BQ$6)</f>
        <v/>
      </c>
      <c r="BR76" s="43" t="str">
        <f>IF(ISBLANK('Nota de Estudiantes'!BR78),"",20*'Nota de Estudiantes'!BR78/BR$6)</f>
        <v/>
      </c>
      <c r="BS76" s="43" t="str">
        <f>IF(ISBLANK('Nota de Estudiantes'!BS78),"",20*'Nota de Estudiantes'!BS78/BS$6)</f>
        <v/>
      </c>
      <c r="BT76" s="43" t="str">
        <f>IF(ISBLANK('Nota de Estudiantes'!BT78),"",20*'Nota de Estudiantes'!BT78/BT$6)</f>
        <v/>
      </c>
      <c r="BU76" s="43" t="str">
        <f>IF(ISBLANK('Nota de Estudiantes'!BU78),"",20*'Nota de Estudiantes'!BU78/BU$6)</f>
        <v/>
      </c>
      <c r="BV76" s="43" t="str">
        <f>IF(ISBLANK('Nota de Estudiantes'!BV78),"",20*'Nota de Estudiantes'!BV78/BV$6)</f>
        <v/>
      </c>
      <c r="BW76" s="43" t="str">
        <f>IF(ISBLANK('Nota de Estudiantes'!BW78),"",20*'Nota de Estudiantes'!BW78/BW$6)</f>
        <v/>
      </c>
      <c r="BX76" s="43" t="str">
        <f>IF(ISBLANK('Nota de Estudiantes'!BX78),"",20*'Nota de Estudiantes'!BX78/BX$6)</f>
        <v/>
      </c>
      <c r="BY76" s="43" t="str">
        <f>IF(ISBLANK('Nota de Estudiantes'!BY78),"",20*'Nota de Estudiantes'!BY78/BY$6)</f>
        <v/>
      </c>
      <c r="BZ76" s="43" t="str">
        <f>IF(ISBLANK('Nota de Estudiantes'!BZ78),"",20*'Nota de Estudiantes'!BZ78/BZ$6)</f>
        <v/>
      </c>
      <c r="CA76" s="43" t="str">
        <f>IF(ISBLANK('Nota de Estudiantes'!CA78),"",20*'Nota de Estudiantes'!CA78/CA$6)</f>
        <v/>
      </c>
      <c r="CB76" s="43" t="str">
        <f>IF(ISBLANK('Nota de Estudiantes'!CB78),"",20*'Nota de Estudiantes'!CB78/CB$6)</f>
        <v/>
      </c>
      <c r="CC76" s="43" t="str">
        <f>IF(ISBLANK('Nota de Estudiantes'!CC78),"",20*'Nota de Estudiantes'!CC78/CC$6)</f>
        <v/>
      </c>
      <c r="CD76" s="43" t="str">
        <f>IF(ISBLANK('Nota de Estudiantes'!CD78),"",20*'Nota de Estudiantes'!CD78/CD$6)</f>
        <v/>
      </c>
      <c r="CE76" s="43" t="str">
        <f>IF(ISBLANK('Nota de Estudiantes'!CE78),"",20*'Nota de Estudiantes'!CE78/CE$6)</f>
        <v/>
      </c>
      <c r="CF76" s="43" t="str">
        <f>IF(ISBLANK('Nota de Estudiantes'!CF78),"",20*'Nota de Estudiantes'!CF78/CF$6)</f>
        <v/>
      </c>
      <c r="CG76" s="43" t="str">
        <f>IF(ISBLANK('Nota de Estudiantes'!CG78),"",20*'Nota de Estudiantes'!CG78/CG$6)</f>
        <v/>
      </c>
      <c r="CH76" s="43" t="str">
        <f>IF(ISBLANK('Nota de Estudiantes'!CH78),"",20*'Nota de Estudiantes'!CH78/CH$6)</f>
        <v/>
      </c>
      <c r="CI76" s="43" t="str">
        <f>IF(ISBLANK('Nota de Estudiantes'!CI78),"",20*'Nota de Estudiantes'!CI78/CI$6)</f>
        <v/>
      </c>
      <c r="CJ76" s="43" t="str">
        <f>IF(ISBLANK('Nota de Estudiantes'!CJ78),"",20*'Nota de Estudiantes'!CJ78/CJ$6)</f>
        <v/>
      </c>
      <c r="CK76" s="43" t="str">
        <f>IF(ISBLANK('Nota de Estudiantes'!CK78),"",20*'Nota de Estudiantes'!CK78/CK$6)</f>
        <v/>
      </c>
      <c r="CL76" s="43" t="str">
        <f>IF(ISBLANK('Nota de Estudiantes'!CL78),"",20*'Nota de Estudiantes'!CL78/CL$6)</f>
        <v/>
      </c>
      <c r="CM76" s="43" t="str">
        <f>IF(ISBLANK('Nota de Estudiantes'!CM78),"",20*'Nota de Estudiantes'!CM78/CM$6)</f>
        <v/>
      </c>
      <c r="CN76" s="43" t="str">
        <f>IF(ISBLANK('Nota de Estudiantes'!CN78),"",20*'Nota de Estudiantes'!CN78/CN$6)</f>
        <v/>
      </c>
      <c r="CO76" s="43" t="str">
        <f>IF(ISBLANK('Nota de Estudiantes'!CO78),"",20*'Nota de Estudiantes'!CO78/CO$6)</f>
        <v/>
      </c>
      <c r="CP76" s="43" t="str">
        <f>IF(ISBLANK('Nota de Estudiantes'!CP78),"",20*'Nota de Estudiantes'!CP78/CP$6)</f>
        <v/>
      </c>
      <c r="CQ76" s="43" t="str">
        <f>IF(ISBLANK('Nota de Estudiantes'!CQ78),"",20*'Nota de Estudiantes'!CQ78/CQ$6)</f>
        <v/>
      </c>
      <c r="CR76" s="43" t="str">
        <f>IF(ISBLANK('Nota de Estudiantes'!CR78),"",20*'Nota de Estudiantes'!CR78/CR$6)</f>
        <v/>
      </c>
      <c r="CS76" s="43" t="str">
        <f>IF(ISBLANK('Nota de Estudiantes'!CS78),"",20*'Nota de Estudiantes'!CS78/CS$6)</f>
        <v/>
      </c>
      <c r="CT76" s="43" t="str">
        <f>IF(ISBLANK('Nota de Estudiantes'!CT78),"",20*'Nota de Estudiantes'!CT78/CT$6)</f>
        <v/>
      </c>
      <c r="CU76" s="43" t="str">
        <f>IF(ISBLANK('Nota de Estudiantes'!CU78),"",20*'Nota de Estudiantes'!CU78/CU$6)</f>
        <v/>
      </c>
      <c r="CV76" s="43" t="str">
        <f>IF(ISBLANK('Nota de Estudiantes'!CV78),"",20*'Nota de Estudiantes'!CV78/CV$6)</f>
        <v/>
      </c>
      <c r="CW76" s="43" t="str">
        <f>IF(ISBLANK('Nota de Estudiantes'!CW78),"",20*'Nota de Estudiantes'!CW78/CW$6)</f>
        <v/>
      </c>
      <c r="CX76" s="43" t="str">
        <f>IF(ISBLANK('Nota de Estudiantes'!CX78),"",20*'Nota de Estudiantes'!CX78/CX$6)</f>
        <v/>
      </c>
      <c r="CY76" s="43" t="str">
        <f>IF(ISBLANK('Nota de Estudiantes'!CY78),"",20*'Nota de Estudiantes'!CY78/CY$6)</f>
        <v/>
      </c>
      <c r="CZ76" s="43" t="str">
        <f>IF(ISBLANK('Nota de Estudiantes'!CZ78),"",20*'Nota de Estudiantes'!CZ78/CZ$6)</f>
        <v/>
      </c>
      <c r="DA76" s="43" t="str">
        <f>IF(ISBLANK('Nota de Estudiantes'!DA78),"",20*'Nota de Estudiantes'!DA78/DA$6)</f>
        <v/>
      </c>
      <c r="DB76" s="43" t="str">
        <f>IF(ISBLANK('Nota de Estudiantes'!DB78),"",20*'Nota de Estudiantes'!DB78/DB$6)</f>
        <v/>
      </c>
      <c r="DC76" s="43" t="str">
        <f>IF(ISBLANK('Nota de Estudiantes'!DC78),"",20*'Nota de Estudiantes'!DC78/DC$6)</f>
        <v/>
      </c>
      <c r="DD76" s="43" t="str">
        <f>IF(ISBLANK('Nota de Estudiantes'!DD78),"",20*'Nota de Estudiantes'!DD78/DD$6)</f>
        <v/>
      </c>
      <c r="DE76" s="43" t="str">
        <f>IF(ISBLANK('Nota de Estudiantes'!DE78),"",20*'Nota de Estudiantes'!DE78/DE$6)</f>
        <v/>
      </c>
      <c r="DF76" s="43" t="str">
        <f>IF(ISBLANK('Nota de Estudiantes'!DF78),"",20*'Nota de Estudiantes'!DF78/DF$6)</f>
        <v/>
      </c>
      <c r="DG76" s="43" t="str">
        <f>IF(ISBLANK('Nota de Estudiantes'!DG78),"",20*'Nota de Estudiantes'!DG78/DG$6)</f>
        <v/>
      </c>
      <c r="DH76" s="43" t="str">
        <f>IF(ISBLANK('Nota de Estudiantes'!DH78),"",20*'Nota de Estudiantes'!DH78/DH$6)</f>
        <v/>
      </c>
      <c r="DI76" s="43" t="str">
        <f>IF(ISBLANK('Nota de Estudiantes'!DI78),"",20*'Nota de Estudiantes'!DI78/DI$6)</f>
        <v/>
      </c>
      <c r="DJ76" s="43" t="str">
        <f>IF(ISBLANK('Nota de Estudiantes'!DJ78),"",20*'Nota de Estudiantes'!DJ78/DJ$6)</f>
        <v/>
      </c>
      <c r="DK76" s="43" t="str">
        <f>IF(ISBLANK('Nota de Estudiantes'!DK78),"",20*'Nota de Estudiantes'!DK78/DK$6)</f>
        <v/>
      </c>
      <c r="DL76" s="43" t="str">
        <f>IF(ISBLANK('Nota de Estudiantes'!DL78),"",20*'Nota de Estudiantes'!DL78/DL$6)</f>
        <v/>
      </c>
      <c r="DM76" s="43" t="str">
        <f>IF(ISBLANK('Nota de Estudiantes'!DM78),"",20*'Nota de Estudiantes'!DM78/DM$6)</f>
        <v/>
      </c>
      <c r="DN76" s="43" t="str">
        <f>IF(ISBLANK('Nota de Estudiantes'!DN78),"",20*'Nota de Estudiantes'!DN78/DN$6)</f>
        <v/>
      </c>
      <c r="DO76" s="43" t="str">
        <f>IF(ISBLANK('Nota de Estudiantes'!DO78),"",20*'Nota de Estudiantes'!DO78/DO$6)</f>
        <v/>
      </c>
      <c r="DP76" s="43" t="str">
        <f>IF(ISBLANK('Nota de Estudiantes'!DP78),"",20*'Nota de Estudiantes'!DP78/DP$6)</f>
        <v/>
      </c>
      <c r="DQ76" s="43" t="str">
        <f>IF(ISBLANK('Nota de Estudiantes'!DQ78),"",20*'Nota de Estudiantes'!DQ78/DQ$6)</f>
        <v/>
      </c>
      <c r="DR76" s="43" t="str">
        <f>IF(ISBLANK('Nota de Estudiantes'!DR78),"",20*'Nota de Estudiantes'!DR78/DR$6)</f>
        <v/>
      </c>
      <c r="DS76" s="43" t="str">
        <f>IF(ISBLANK('Nota de Estudiantes'!DS78),"",20*'Nota de Estudiantes'!DS78/DS$6)</f>
        <v/>
      </c>
      <c r="DT76" s="43" t="str">
        <f>IF(ISBLANK('Nota de Estudiantes'!DT78),"",20*'Nota de Estudiantes'!DT78/DT$6)</f>
        <v/>
      </c>
      <c r="DU76" s="43" t="str">
        <f>IF(ISBLANK('Nota de Estudiantes'!DU78),"",20*'Nota de Estudiantes'!DU78/DU$6)</f>
        <v/>
      </c>
      <c r="DV76" s="43" t="str">
        <f>IF(ISBLANK('Nota de Estudiantes'!DV78),"",20*'Nota de Estudiantes'!DV78/DV$6)</f>
        <v/>
      </c>
      <c r="DW76" s="43" t="str">
        <f>IF(ISBLANK('Nota de Estudiantes'!DW78),"",20*'Nota de Estudiantes'!DW78/DW$6)</f>
        <v/>
      </c>
      <c r="DX76" s="43" t="str">
        <f>IF(ISBLANK('Nota de Estudiantes'!DX78),"",20*'Nota de Estudiantes'!DX78/DX$6)</f>
        <v/>
      </c>
      <c r="DY76" s="43" t="str">
        <f>IF(ISBLANK('Nota de Estudiantes'!DY78),"",20*'Nota de Estudiantes'!DY78/DY$6)</f>
        <v/>
      </c>
      <c r="DZ76" s="43" t="str">
        <f>IF(ISBLANK('Nota de Estudiantes'!DZ78),"",20*'Nota de Estudiantes'!DZ78/DZ$6)</f>
        <v/>
      </c>
      <c r="EA76" s="43" t="str">
        <f>IF(ISBLANK('Nota de Estudiantes'!EA78),"",20*'Nota de Estudiantes'!EA78/EA$6)</f>
        <v/>
      </c>
      <c r="EB76" s="43" t="str">
        <f>IF(ISBLANK('Nota de Estudiantes'!EB78),"",20*'Nota de Estudiantes'!EB78/EB$6)</f>
        <v/>
      </c>
      <c r="EC76" s="43" t="str">
        <f>IF(ISBLANK('Nota de Estudiantes'!EC78),"",20*'Nota de Estudiantes'!EC78/EC$6)</f>
        <v/>
      </c>
      <c r="ED76" s="43" t="str">
        <f>IF(ISBLANK('Nota de Estudiantes'!ED78),"",20*'Nota de Estudiantes'!ED78/ED$6)</f>
        <v/>
      </c>
      <c r="EE76" s="43" t="str">
        <f>IF(ISBLANK('Nota de Estudiantes'!EE78),"",20*'Nota de Estudiantes'!EE78/EE$6)</f>
        <v/>
      </c>
      <c r="EF76" s="43" t="str">
        <f>IF(ISBLANK('Nota de Estudiantes'!EF78),"",20*'Nota de Estudiantes'!EF78/EF$6)</f>
        <v/>
      </c>
      <c r="EG76" s="43" t="str">
        <f>IF(ISBLANK('Nota de Estudiantes'!EG78),"",20*'Nota de Estudiantes'!EG78/EG$6)</f>
        <v/>
      </c>
      <c r="EH76" s="43" t="str">
        <f>IF(ISBLANK('Nota de Estudiantes'!EH78),"",20*'Nota de Estudiantes'!EH78/EH$6)</f>
        <v/>
      </c>
      <c r="EI76" s="43" t="str">
        <f>IF(ISBLANK('Nota de Estudiantes'!EI78),"",20*'Nota de Estudiantes'!EI78/EI$6)</f>
        <v/>
      </c>
      <c r="EJ76" s="43" t="str">
        <f>IF(ISBLANK('Nota de Estudiantes'!EJ78),"",20*'Nota de Estudiantes'!EJ78/EJ$6)</f>
        <v/>
      </c>
      <c r="EK76" s="43" t="str">
        <f>IF(ISBLANK('Nota de Estudiantes'!EK78),"",20*'Nota de Estudiantes'!EK78/EK$6)</f>
        <v/>
      </c>
      <c r="EL76" s="43" t="str">
        <f>IF(ISBLANK('Nota de Estudiantes'!EL78),"",20*'Nota de Estudiantes'!EL78/EL$6)</f>
        <v/>
      </c>
      <c r="EM76" s="43" t="str">
        <f>IF(ISBLANK('Nota de Estudiantes'!EM78),"",20*'Nota de Estudiantes'!EM78/EM$6)</f>
        <v/>
      </c>
      <c r="EN76" s="43" t="str">
        <f>IF(ISBLANK('Nota de Estudiantes'!EN78),"",20*'Nota de Estudiantes'!EN78/EN$6)</f>
        <v/>
      </c>
      <c r="EO76" s="43" t="str">
        <f>IF(ISBLANK('Nota de Estudiantes'!EO78),"",20*'Nota de Estudiantes'!EO78/EO$6)</f>
        <v/>
      </c>
      <c r="EP76" s="43" t="str">
        <f>IF(ISBLANK('Nota de Estudiantes'!EP78),"",20*'Nota de Estudiantes'!EP78/EP$6)</f>
        <v/>
      </c>
      <c r="EQ76" s="43" t="str">
        <f>IF(ISBLANK('Nota de Estudiantes'!EQ78),"",20*'Nota de Estudiantes'!EQ78/EQ$6)</f>
        <v/>
      </c>
      <c r="ER76" s="43" t="str">
        <f>IF(ISBLANK('Nota de Estudiantes'!ER78),"",20*'Nota de Estudiantes'!ER78/ER$6)</f>
        <v/>
      </c>
      <c r="ES76" s="43" t="str">
        <f>IF(ISBLANK('Nota de Estudiantes'!ES78),"",20*'Nota de Estudiantes'!ES78/ES$6)</f>
        <v/>
      </c>
      <c r="ET76" s="43" t="str">
        <f>IF(ISBLANK('Nota de Estudiantes'!ET78),"",20*'Nota de Estudiantes'!ET78/ET$6)</f>
        <v/>
      </c>
      <c r="EU76" s="43" t="str">
        <f>IF(ISBLANK('Nota de Estudiantes'!EU78),"",20*'Nota de Estudiantes'!EU78/EU$6)</f>
        <v/>
      </c>
      <c r="EV76" s="43" t="str">
        <f>IF(ISBLANK('Nota de Estudiantes'!EV78),"",20*'Nota de Estudiantes'!EV78/EV$6)</f>
        <v/>
      </c>
      <c r="EW76" s="43" t="str">
        <f>IF(ISBLANK('Nota de Estudiantes'!EW78),"",20*'Nota de Estudiantes'!EW78/EW$6)</f>
        <v/>
      </c>
      <c r="EX76" s="43" t="str">
        <f>IF(ISBLANK('Nota de Estudiantes'!EX78),"",20*'Nota de Estudiantes'!EX78/EX$6)</f>
        <v/>
      </c>
      <c r="EY76" s="43" t="str">
        <f>IF(ISBLANK('Nota de Estudiantes'!EY78),"",20*'Nota de Estudiantes'!EY78/EY$6)</f>
        <v/>
      </c>
      <c r="EZ76" s="43" t="str">
        <f>IF(ISBLANK('Nota de Estudiantes'!EZ78),"",20*'Nota de Estudiantes'!EZ78/EZ$6)</f>
        <v/>
      </c>
      <c r="FA76" s="43" t="str">
        <f>IF(ISBLANK('Nota de Estudiantes'!FA78),"",20*'Nota de Estudiantes'!FA78/FA$6)</f>
        <v/>
      </c>
      <c r="FB76" s="43" t="str">
        <f>IF(ISBLANK('Nota de Estudiantes'!FB78),"",20*'Nota de Estudiantes'!FB78/FB$6)</f>
        <v/>
      </c>
      <c r="FC76" s="43" t="str">
        <f>IF(ISBLANK('Nota de Estudiantes'!FC78),"",20*'Nota de Estudiantes'!FC78/FC$6)</f>
        <v/>
      </c>
      <c r="FD76" s="43" t="str">
        <f>IF(ISBLANK('Nota de Estudiantes'!FD78),"",20*'Nota de Estudiantes'!FD78/FD$6)</f>
        <v/>
      </c>
      <c r="FE76" s="43" t="str">
        <f>IF(ISBLANK('Nota de Estudiantes'!FE78),"",20*'Nota de Estudiantes'!FE78/FE$6)</f>
        <v/>
      </c>
      <c r="FF76" s="43" t="str">
        <f>IF(ISBLANK('Nota de Estudiantes'!FF78),"",20*'Nota de Estudiantes'!FF78/FF$6)</f>
        <v/>
      </c>
      <c r="FG76" s="43" t="str">
        <f>IF(ISBLANK('Nota de Estudiantes'!FG78),"",20*'Nota de Estudiantes'!FG78/FG$6)</f>
        <v/>
      </c>
      <c r="FH76" s="43" t="str">
        <f>IF(ISBLANK('Nota de Estudiantes'!FH78),"",20*'Nota de Estudiantes'!FH78/FH$6)</f>
        <v/>
      </c>
      <c r="FI76" s="43" t="str">
        <f>IF(ISBLANK('Nota de Estudiantes'!FI78),"",20*'Nota de Estudiantes'!FI78/FI$6)</f>
        <v/>
      </c>
      <c r="FJ76" s="43" t="str">
        <f>IF(ISBLANK('Nota de Estudiantes'!FJ78),"",20*'Nota de Estudiantes'!FJ78/FJ$6)</f>
        <v/>
      </c>
      <c r="FK76" s="43" t="str">
        <f>IF(ISBLANK('Nota de Estudiantes'!FK78),"",20*'Nota de Estudiantes'!FK78/FK$6)</f>
        <v/>
      </c>
      <c r="FL76" s="43" t="str">
        <f>IF(ISBLANK('Nota de Estudiantes'!FL78),"",20*'Nota de Estudiantes'!FL78/FL$6)</f>
        <v/>
      </c>
    </row>
    <row r="77" spans="2:168" x14ac:dyDescent="0.25">
      <c r="B77" s="42" t="str">
        <f>IF(ISBLANK('Nota de Estudiantes'!B79),"",'Nota de Estudiantes'!B79)</f>
        <v/>
      </c>
      <c r="C77" s="42" t="str">
        <f>IF(ISBLANK('Nota de Estudiantes'!C79),"",'Nota de Estudiantes'!C79)</f>
        <v/>
      </c>
      <c r="D77" s="38" t="str">
        <f>IF(ISBLANK('Nota de Estudiantes'!D79),"",'Nota de Estudiantes'!D79)</f>
        <v/>
      </c>
      <c r="E77" s="43" t="str">
        <f>IF(ISBLANK('Nota de Estudiantes'!E79),"",20*'Nota de Estudiantes'!E79/E$6)</f>
        <v/>
      </c>
      <c r="F77" s="43" t="str">
        <f>IF(ISBLANK('Nota de Estudiantes'!F79),"",20*'Nota de Estudiantes'!F79/F$6)</f>
        <v/>
      </c>
      <c r="G77" s="43" t="str">
        <f>IF(ISBLANK('Nota de Estudiantes'!G79),"",20*'Nota de Estudiantes'!G79/G$6)</f>
        <v/>
      </c>
      <c r="H77" s="43" t="str">
        <f>IF(ISBLANK('Nota de Estudiantes'!H79),"",20*'Nota de Estudiantes'!H79/H$6)</f>
        <v/>
      </c>
      <c r="I77" s="43" t="str">
        <f>IF(ISBLANK('Nota de Estudiantes'!I79),"",20*'Nota de Estudiantes'!I79/I$6)</f>
        <v/>
      </c>
      <c r="J77" s="43" t="str">
        <f>IF(ISBLANK('Nota de Estudiantes'!J79),"",20*'Nota de Estudiantes'!J79/J$6)</f>
        <v/>
      </c>
      <c r="K77" s="43" t="str">
        <f>IF(ISBLANK('Nota de Estudiantes'!K79),"",20*'Nota de Estudiantes'!K79/K$6)</f>
        <v/>
      </c>
      <c r="L77" s="43" t="str">
        <f>IF(ISBLANK('Nota de Estudiantes'!L79),"",20*'Nota de Estudiantes'!L79/L$6)</f>
        <v/>
      </c>
      <c r="M77" s="43" t="str">
        <f>IF(ISBLANK('Nota de Estudiantes'!M79),"",20*'Nota de Estudiantes'!M79/M$6)</f>
        <v/>
      </c>
      <c r="N77" s="43" t="str">
        <f>IF(ISBLANK('Nota de Estudiantes'!N79),"",20*'Nota de Estudiantes'!N79/N$6)</f>
        <v/>
      </c>
      <c r="O77" s="43" t="str">
        <f>IF(ISBLANK('Nota de Estudiantes'!O79),"",20*'Nota de Estudiantes'!O79/O$6)</f>
        <v/>
      </c>
      <c r="P77" s="43" t="str">
        <f>IF(ISBLANK('Nota de Estudiantes'!P79),"",20*'Nota de Estudiantes'!P79/P$6)</f>
        <v/>
      </c>
      <c r="Q77" s="43" t="str">
        <f>IF(ISBLANK('Nota de Estudiantes'!Q79),"",20*'Nota de Estudiantes'!Q79/Q$6)</f>
        <v/>
      </c>
      <c r="R77" s="43" t="str">
        <f>IF(ISBLANK('Nota de Estudiantes'!R79),"",20*'Nota de Estudiantes'!R79/R$6)</f>
        <v/>
      </c>
      <c r="S77" s="43" t="str">
        <f>IF(ISBLANK('Nota de Estudiantes'!S79),"",20*'Nota de Estudiantes'!S79/S$6)</f>
        <v/>
      </c>
      <c r="T77" s="43" t="str">
        <f>IF(ISBLANK('Nota de Estudiantes'!T79),"",20*'Nota de Estudiantes'!T79/T$6)</f>
        <v/>
      </c>
      <c r="U77" s="43" t="str">
        <f>IF(ISBLANK('Nota de Estudiantes'!U79),"",20*'Nota de Estudiantes'!U79/U$6)</f>
        <v/>
      </c>
      <c r="V77" s="43" t="str">
        <f>IF(ISBLANK('Nota de Estudiantes'!V79),"",20*'Nota de Estudiantes'!V79/V$6)</f>
        <v/>
      </c>
      <c r="W77" s="43" t="str">
        <f>IF(ISBLANK('Nota de Estudiantes'!W79),"",20*'Nota de Estudiantes'!W79/W$6)</f>
        <v/>
      </c>
      <c r="X77" s="43" t="str">
        <f>IF(ISBLANK('Nota de Estudiantes'!X79),"",20*'Nota de Estudiantes'!X79/X$6)</f>
        <v/>
      </c>
      <c r="Y77" s="43" t="str">
        <f>IF(ISBLANK('Nota de Estudiantes'!Y79),"",20*'Nota de Estudiantes'!Y79/Y$6)</f>
        <v/>
      </c>
      <c r="Z77" s="43" t="str">
        <f>IF(ISBLANK('Nota de Estudiantes'!Z79),"",20*'Nota de Estudiantes'!Z79/Z$6)</f>
        <v/>
      </c>
      <c r="AA77" s="43" t="str">
        <f>IF(ISBLANK('Nota de Estudiantes'!AA79),"",20*'Nota de Estudiantes'!AA79/AA$6)</f>
        <v/>
      </c>
      <c r="AB77" s="43" t="str">
        <f>IF(ISBLANK('Nota de Estudiantes'!AB79),"",20*'Nota de Estudiantes'!AB79/AB$6)</f>
        <v/>
      </c>
      <c r="AC77" s="43" t="str">
        <f>IF(ISBLANK('Nota de Estudiantes'!AC79),"",20*'Nota de Estudiantes'!AC79/AC$6)</f>
        <v/>
      </c>
      <c r="AD77" s="43" t="str">
        <f>IF(ISBLANK('Nota de Estudiantes'!AD79),"",20*'Nota de Estudiantes'!AD79/AD$6)</f>
        <v/>
      </c>
      <c r="AE77" s="43" t="str">
        <f>IF(ISBLANK('Nota de Estudiantes'!AE79),"",20*'Nota de Estudiantes'!AE79/AE$6)</f>
        <v/>
      </c>
      <c r="AF77" s="43" t="str">
        <f>IF(ISBLANK('Nota de Estudiantes'!AF79),"",20*'Nota de Estudiantes'!AF79/AF$6)</f>
        <v/>
      </c>
      <c r="AG77" s="43" t="str">
        <f>IF(ISBLANK('Nota de Estudiantes'!AG79),"",20*'Nota de Estudiantes'!AG79/AG$6)</f>
        <v/>
      </c>
      <c r="AH77" s="43" t="str">
        <f>IF(ISBLANK('Nota de Estudiantes'!AH79),"",20*'Nota de Estudiantes'!AH79/AH$6)</f>
        <v/>
      </c>
      <c r="AI77" s="43" t="str">
        <f>IF(ISBLANK('Nota de Estudiantes'!AI79),"",20*'Nota de Estudiantes'!AI79/AI$6)</f>
        <v/>
      </c>
      <c r="AJ77" s="43" t="str">
        <f>IF(ISBLANK('Nota de Estudiantes'!AJ79),"",20*'Nota de Estudiantes'!AJ79/AJ$6)</f>
        <v/>
      </c>
      <c r="AK77" s="43" t="str">
        <f>IF(ISBLANK('Nota de Estudiantes'!AK79),"",20*'Nota de Estudiantes'!AK79/AK$6)</f>
        <v/>
      </c>
      <c r="AL77" s="43" t="str">
        <f>IF(ISBLANK('Nota de Estudiantes'!AL79),"",20*'Nota de Estudiantes'!AL79/AL$6)</f>
        <v/>
      </c>
      <c r="AM77" s="43" t="str">
        <f>IF(ISBLANK('Nota de Estudiantes'!AM79),"",20*'Nota de Estudiantes'!AM79/AM$6)</f>
        <v/>
      </c>
      <c r="AN77" s="43" t="str">
        <f>IF(ISBLANK('Nota de Estudiantes'!AN79),"",20*'Nota de Estudiantes'!AN79/AN$6)</f>
        <v/>
      </c>
      <c r="AO77" s="43" t="str">
        <f>IF(ISBLANK('Nota de Estudiantes'!AO79),"",20*'Nota de Estudiantes'!AO79/AO$6)</f>
        <v/>
      </c>
      <c r="AP77" s="43" t="str">
        <f>IF(ISBLANK('Nota de Estudiantes'!AP79),"",20*'Nota de Estudiantes'!AP79/AP$6)</f>
        <v/>
      </c>
      <c r="AQ77" s="43" t="str">
        <f>IF(ISBLANK('Nota de Estudiantes'!AQ79),"",20*'Nota de Estudiantes'!AQ79/AQ$6)</f>
        <v/>
      </c>
      <c r="AR77" s="43" t="str">
        <f>IF(ISBLANK('Nota de Estudiantes'!AR79),"",20*'Nota de Estudiantes'!AR79/AR$6)</f>
        <v/>
      </c>
      <c r="AS77" s="43" t="str">
        <f>IF(ISBLANK('Nota de Estudiantes'!AS79),"",20*'Nota de Estudiantes'!AS79/AS$6)</f>
        <v/>
      </c>
      <c r="AT77" s="43" t="str">
        <f>IF(ISBLANK('Nota de Estudiantes'!AT79),"",20*'Nota de Estudiantes'!AT79/AT$6)</f>
        <v/>
      </c>
      <c r="AU77" s="43" t="str">
        <f>IF(ISBLANK('Nota de Estudiantes'!AU79),"",20*'Nota de Estudiantes'!AU79/AU$6)</f>
        <v/>
      </c>
      <c r="AV77" s="43" t="str">
        <f>IF(ISBLANK('Nota de Estudiantes'!AV79),"",20*'Nota de Estudiantes'!AV79/AV$6)</f>
        <v/>
      </c>
      <c r="AW77" s="43" t="str">
        <f>IF(ISBLANK('Nota de Estudiantes'!AW79),"",20*'Nota de Estudiantes'!AW79/AW$6)</f>
        <v/>
      </c>
      <c r="AX77" s="43" t="str">
        <f>IF(ISBLANK('Nota de Estudiantes'!AX79),"",20*'Nota de Estudiantes'!AX79/AX$6)</f>
        <v/>
      </c>
      <c r="AY77" s="43" t="str">
        <f>IF(ISBLANK('Nota de Estudiantes'!AY79),"",20*'Nota de Estudiantes'!AY79/AY$6)</f>
        <v/>
      </c>
      <c r="AZ77" s="43" t="str">
        <f>IF(ISBLANK('Nota de Estudiantes'!AZ79),"",20*'Nota de Estudiantes'!AZ79/AZ$6)</f>
        <v/>
      </c>
      <c r="BA77" s="43" t="str">
        <f>IF(ISBLANK('Nota de Estudiantes'!BA79),"",20*'Nota de Estudiantes'!BA79/BA$6)</f>
        <v/>
      </c>
      <c r="BB77" s="43" t="str">
        <f>IF(ISBLANK('Nota de Estudiantes'!BB79),"",20*'Nota de Estudiantes'!BB79/BB$6)</f>
        <v/>
      </c>
      <c r="BC77" s="43" t="str">
        <f>IF(ISBLANK('Nota de Estudiantes'!BC79),"",20*'Nota de Estudiantes'!BC79/BC$6)</f>
        <v/>
      </c>
      <c r="BD77" s="43" t="str">
        <f>IF(ISBLANK('Nota de Estudiantes'!BD79),"",20*'Nota de Estudiantes'!BD79/BD$6)</f>
        <v/>
      </c>
      <c r="BE77" s="43" t="str">
        <f>IF(ISBLANK('Nota de Estudiantes'!BE79),"",20*'Nota de Estudiantes'!BE79/BE$6)</f>
        <v/>
      </c>
      <c r="BF77" s="43" t="str">
        <f>IF(ISBLANK('Nota de Estudiantes'!BF79),"",20*'Nota de Estudiantes'!BF79/BF$6)</f>
        <v/>
      </c>
      <c r="BG77" s="43" t="str">
        <f>IF(ISBLANK('Nota de Estudiantes'!BG79),"",20*'Nota de Estudiantes'!BG79/BG$6)</f>
        <v/>
      </c>
      <c r="BH77" s="43" t="str">
        <f>IF(ISBLANK('Nota de Estudiantes'!BH79),"",20*'Nota de Estudiantes'!BH79/BH$6)</f>
        <v/>
      </c>
      <c r="BI77" s="43" t="str">
        <f>IF(ISBLANK('Nota de Estudiantes'!BI79),"",20*'Nota de Estudiantes'!BI79/BI$6)</f>
        <v/>
      </c>
      <c r="BJ77" s="43" t="str">
        <f>IF(ISBLANK('Nota de Estudiantes'!BJ79),"",20*'Nota de Estudiantes'!BJ79/BJ$6)</f>
        <v/>
      </c>
      <c r="BK77" s="43" t="str">
        <f>IF(ISBLANK('Nota de Estudiantes'!BK79),"",20*'Nota de Estudiantes'!BK79/BK$6)</f>
        <v/>
      </c>
      <c r="BL77" s="43" t="str">
        <f>IF(ISBLANK('Nota de Estudiantes'!BL79),"",20*'Nota de Estudiantes'!BL79/BL$6)</f>
        <v/>
      </c>
      <c r="BM77" s="43" t="str">
        <f>IF(ISBLANK('Nota de Estudiantes'!BM79),"",20*'Nota de Estudiantes'!BM79/BM$6)</f>
        <v/>
      </c>
      <c r="BN77" s="43" t="str">
        <f>IF(ISBLANK('Nota de Estudiantes'!BN79),"",20*'Nota de Estudiantes'!BN79/BN$6)</f>
        <v/>
      </c>
      <c r="BO77" s="43" t="str">
        <f>IF(ISBLANK('Nota de Estudiantes'!BO79),"",20*'Nota de Estudiantes'!BO79/BO$6)</f>
        <v/>
      </c>
      <c r="BP77" s="43" t="str">
        <f>IF(ISBLANK('Nota de Estudiantes'!BP79),"",20*'Nota de Estudiantes'!BP79/BP$6)</f>
        <v/>
      </c>
      <c r="BQ77" s="43" t="str">
        <f>IF(ISBLANK('Nota de Estudiantes'!BQ79),"",20*'Nota de Estudiantes'!BQ79/BQ$6)</f>
        <v/>
      </c>
      <c r="BR77" s="43" t="str">
        <f>IF(ISBLANK('Nota de Estudiantes'!BR79),"",20*'Nota de Estudiantes'!BR79/BR$6)</f>
        <v/>
      </c>
      <c r="BS77" s="43" t="str">
        <f>IF(ISBLANK('Nota de Estudiantes'!BS79),"",20*'Nota de Estudiantes'!BS79/BS$6)</f>
        <v/>
      </c>
      <c r="BT77" s="43" t="str">
        <f>IF(ISBLANK('Nota de Estudiantes'!BT79),"",20*'Nota de Estudiantes'!BT79/BT$6)</f>
        <v/>
      </c>
      <c r="BU77" s="43" t="str">
        <f>IF(ISBLANK('Nota de Estudiantes'!BU79),"",20*'Nota de Estudiantes'!BU79/BU$6)</f>
        <v/>
      </c>
      <c r="BV77" s="43" t="str">
        <f>IF(ISBLANK('Nota de Estudiantes'!BV79),"",20*'Nota de Estudiantes'!BV79/BV$6)</f>
        <v/>
      </c>
      <c r="BW77" s="43" t="str">
        <f>IF(ISBLANK('Nota de Estudiantes'!BW79),"",20*'Nota de Estudiantes'!BW79/BW$6)</f>
        <v/>
      </c>
      <c r="BX77" s="43" t="str">
        <f>IF(ISBLANK('Nota de Estudiantes'!BX79),"",20*'Nota de Estudiantes'!BX79/BX$6)</f>
        <v/>
      </c>
      <c r="BY77" s="43" t="str">
        <f>IF(ISBLANK('Nota de Estudiantes'!BY79),"",20*'Nota de Estudiantes'!BY79/BY$6)</f>
        <v/>
      </c>
      <c r="BZ77" s="43" t="str">
        <f>IF(ISBLANK('Nota de Estudiantes'!BZ79),"",20*'Nota de Estudiantes'!BZ79/BZ$6)</f>
        <v/>
      </c>
      <c r="CA77" s="43" t="str">
        <f>IF(ISBLANK('Nota de Estudiantes'!CA79),"",20*'Nota de Estudiantes'!CA79/CA$6)</f>
        <v/>
      </c>
      <c r="CB77" s="43" t="str">
        <f>IF(ISBLANK('Nota de Estudiantes'!CB79),"",20*'Nota de Estudiantes'!CB79/CB$6)</f>
        <v/>
      </c>
      <c r="CC77" s="43" t="str">
        <f>IF(ISBLANK('Nota de Estudiantes'!CC79),"",20*'Nota de Estudiantes'!CC79/CC$6)</f>
        <v/>
      </c>
      <c r="CD77" s="43" t="str">
        <f>IF(ISBLANK('Nota de Estudiantes'!CD79),"",20*'Nota de Estudiantes'!CD79/CD$6)</f>
        <v/>
      </c>
      <c r="CE77" s="43" t="str">
        <f>IF(ISBLANK('Nota de Estudiantes'!CE79),"",20*'Nota de Estudiantes'!CE79/CE$6)</f>
        <v/>
      </c>
      <c r="CF77" s="43" t="str">
        <f>IF(ISBLANK('Nota de Estudiantes'!CF79),"",20*'Nota de Estudiantes'!CF79/CF$6)</f>
        <v/>
      </c>
      <c r="CG77" s="43" t="str">
        <f>IF(ISBLANK('Nota de Estudiantes'!CG79),"",20*'Nota de Estudiantes'!CG79/CG$6)</f>
        <v/>
      </c>
      <c r="CH77" s="43" t="str">
        <f>IF(ISBLANK('Nota de Estudiantes'!CH79),"",20*'Nota de Estudiantes'!CH79/CH$6)</f>
        <v/>
      </c>
      <c r="CI77" s="43" t="str">
        <f>IF(ISBLANK('Nota de Estudiantes'!CI79),"",20*'Nota de Estudiantes'!CI79/CI$6)</f>
        <v/>
      </c>
      <c r="CJ77" s="43" t="str">
        <f>IF(ISBLANK('Nota de Estudiantes'!CJ79),"",20*'Nota de Estudiantes'!CJ79/CJ$6)</f>
        <v/>
      </c>
      <c r="CK77" s="43" t="str">
        <f>IF(ISBLANK('Nota de Estudiantes'!CK79),"",20*'Nota de Estudiantes'!CK79/CK$6)</f>
        <v/>
      </c>
      <c r="CL77" s="43" t="str">
        <f>IF(ISBLANK('Nota de Estudiantes'!CL79),"",20*'Nota de Estudiantes'!CL79/CL$6)</f>
        <v/>
      </c>
      <c r="CM77" s="43" t="str">
        <f>IF(ISBLANK('Nota de Estudiantes'!CM79),"",20*'Nota de Estudiantes'!CM79/CM$6)</f>
        <v/>
      </c>
      <c r="CN77" s="43" t="str">
        <f>IF(ISBLANK('Nota de Estudiantes'!CN79),"",20*'Nota de Estudiantes'!CN79/CN$6)</f>
        <v/>
      </c>
      <c r="CO77" s="43" t="str">
        <f>IF(ISBLANK('Nota de Estudiantes'!CO79),"",20*'Nota de Estudiantes'!CO79/CO$6)</f>
        <v/>
      </c>
      <c r="CP77" s="43" t="str">
        <f>IF(ISBLANK('Nota de Estudiantes'!CP79),"",20*'Nota de Estudiantes'!CP79/CP$6)</f>
        <v/>
      </c>
      <c r="CQ77" s="43" t="str">
        <f>IF(ISBLANK('Nota de Estudiantes'!CQ79),"",20*'Nota de Estudiantes'!CQ79/CQ$6)</f>
        <v/>
      </c>
      <c r="CR77" s="43" t="str">
        <f>IF(ISBLANK('Nota de Estudiantes'!CR79),"",20*'Nota de Estudiantes'!CR79/CR$6)</f>
        <v/>
      </c>
      <c r="CS77" s="43" t="str">
        <f>IF(ISBLANK('Nota de Estudiantes'!CS79),"",20*'Nota de Estudiantes'!CS79/CS$6)</f>
        <v/>
      </c>
      <c r="CT77" s="43" t="str">
        <f>IF(ISBLANK('Nota de Estudiantes'!CT79),"",20*'Nota de Estudiantes'!CT79/CT$6)</f>
        <v/>
      </c>
      <c r="CU77" s="43" t="str">
        <f>IF(ISBLANK('Nota de Estudiantes'!CU79),"",20*'Nota de Estudiantes'!CU79/CU$6)</f>
        <v/>
      </c>
      <c r="CV77" s="43" t="str">
        <f>IF(ISBLANK('Nota de Estudiantes'!CV79),"",20*'Nota de Estudiantes'!CV79/CV$6)</f>
        <v/>
      </c>
      <c r="CW77" s="43" t="str">
        <f>IF(ISBLANK('Nota de Estudiantes'!CW79),"",20*'Nota de Estudiantes'!CW79/CW$6)</f>
        <v/>
      </c>
      <c r="CX77" s="43" t="str">
        <f>IF(ISBLANK('Nota de Estudiantes'!CX79),"",20*'Nota de Estudiantes'!CX79/CX$6)</f>
        <v/>
      </c>
      <c r="CY77" s="43" t="str">
        <f>IF(ISBLANK('Nota de Estudiantes'!CY79),"",20*'Nota de Estudiantes'!CY79/CY$6)</f>
        <v/>
      </c>
      <c r="CZ77" s="43" t="str">
        <f>IF(ISBLANK('Nota de Estudiantes'!CZ79),"",20*'Nota de Estudiantes'!CZ79/CZ$6)</f>
        <v/>
      </c>
      <c r="DA77" s="43" t="str">
        <f>IF(ISBLANK('Nota de Estudiantes'!DA79),"",20*'Nota de Estudiantes'!DA79/DA$6)</f>
        <v/>
      </c>
      <c r="DB77" s="43" t="str">
        <f>IF(ISBLANK('Nota de Estudiantes'!DB79),"",20*'Nota de Estudiantes'!DB79/DB$6)</f>
        <v/>
      </c>
      <c r="DC77" s="43" t="str">
        <f>IF(ISBLANK('Nota de Estudiantes'!DC79),"",20*'Nota de Estudiantes'!DC79/DC$6)</f>
        <v/>
      </c>
      <c r="DD77" s="43" t="str">
        <f>IF(ISBLANK('Nota de Estudiantes'!DD79),"",20*'Nota de Estudiantes'!DD79/DD$6)</f>
        <v/>
      </c>
      <c r="DE77" s="43" t="str">
        <f>IF(ISBLANK('Nota de Estudiantes'!DE79),"",20*'Nota de Estudiantes'!DE79/DE$6)</f>
        <v/>
      </c>
      <c r="DF77" s="43" t="str">
        <f>IF(ISBLANK('Nota de Estudiantes'!DF79),"",20*'Nota de Estudiantes'!DF79/DF$6)</f>
        <v/>
      </c>
      <c r="DG77" s="43" t="str">
        <f>IF(ISBLANK('Nota de Estudiantes'!DG79),"",20*'Nota de Estudiantes'!DG79/DG$6)</f>
        <v/>
      </c>
      <c r="DH77" s="43" t="str">
        <f>IF(ISBLANK('Nota de Estudiantes'!DH79),"",20*'Nota de Estudiantes'!DH79/DH$6)</f>
        <v/>
      </c>
      <c r="DI77" s="43" t="str">
        <f>IF(ISBLANK('Nota de Estudiantes'!DI79),"",20*'Nota de Estudiantes'!DI79/DI$6)</f>
        <v/>
      </c>
      <c r="DJ77" s="43" t="str">
        <f>IF(ISBLANK('Nota de Estudiantes'!DJ79),"",20*'Nota de Estudiantes'!DJ79/DJ$6)</f>
        <v/>
      </c>
      <c r="DK77" s="43" t="str">
        <f>IF(ISBLANK('Nota de Estudiantes'!DK79),"",20*'Nota de Estudiantes'!DK79/DK$6)</f>
        <v/>
      </c>
      <c r="DL77" s="43" t="str">
        <f>IF(ISBLANK('Nota de Estudiantes'!DL79),"",20*'Nota de Estudiantes'!DL79/DL$6)</f>
        <v/>
      </c>
      <c r="DM77" s="43" t="str">
        <f>IF(ISBLANK('Nota de Estudiantes'!DM79),"",20*'Nota de Estudiantes'!DM79/DM$6)</f>
        <v/>
      </c>
      <c r="DN77" s="43" t="str">
        <f>IF(ISBLANK('Nota de Estudiantes'!DN79),"",20*'Nota de Estudiantes'!DN79/DN$6)</f>
        <v/>
      </c>
      <c r="DO77" s="43" t="str">
        <f>IF(ISBLANK('Nota de Estudiantes'!DO79),"",20*'Nota de Estudiantes'!DO79/DO$6)</f>
        <v/>
      </c>
      <c r="DP77" s="43" t="str">
        <f>IF(ISBLANK('Nota de Estudiantes'!DP79),"",20*'Nota de Estudiantes'!DP79/DP$6)</f>
        <v/>
      </c>
      <c r="DQ77" s="43" t="str">
        <f>IF(ISBLANK('Nota de Estudiantes'!DQ79),"",20*'Nota de Estudiantes'!DQ79/DQ$6)</f>
        <v/>
      </c>
      <c r="DR77" s="43" t="str">
        <f>IF(ISBLANK('Nota de Estudiantes'!DR79),"",20*'Nota de Estudiantes'!DR79/DR$6)</f>
        <v/>
      </c>
      <c r="DS77" s="43" t="str">
        <f>IF(ISBLANK('Nota de Estudiantes'!DS79),"",20*'Nota de Estudiantes'!DS79/DS$6)</f>
        <v/>
      </c>
      <c r="DT77" s="43" t="str">
        <f>IF(ISBLANK('Nota de Estudiantes'!DT79),"",20*'Nota de Estudiantes'!DT79/DT$6)</f>
        <v/>
      </c>
      <c r="DU77" s="43" t="str">
        <f>IF(ISBLANK('Nota de Estudiantes'!DU79),"",20*'Nota de Estudiantes'!DU79/DU$6)</f>
        <v/>
      </c>
      <c r="DV77" s="43" t="str">
        <f>IF(ISBLANK('Nota de Estudiantes'!DV79),"",20*'Nota de Estudiantes'!DV79/DV$6)</f>
        <v/>
      </c>
      <c r="DW77" s="43" t="str">
        <f>IF(ISBLANK('Nota de Estudiantes'!DW79),"",20*'Nota de Estudiantes'!DW79/DW$6)</f>
        <v/>
      </c>
      <c r="DX77" s="43" t="str">
        <f>IF(ISBLANK('Nota de Estudiantes'!DX79),"",20*'Nota de Estudiantes'!DX79/DX$6)</f>
        <v/>
      </c>
      <c r="DY77" s="43" t="str">
        <f>IF(ISBLANK('Nota de Estudiantes'!DY79),"",20*'Nota de Estudiantes'!DY79/DY$6)</f>
        <v/>
      </c>
      <c r="DZ77" s="43" t="str">
        <f>IF(ISBLANK('Nota de Estudiantes'!DZ79),"",20*'Nota de Estudiantes'!DZ79/DZ$6)</f>
        <v/>
      </c>
      <c r="EA77" s="43" t="str">
        <f>IF(ISBLANK('Nota de Estudiantes'!EA79),"",20*'Nota de Estudiantes'!EA79/EA$6)</f>
        <v/>
      </c>
      <c r="EB77" s="43" t="str">
        <f>IF(ISBLANK('Nota de Estudiantes'!EB79),"",20*'Nota de Estudiantes'!EB79/EB$6)</f>
        <v/>
      </c>
      <c r="EC77" s="43" t="str">
        <f>IF(ISBLANK('Nota de Estudiantes'!EC79),"",20*'Nota de Estudiantes'!EC79/EC$6)</f>
        <v/>
      </c>
      <c r="ED77" s="43" t="str">
        <f>IF(ISBLANK('Nota de Estudiantes'!ED79),"",20*'Nota de Estudiantes'!ED79/ED$6)</f>
        <v/>
      </c>
      <c r="EE77" s="43" t="str">
        <f>IF(ISBLANK('Nota de Estudiantes'!EE79),"",20*'Nota de Estudiantes'!EE79/EE$6)</f>
        <v/>
      </c>
      <c r="EF77" s="43" t="str">
        <f>IF(ISBLANK('Nota de Estudiantes'!EF79),"",20*'Nota de Estudiantes'!EF79/EF$6)</f>
        <v/>
      </c>
      <c r="EG77" s="43" t="str">
        <f>IF(ISBLANK('Nota de Estudiantes'!EG79),"",20*'Nota de Estudiantes'!EG79/EG$6)</f>
        <v/>
      </c>
      <c r="EH77" s="43" t="str">
        <f>IF(ISBLANK('Nota de Estudiantes'!EH79),"",20*'Nota de Estudiantes'!EH79/EH$6)</f>
        <v/>
      </c>
      <c r="EI77" s="43" t="str">
        <f>IF(ISBLANK('Nota de Estudiantes'!EI79),"",20*'Nota de Estudiantes'!EI79/EI$6)</f>
        <v/>
      </c>
      <c r="EJ77" s="43" t="str">
        <f>IF(ISBLANK('Nota de Estudiantes'!EJ79),"",20*'Nota de Estudiantes'!EJ79/EJ$6)</f>
        <v/>
      </c>
      <c r="EK77" s="43" t="str">
        <f>IF(ISBLANK('Nota de Estudiantes'!EK79),"",20*'Nota de Estudiantes'!EK79/EK$6)</f>
        <v/>
      </c>
      <c r="EL77" s="43" t="str">
        <f>IF(ISBLANK('Nota de Estudiantes'!EL79),"",20*'Nota de Estudiantes'!EL79/EL$6)</f>
        <v/>
      </c>
      <c r="EM77" s="43" t="str">
        <f>IF(ISBLANK('Nota de Estudiantes'!EM79),"",20*'Nota de Estudiantes'!EM79/EM$6)</f>
        <v/>
      </c>
      <c r="EN77" s="43" t="str">
        <f>IF(ISBLANK('Nota de Estudiantes'!EN79),"",20*'Nota de Estudiantes'!EN79/EN$6)</f>
        <v/>
      </c>
      <c r="EO77" s="43" t="str">
        <f>IF(ISBLANK('Nota de Estudiantes'!EO79),"",20*'Nota de Estudiantes'!EO79/EO$6)</f>
        <v/>
      </c>
      <c r="EP77" s="43" t="str">
        <f>IF(ISBLANK('Nota de Estudiantes'!EP79),"",20*'Nota de Estudiantes'!EP79/EP$6)</f>
        <v/>
      </c>
      <c r="EQ77" s="43" t="str">
        <f>IF(ISBLANK('Nota de Estudiantes'!EQ79),"",20*'Nota de Estudiantes'!EQ79/EQ$6)</f>
        <v/>
      </c>
      <c r="ER77" s="43" t="str">
        <f>IF(ISBLANK('Nota de Estudiantes'!ER79),"",20*'Nota de Estudiantes'!ER79/ER$6)</f>
        <v/>
      </c>
      <c r="ES77" s="43" t="str">
        <f>IF(ISBLANK('Nota de Estudiantes'!ES79),"",20*'Nota de Estudiantes'!ES79/ES$6)</f>
        <v/>
      </c>
      <c r="ET77" s="43" t="str">
        <f>IF(ISBLANK('Nota de Estudiantes'!ET79),"",20*'Nota de Estudiantes'!ET79/ET$6)</f>
        <v/>
      </c>
      <c r="EU77" s="43" t="str">
        <f>IF(ISBLANK('Nota de Estudiantes'!EU79),"",20*'Nota de Estudiantes'!EU79/EU$6)</f>
        <v/>
      </c>
      <c r="EV77" s="43" t="str">
        <f>IF(ISBLANK('Nota de Estudiantes'!EV79),"",20*'Nota de Estudiantes'!EV79/EV$6)</f>
        <v/>
      </c>
      <c r="EW77" s="43" t="str">
        <f>IF(ISBLANK('Nota de Estudiantes'!EW79),"",20*'Nota de Estudiantes'!EW79/EW$6)</f>
        <v/>
      </c>
      <c r="EX77" s="43" t="str">
        <f>IF(ISBLANK('Nota de Estudiantes'!EX79),"",20*'Nota de Estudiantes'!EX79/EX$6)</f>
        <v/>
      </c>
      <c r="EY77" s="43" t="str">
        <f>IF(ISBLANK('Nota de Estudiantes'!EY79),"",20*'Nota de Estudiantes'!EY79/EY$6)</f>
        <v/>
      </c>
      <c r="EZ77" s="43" t="str">
        <f>IF(ISBLANK('Nota de Estudiantes'!EZ79),"",20*'Nota de Estudiantes'!EZ79/EZ$6)</f>
        <v/>
      </c>
      <c r="FA77" s="43" t="str">
        <f>IF(ISBLANK('Nota de Estudiantes'!FA79),"",20*'Nota de Estudiantes'!FA79/FA$6)</f>
        <v/>
      </c>
      <c r="FB77" s="43" t="str">
        <f>IF(ISBLANK('Nota de Estudiantes'!FB79),"",20*'Nota de Estudiantes'!FB79/FB$6)</f>
        <v/>
      </c>
      <c r="FC77" s="43" t="str">
        <f>IF(ISBLANK('Nota de Estudiantes'!FC79),"",20*'Nota de Estudiantes'!FC79/FC$6)</f>
        <v/>
      </c>
      <c r="FD77" s="43" t="str">
        <f>IF(ISBLANK('Nota de Estudiantes'!FD79),"",20*'Nota de Estudiantes'!FD79/FD$6)</f>
        <v/>
      </c>
      <c r="FE77" s="43" t="str">
        <f>IF(ISBLANK('Nota de Estudiantes'!FE79),"",20*'Nota de Estudiantes'!FE79/FE$6)</f>
        <v/>
      </c>
      <c r="FF77" s="43" t="str">
        <f>IF(ISBLANK('Nota de Estudiantes'!FF79),"",20*'Nota de Estudiantes'!FF79/FF$6)</f>
        <v/>
      </c>
      <c r="FG77" s="43" t="str">
        <f>IF(ISBLANK('Nota de Estudiantes'!FG79),"",20*'Nota de Estudiantes'!FG79/FG$6)</f>
        <v/>
      </c>
      <c r="FH77" s="43" t="str">
        <f>IF(ISBLANK('Nota de Estudiantes'!FH79),"",20*'Nota de Estudiantes'!FH79/FH$6)</f>
        <v/>
      </c>
      <c r="FI77" s="43" t="str">
        <f>IF(ISBLANK('Nota de Estudiantes'!FI79),"",20*'Nota de Estudiantes'!FI79/FI$6)</f>
        <v/>
      </c>
      <c r="FJ77" s="43" t="str">
        <f>IF(ISBLANK('Nota de Estudiantes'!FJ79),"",20*'Nota de Estudiantes'!FJ79/FJ$6)</f>
        <v/>
      </c>
      <c r="FK77" s="43" t="str">
        <f>IF(ISBLANK('Nota de Estudiantes'!FK79),"",20*'Nota de Estudiantes'!FK79/FK$6)</f>
        <v/>
      </c>
      <c r="FL77" s="43" t="str">
        <f>IF(ISBLANK('Nota de Estudiantes'!FL79),"",20*'Nota de Estudiantes'!FL79/FL$6)</f>
        <v/>
      </c>
    </row>
    <row r="78" spans="2:168" x14ac:dyDescent="0.25">
      <c r="B78" s="42" t="str">
        <f>IF(ISBLANK('Nota de Estudiantes'!B80),"",'Nota de Estudiantes'!B80)</f>
        <v/>
      </c>
      <c r="C78" s="42" t="str">
        <f>IF(ISBLANK('Nota de Estudiantes'!C80),"",'Nota de Estudiantes'!C80)</f>
        <v/>
      </c>
      <c r="D78" s="38" t="str">
        <f>IF(ISBLANK('Nota de Estudiantes'!D80),"",'Nota de Estudiantes'!D80)</f>
        <v/>
      </c>
      <c r="E78" s="43" t="str">
        <f>IF(ISBLANK('Nota de Estudiantes'!E80),"",20*'Nota de Estudiantes'!E80/E$6)</f>
        <v/>
      </c>
      <c r="F78" s="43" t="str">
        <f>IF(ISBLANK('Nota de Estudiantes'!F80),"",20*'Nota de Estudiantes'!F80/F$6)</f>
        <v/>
      </c>
      <c r="G78" s="43" t="str">
        <f>IF(ISBLANK('Nota de Estudiantes'!G80),"",20*'Nota de Estudiantes'!G80/G$6)</f>
        <v/>
      </c>
      <c r="H78" s="43" t="str">
        <f>IF(ISBLANK('Nota de Estudiantes'!H80),"",20*'Nota de Estudiantes'!H80/H$6)</f>
        <v/>
      </c>
      <c r="I78" s="43" t="str">
        <f>IF(ISBLANK('Nota de Estudiantes'!I80),"",20*'Nota de Estudiantes'!I80/I$6)</f>
        <v/>
      </c>
      <c r="J78" s="43" t="str">
        <f>IF(ISBLANK('Nota de Estudiantes'!J80),"",20*'Nota de Estudiantes'!J80/J$6)</f>
        <v/>
      </c>
      <c r="K78" s="43" t="str">
        <f>IF(ISBLANK('Nota de Estudiantes'!K80),"",20*'Nota de Estudiantes'!K80/K$6)</f>
        <v/>
      </c>
      <c r="L78" s="43" t="str">
        <f>IF(ISBLANK('Nota de Estudiantes'!L80),"",20*'Nota de Estudiantes'!L80/L$6)</f>
        <v/>
      </c>
      <c r="M78" s="43" t="str">
        <f>IF(ISBLANK('Nota de Estudiantes'!M80),"",20*'Nota de Estudiantes'!M80/M$6)</f>
        <v/>
      </c>
      <c r="N78" s="43" t="str">
        <f>IF(ISBLANK('Nota de Estudiantes'!N80),"",20*'Nota de Estudiantes'!N80/N$6)</f>
        <v/>
      </c>
      <c r="O78" s="43" t="str">
        <f>IF(ISBLANK('Nota de Estudiantes'!O80),"",20*'Nota de Estudiantes'!O80/O$6)</f>
        <v/>
      </c>
      <c r="P78" s="43" t="str">
        <f>IF(ISBLANK('Nota de Estudiantes'!P80),"",20*'Nota de Estudiantes'!P80/P$6)</f>
        <v/>
      </c>
      <c r="Q78" s="43" t="str">
        <f>IF(ISBLANK('Nota de Estudiantes'!Q80),"",20*'Nota de Estudiantes'!Q80/Q$6)</f>
        <v/>
      </c>
      <c r="R78" s="43" t="str">
        <f>IF(ISBLANK('Nota de Estudiantes'!R80),"",20*'Nota de Estudiantes'!R80/R$6)</f>
        <v/>
      </c>
      <c r="S78" s="43" t="str">
        <f>IF(ISBLANK('Nota de Estudiantes'!S80),"",20*'Nota de Estudiantes'!S80/S$6)</f>
        <v/>
      </c>
      <c r="T78" s="43" t="str">
        <f>IF(ISBLANK('Nota de Estudiantes'!T80),"",20*'Nota de Estudiantes'!T80/T$6)</f>
        <v/>
      </c>
      <c r="U78" s="43" t="str">
        <f>IF(ISBLANK('Nota de Estudiantes'!U80),"",20*'Nota de Estudiantes'!U80/U$6)</f>
        <v/>
      </c>
      <c r="V78" s="43" t="str">
        <f>IF(ISBLANK('Nota de Estudiantes'!V80),"",20*'Nota de Estudiantes'!V80/V$6)</f>
        <v/>
      </c>
      <c r="W78" s="43" t="str">
        <f>IF(ISBLANK('Nota de Estudiantes'!W80),"",20*'Nota de Estudiantes'!W80/W$6)</f>
        <v/>
      </c>
      <c r="X78" s="43" t="str">
        <f>IF(ISBLANK('Nota de Estudiantes'!X80),"",20*'Nota de Estudiantes'!X80/X$6)</f>
        <v/>
      </c>
      <c r="Y78" s="43" t="str">
        <f>IF(ISBLANK('Nota de Estudiantes'!Y80),"",20*'Nota de Estudiantes'!Y80/Y$6)</f>
        <v/>
      </c>
      <c r="Z78" s="43" t="str">
        <f>IF(ISBLANK('Nota de Estudiantes'!Z80),"",20*'Nota de Estudiantes'!Z80/Z$6)</f>
        <v/>
      </c>
      <c r="AA78" s="43" t="str">
        <f>IF(ISBLANK('Nota de Estudiantes'!AA80),"",20*'Nota de Estudiantes'!AA80/AA$6)</f>
        <v/>
      </c>
      <c r="AB78" s="43" t="str">
        <f>IF(ISBLANK('Nota de Estudiantes'!AB80),"",20*'Nota de Estudiantes'!AB80/AB$6)</f>
        <v/>
      </c>
      <c r="AC78" s="43" t="str">
        <f>IF(ISBLANK('Nota de Estudiantes'!AC80),"",20*'Nota de Estudiantes'!AC80/AC$6)</f>
        <v/>
      </c>
      <c r="AD78" s="43" t="str">
        <f>IF(ISBLANK('Nota de Estudiantes'!AD80),"",20*'Nota de Estudiantes'!AD80/AD$6)</f>
        <v/>
      </c>
      <c r="AE78" s="43" t="str">
        <f>IF(ISBLANK('Nota de Estudiantes'!AE80),"",20*'Nota de Estudiantes'!AE80/AE$6)</f>
        <v/>
      </c>
      <c r="AF78" s="43" t="str">
        <f>IF(ISBLANK('Nota de Estudiantes'!AF80),"",20*'Nota de Estudiantes'!AF80/AF$6)</f>
        <v/>
      </c>
      <c r="AG78" s="43" t="str">
        <f>IF(ISBLANK('Nota de Estudiantes'!AG80),"",20*'Nota de Estudiantes'!AG80/AG$6)</f>
        <v/>
      </c>
      <c r="AH78" s="43" t="str">
        <f>IF(ISBLANK('Nota de Estudiantes'!AH80),"",20*'Nota de Estudiantes'!AH80/AH$6)</f>
        <v/>
      </c>
      <c r="AI78" s="43" t="str">
        <f>IF(ISBLANK('Nota de Estudiantes'!AI80),"",20*'Nota de Estudiantes'!AI80/AI$6)</f>
        <v/>
      </c>
      <c r="AJ78" s="43" t="str">
        <f>IF(ISBLANK('Nota de Estudiantes'!AJ80),"",20*'Nota de Estudiantes'!AJ80/AJ$6)</f>
        <v/>
      </c>
      <c r="AK78" s="43" t="str">
        <f>IF(ISBLANK('Nota de Estudiantes'!AK80),"",20*'Nota de Estudiantes'!AK80/AK$6)</f>
        <v/>
      </c>
      <c r="AL78" s="43" t="str">
        <f>IF(ISBLANK('Nota de Estudiantes'!AL80),"",20*'Nota de Estudiantes'!AL80/AL$6)</f>
        <v/>
      </c>
      <c r="AM78" s="43" t="str">
        <f>IF(ISBLANK('Nota de Estudiantes'!AM80),"",20*'Nota de Estudiantes'!AM80/AM$6)</f>
        <v/>
      </c>
      <c r="AN78" s="43" t="str">
        <f>IF(ISBLANK('Nota de Estudiantes'!AN80),"",20*'Nota de Estudiantes'!AN80/AN$6)</f>
        <v/>
      </c>
      <c r="AO78" s="43" t="str">
        <f>IF(ISBLANK('Nota de Estudiantes'!AO80),"",20*'Nota de Estudiantes'!AO80/AO$6)</f>
        <v/>
      </c>
      <c r="AP78" s="43" t="str">
        <f>IF(ISBLANK('Nota de Estudiantes'!AP80),"",20*'Nota de Estudiantes'!AP80/AP$6)</f>
        <v/>
      </c>
      <c r="AQ78" s="43" t="str">
        <f>IF(ISBLANK('Nota de Estudiantes'!AQ80),"",20*'Nota de Estudiantes'!AQ80/AQ$6)</f>
        <v/>
      </c>
      <c r="AR78" s="43" t="str">
        <f>IF(ISBLANK('Nota de Estudiantes'!AR80),"",20*'Nota de Estudiantes'!AR80/AR$6)</f>
        <v/>
      </c>
      <c r="AS78" s="43" t="str">
        <f>IF(ISBLANK('Nota de Estudiantes'!AS80),"",20*'Nota de Estudiantes'!AS80/AS$6)</f>
        <v/>
      </c>
      <c r="AT78" s="43" t="str">
        <f>IF(ISBLANK('Nota de Estudiantes'!AT80),"",20*'Nota de Estudiantes'!AT80/AT$6)</f>
        <v/>
      </c>
      <c r="AU78" s="43" t="str">
        <f>IF(ISBLANK('Nota de Estudiantes'!AU80),"",20*'Nota de Estudiantes'!AU80/AU$6)</f>
        <v/>
      </c>
      <c r="AV78" s="43" t="str">
        <f>IF(ISBLANK('Nota de Estudiantes'!AV80),"",20*'Nota de Estudiantes'!AV80/AV$6)</f>
        <v/>
      </c>
      <c r="AW78" s="43" t="str">
        <f>IF(ISBLANK('Nota de Estudiantes'!AW80),"",20*'Nota de Estudiantes'!AW80/AW$6)</f>
        <v/>
      </c>
      <c r="AX78" s="43" t="str">
        <f>IF(ISBLANK('Nota de Estudiantes'!AX80),"",20*'Nota de Estudiantes'!AX80/AX$6)</f>
        <v/>
      </c>
      <c r="AY78" s="43" t="str">
        <f>IF(ISBLANK('Nota de Estudiantes'!AY80),"",20*'Nota de Estudiantes'!AY80/AY$6)</f>
        <v/>
      </c>
      <c r="AZ78" s="43" t="str">
        <f>IF(ISBLANK('Nota de Estudiantes'!AZ80),"",20*'Nota de Estudiantes'!AZ80/AZ$6)</f>
        <v/>
      </c>
      <c r="BA78" s="43" t="str">
        <f>IF(ISBLANK('Nota de Estudiantes'!BA80),"",20*'Nota de Estudiantes'!BA80/BA$6)</f>
        <v/>
      </c>
      <c r="BB78" s="43" t="str">
        <f>IF(ISBLANK('Nota de Estudiantes'!BB80),"",20*'Nota de Estudiantes'!BB80/BB$6)</f>
        <v/>
      </c>
      <c r="BC78" s="43" t="str">
        <f>IF(ISBLANK('Nota de Estudiantes'!BC80),"",20*'Nota de Estudiantes'!BC80/BC$6)</f>
        <v/>
      </c>
      <c r="BD78" s="43" t="str">
        <f>IF(ISBLANK('Nota de Estudiantes'!BD80),"",20*'Nota de Estudiantes'!BD80/BD$6)</f>
        <v/>
      </c>
      <c r="BE78" s="43" t="str">
        <f>IF(ISBLANK('Nota de Estudiantes'!BE80),"",20*'Nota de Estudiantes'!BE80/BE$6)</f>
        <v/>
      </c>
      <c r="BF78" s="43" t="str">
        <f>IF(ISBLANK('Nota de Estudiantes'!BF80),"",20*'Nota de Estudiantes'!BF80/BF$6)</f>
        <v/>
      </c>
      <c r="BG78" s="43" t="str">
        <f>IF(ISBLANK('Nota de Estudiantes'!BG80),"",20*'Nota de Estudiantes'!BG80/BG$6)</f>
        <v/>
      </c>
      <c r="BH78" s="43" t="str">
        <f>IF(ISBLANK('Nota de Estudiantes'!BH80),"",20*'Nota de Estudiantes'!BH80/BH$6)</f>
        <v/>
      </c>
      <c r="BI78" s="43" t="str">
        <f>IF(ISBLANK('Nota de Estudiantes'!BI80),"",20*'Nota de Estudiantes'!BI80/BI$6)</f>
        <v/>
      </c>
      <c r="BJ78" s="43" t="str">
        <f>IF(ISBLANK('Nota de Estudiantes'!BJ80),"",20*'Nota de Estudiantes'!BJ80/BJ$6)</f>
        <v/>
      </c>
      <c r="BK78" s="43" t="str">
        <f>IF(ISBLANK('Nota de Estudiantes'!BK80),"",20*'Nota de Estudiantes'!BK80/BK$6)</f>
        <v/>
      </c>
      <c r="BL78" s="43" t="str">
        <f>IF(ISBLANK('Nota de Estudiantes'!BL80),"",20*'Nota de Estudiantes'!BL80/BL$6)</f>
        <v/>
      </c>
      <c r="BM78" s="43" t="str">
        <f>IF(ISBLANK('Nota de Estudiantes'!BM80),"",20*'Nota de Estudiantes'!BM80/BM$6)</f>
        <v/>
      </c>
      <c r="BN78" s="43" t="str">
        <f>IF(ISBLANK('Nota de Estudiantes'!BN80),"",20*'Nota de Estudiantes'!BN80/BN$6)</f>
        <v/>
      </c>
      <c r="BO78" s="43" t="str">
        <f>IF(ISBLANK('Nota de Estudiantes'!BO80),"",20*'Nota de Estudiantes'!BO80/BO$6)</f>
        <v/>
      </c>
      <c r="BP78" s="43" t="str">
        <f>IF(ISBLANK('Nota de Estudiantes'!BP80),"",20*'Nota de Estudiantes'!BP80/BP$6)</f>
        <v/>
      </c>
      <c r="BQ78" s="43" t="str">
        <f>IF(ISBLANK('Nota de Estudiantes'!BQ80),"",20*'Nota de Estudiantes'!BQ80/BQ$6)</f>
        <v/>
      </c>
      <c r="BR78" s="43" t="str">
        <f>IF(ISBLANK('Nota de Estudiantes'!BR80),"",20*'Nota de Estudiantes'!BR80/BR$6)</f>
        <v/>
      </c>
      <c r="BS78" s="43" t="str">
        <f>IF(ISBLANK('Nota de Estudiantes'!BS80),"",20*'Nota de Estudiantes'!BS80/BS$6)</f>
        <v/>
      </c>
      <c r="BT78" s="43" t="str">
        <f>IF(ISBLANK('Nota de Estudiantes'!BT80),"",20*'Nota de Estudiantes'!BT80/BT$6)</f>
        <v/>
      </c>
      <c r="BU78" s="43" t="str">
        <f>IF(ISBLANK('Nota de Estudiantes'!BU80),"",20*'Nota de Estudiantes'!BU80/BU$6)</f>
        <v/>
      </c>
      <c r="BV78" s="43" t="str">
        <f>IF(ISBLANK('Nota de Estudiantes'!BV80),"",20*'Nota de Estudiantes'!BV80/BV$6)</f>
        <v/>
      </c>
      <c r="BW78" s="43" t="str">
        <f>IF(ISBLANK('Nota de Estudiantes'!BW80),"",20*'Nota de Estudiantes'!BW80/BW$6)</f>
        <v/>
      </c>
      <c r="BX78" s="43" t="str">
        <f>IF(ISBLANK('Nota de Estudiantes'!BX80),"",20*'Nota de Estudiantes'!BX80/BX$6)</f>
        <v/>
      </c>
      <c r="BY78" s="43" t="str">
        <f>IF(ISBLANK('Nota de Estudiantes'!BY80),"",20*'Nota de Estudiantes'!BY80/BY$6)</f>
        <v/>
      </c>
      <c r="BZ78" s="43" t="str">
        <f>IF(ISBLANK('Nota de Estudiantes'!BZ80),"",20*'Nota de Estudiantes'!BZ80/BZ$6)</f>
        <v/>
      </c>
      <c r="CA78" s="43" t="str">
        <f>IF(ISBLANK('Nota de Estudiantes'!CA80),"",20*'Nota de Estudiantes'!CA80/CA$6)</f>
        <v/>
      </c>
      <c r="CB78" s="43" t="str">
        <f>IF(ISBLANK('Nota de Estudiantes'!CB80),"",20*'Nota de Estudiantes'!CB80/CB$6)</f>
        <v/>
      </c>
      <c r="CC78" s="43" t="str">
        <f>IF(ISBLANK('Nota de Estudiantes'!CC80),"",20*'Nota de Estudiantes'!CC80/CC$6)</f>
        <v/>
      </c>
      <c r="CD78" s="43" t="str">
        <f>IF(ISBLANK('Nota de Estudiantes'!CD80),"",20*'Nota de Estudiantes'!CD80/CD$6)</f>
        <v/>
      </c>
      <c r="CE78" s="43" t="str">
        <f>IF(ISBLANK('Nota de Estudiantes'!CE80),"",20*'Nota de Estudiantes'!CE80/CE$6)</f>
        <v/>
      </c>
      <c r="CF78" s="43" t="str">
        <f>IF(ISBLANK('Nota de Estudiantes'!CF80),"",20*'Nota de Estudiantes'!CF80/CF$6)</f>
        <v/>
      </c>
      <c r="CG78" s="43" t="str">
        <f>IF(ISBLANK('Nota de Estudiantes'!CG80),"",20*'Nota de Estudiantes'!CG80/CG$6)</f>
        <v/>
      </c>
      <c r="CH78" s="43" t="str">
        <f>IF(ISBLANK('Nota de Estudiantes'!CH80),"",20*'Nota de Estudiantes'!CH80/CH$6)</f>
        <v/>
      </c>
      <c r="CI78" s="43" t="str">
        <f>IF(ISBLANK('Nota de Estudiantes'!CI80),"",20*'Nota de Estudiantes'!CI80/CI$6)</f>
        <v/>
      </c>
      <c r="CJ78" s="43" t="str">
        <f>IF(ISBLANK('Nota de Estudiantes'!CJ80),"",20*'Nota de Estudiantes'!CJ80/CJ$6)</f>
        <v/>
      </c>
      <c r="CK78" s="43" t="str">
        <f>IF(ISBLANK('Nota de Estudiantes'!CK80),"",20*'Nota de Estudiantes'!CK80/CK$6)</f>
        <v/>
      </c>
      <c r="CL78" s="43" t="str">
        <f>IF(ISBLANK('Nota de Estudiantes'!CL80),"",20*'Nota de Estudiantes'!CL80/CL$6)</f>
        <v/>
      </c>
      <c r="CM78" s="43" t="str">
        <f>IF(ISBLANK('Nota de Estudiantes'!CM80),"",20*'Nota de Estudiantes'!CM80/CM$6)</f>
        <v/>
      </c>
      <c r="CN78" s="43" t="str">
        <f>IF(ISBLANK('Nota de Estudiantes'!CN80),"",20*'Nota de Estudiantes'!CN80/CN$6)</f>
        <v/>
      </c>
      <c r="CO78" s="43" t="str">
        <f>IF(ISBLANK('Nota de Estudiantes'!CO80),"",20*'Nota de Estudiantes'!CO80/CO$6)</f>
        <v/>
      </c>
      <c r="CP78" s="43" t="str">
        <f>IF(ISBLANK('Nota de Estudiantes'!CP80),"",20*'Nota de Estudiantes'!CP80/CP$6)</f>
        <v/>
      </c>
      <c r="CQ78" s="43" t="str">
        <f>IF(ISBLANK('Nota de Estudiantes'!CQ80),"",20*'Nota de Estudiantes'!CQ80/CQ$6)</f>
        <v/>
      </c>
      <c r="CR78" s="43" t="str">
        <f>IF(ISBLANK('Nota de Estudiantes'!CR80),"",20*'Nota de Estudiantes'!CR80/CR$6)</f>
        <v/>
      </c>
      <c r="CS78" s="43" t="str">
        <f>IF(ISBLANK('Nota de Estudiantes'!CS80),"",20*'Nota de Estudiantes'!CS80/CS$6)</f>
        <v/>
      </c>
      <c r="CT78" s="43" t="str">
        <f>IF(ISBLANK('Nota de Estudiantes'!CT80),"",20*'Nota de Estudiantes'!CT80/CT$6)</f>
        <v/>
      </c>
      <c r="CU78" s="43" t="str">
        <f>IF(ISBLANK('Nota de Estudiantes'!CU80),"",20*'Nota de Estudiantes'!CU80/CU$6)</f>
        <v/>
      </c>
      <c r="CV78" s="43" t="str">
        <f>IF(ISBLANK('Nota de Estudiantes'!CV80),"",20*'Nota de Estudiantes'!CV80/CV$6)</f>
        <v/>
      </c>
      <c r="CW78" s="43" t="str">
        <f>IF(ISBLANK('Nota de Estudiantes'!CW80),"",20*'Nota de Estudiantes'!CW80/CW$6)</f>
        <v/>
      </c>
      <c r="CX78" s="43" t="str">
        <f>IF(ISBLANK('Nota de Estudiantes'!CX80),"",20*'Nota de Estudiantes'!CX80/CX$6)</f>
        <v/>
      </c>
      <c r="CY78" s="43" t="str">
        <f>IF(ISBLANK('Nota de Estudiantes'!CY80),"",20*'Nota de Estudiantes'!CY80/CY$6)</f>
        <v/>
      </c>
      <c r="CZ78" s="43" t="str">
        <f>IF(ISBLANK('Nota de Estudiantes'!CZ80),"",20*'Nota de Estudiantes'!CZ80/CZ$6)</f>
        <v/>
      </c>
      <c r="DA78" s="43" t="str">
        <f>IF(ISBLANK('Nota de Estudiantes'!DA80),"",20*'Nota de Estudiantes'!DA80/DA$6)</f>
        <v/>
      </c>
      <c r="DB78" s="43" t="str">
        <f>IF(ISBLANK('Nota de Estudiantes'!DB80),"",20*'Nota de Estudiantes'!DB80/DB$6)</f>
        <v/>
      </c>
      <c r="DC78" s="43" t="str">
        <f>IF(ISBLANK('Nota de Estudiantes'!DC80),"",20*'Nota de Estudiantes'!DC80/DC$6)</f>
        <v/>
      </c>
      <c r="DD78" s="43" t="str">
        <f>IF(ISBLANK('Nota de Estudiantes'!DD80),"",20*'Nota de Estudiantes'!DD80/DD$6)</f>
        <v/>
      </c>
      <c r="DE78" s="43" t="str">
        <f>IF(ISBLANK('Nota de Estudiantes'!DE80),"",20*'Nota de Estudiantes'!DE80/DE$6)</f>
        <v/>
      </c>
      <c r="DF78" s="43" t="str">
        <f>IF(ISBLANK('Nota de Estudiantes'!DF80),"",20*'Nota de Estudiantes'!DF80/DF$6)</f>
        <v/>
      </c>
      <c r="DG78" s="43" t="str">
        <f>IF(ISBLANK('Nota de Estudiantes'!DG80),"",20*'Nota de Estudiantes'!DG80/DG$6)</f>
        <v/>
      </c>
      <c r="DH78" s="43" t="str">
        <f>IF(ISBLANK('Nota de Estudiantes'!DH80),"",20*'Nota de Estudiantes'!DH80/DH$6)</f>
        <v/>
      </c>
      <c r="DI78" s="43" t="str">
        <f>IF(ISBLANK('Nota de Estudiantes'!DI80),"",20*'Nota de Estudiantes'!DI80/DI$6)</f>
        <v/>
      </c>
      <c r="DJ78" s="43" t="str">
        <f>IF(ISBLANK('Nota de Estudiantes'!DJ80),"",20*'Nota de Estudiantes'!DJ80/DJ$6)</f>
        <v/>
      </c>
      <c r="DK78" s="43" t="str">
        <f>IF(ISBLANK('Nota de Estudiantes'!DK80),"",20*'Nota de Estudiantes'!DK80/DK$6)</f>
        <v/>
      </c>
      <c r="DL78" s="43" t="str">
        <f>IF(ISBLANK('Nota de Estudiantes'!DL80),"",20*'Nota de Estudiantes'!DL80/DL$6)</f>
        <v/>
      </c>
      <c r="DM78" s="43" t="str">
        <f>IF(ISBLANK('Nota de Estudiantes'!DM80),"",20*'Nota de Estudiantes'!DM80/DM$6)</f>
        <v/>
      </c>
      <c r="DN78" s="43" t="str">
        <f>IF(ISBLANK('Nota de Estudiantes'!DN80),"",20*'Nota de Estudiantes'!DN80/DN$6)</f>
        <v/>
      </c>
      <c r="DO78" s="43" t="str">
        <f>IF(ISBLANK('Nota de Estudiantes'!DO80),"",20*'Nota de Estudiantes'!DO80/DO$6)</f>
        <v/>
      </c>
      <c r="DP78" s="43" t="str">
        <f>IF(ISBLANK('Nota de Estudiantes'!DP80),"",20*'Nota de Estudiantes'!DP80/DP$6)</f>
        <v/>
      </c>
      <c r="DQ78" s="43" t="str">
        <f>IF(ISBLANK('Nota de Estudiantes'!DQ80),"",20*'Nota de Estudiantes'!DQ80/DQ$6)</f>
        <v/>
      </c>
      <c r="DR78" s="43" t="str">
        <f>IF(ISBLANK('Nota de Estudiantes'!DR80),"",20*'Nota de Estudiantes'!DR80/DR$6)</f>
        <v/>
      </c>
      <c r="DS78" s="43" t="str">
        <f>IF(ISBLANK('Nota de Estudiantes'!DS80),"",20*'Nota de Estudiantes'!DS80/DS$6)</f>
        <v/>
      </c>
      <c r="DT78" s="43" t="str">
        <f>IF(ISBLANK('Nota de Estudiantes'!DT80),"",20*'Nota de Estudiantes'!DT80/DT$6)</f>
        <v/>
      </c>
      <c r="DU78" s="43" t="str">
        <f>IF(ISBLANK('Nota de Estudiantes'!DU80),"",20*'Nota de Estudiantes'!DU80/DU$6)</f>
        <v/>
      </c>
      <c r="DV78" s="43" t="str">
        <f>IF(ISBLANK('Nota de Estudiantes'!DV80),"",20*'Nota de Estudiantes'!DV80/DV$6)</f>
        <v/>
      </c>
      <c r="DW78" s="43" t="str">
        <f>IF(ISBLANK('Nota de Estudiantes'!DW80),"",20*'Nota de Estudiantes'!DW80/DW$6)</f>
        <v/>
      </c>
      <c r="DX78" s="43" t="str">
        <f>IF(ISBLANK('Nota de Estudiantes'!DX80),"",20*'Nota de Estudiantes'!DX80/DX$6)</f>
        <v/>
      </c>
      <c r="DY78" s="43" t="str">
        <f>IF(ISBLANK('Nota de Estudiantes'!DY80),"",20*'Nota de Estudiantes'!DY80/DY$6)</f>
        <v/>
      </c>
      <c r="DZ78" s="43" t="str">
        <f>IF(ISBLANK('Nota de Estudiantes'!DZ80),"",20*'Nota de Estudiantes'!DZ80/DZ$6)</f>
        <v/>
      </c>
      <c r="EA78" s="43" t="str">
        <f>IF(ISBLANK('Nota de Estudiantes'!EA80),"",20*'Nota de Estudiantes'!EA80/EA$6)</f>
        <v/>
      </c>
      <c r="EB78" s="43" t="str">
        <f>IF(ISBLANK('Nota de Estudiantes'!EB80),"",20*'Nota de Estudiantes'!EB80/EB$6)</f>
        <v/>
      </c>
      <c r="EC78" s="43" t="str">
        <f>IF(ISBLANK('Nota de Estudiantes'!EC80),"",20*'Nota de Estudiantes'!EC80/EC$6)</f>
        <v/>
      </c>
      <c r="ED78" s="43" t="str">
        <f>IF(ISBLANK('Nota de Estudiantes'!ED80),"",20*'Nota de Estudiantes'!ED80/ED$6)</f>
        <v/>
      </c>
      <c r="EE78" s="43" t="str">
        <f>IF(ISBLANK('Nota de Estudiantes'!EE80),"",20*'Nota de Estudiantes'!EE80/EE$6)</f>
        <v/>
      </c>
      <c r="EF78" s="43" t="str">
        <f>IF(ISBLANK('Nota de Estudiantes'!EF80),"",20*'Nota de Estudiantes'!EF80/EF$6)</f>
        <v/>
      </c>
      <c r="EG78" s="43" t="str">
        <f>IF(ISBLANK('Nota de Estudiantes'!EG80),"",20*'Nota de Estudiantes'!EG80/EG$6)</f>
        <v/>
      </c>
      <c r="EH78" s="43" t="str">
        <f>IF(ISBLANK('Nota de Estudiantes'!EH80),"",20*'Nota de Estudiantes'!EH80/EH$6)</f>
        <v/>
      </c>
      <c r="EI78" s="43" t="str">
        <f>IF(ISBLANK('Nota de Estudiantes'!EI80),"",20*'Nota de Estudiantes'!EI80/EI$6)</f>
        <v/>
      </c>
      <c r="EJ78" s="43" t="str">
        <f>IF(ISBLANK('Nota de Estudiantes'!EJ80),"",20*'Nota de Estudiantes'!EJ80/EJ$6)</f>
        <v/>
      </c>
      <c r="EK78" s="43" t="str">
        <f>IF(ISBLANK('Nota de Estudiantes'!EK80),"",20*'Nota de Estudiantes'!EK80/EK$6)</f>
        <v/>
      </c>
      <c r="EL78" s="43" t="str">
        <f>IF(ISBLANK('Nota de Estudiantes'!EL80),"",20*'Nota de Estudiantes'!EL80/EL$6)</f>
        <v/>
      </c>
      <c r="EM78" s="43" t="str">
        <f>IF(ISBLANK('Nota de Estudiantes'!EM80),"",20*'Nota de Estudiantes'!EM80/EM$6)</f>
        <v/>
      </c>
      <c r="EN78" s="43" t="str">
        <f>IF(ISBLANK('Nota de Estudiantes'!EN80),"",20*'Nota de Estudiantes'!EN80/EN$6)</f>
        <v/>
      </c>
      <c r="EO78" s="43" t="str">
        <f>IF(ISBLANK('Nota de Estudiantes'!EO80),"",20*'Nota de Estudiantes'!EO80/EO$6)</f>
        <v/>
      </c>
      <c r="EP78" s="43" t="str">
        <f>IF(ISBLANK('Nota de Estudiantes'!EP80),"",20*'Nota de Estudiantes'!EP80/EP$6)</f>
        <v/>
      </c>
      <c r="EQ78" s="43" t="str">
        <f>IF(ISBLANK('Nota de Estudiantes'!EQ80),"",20*'Nota de Estudiantes'!EQ80/EQ$6)</f>
        <v/>
      </c>
      <c r="ER78" s="43" t="str">
        <f>IF(ISBLANK('Nota de Estudiantes'!ER80),"",20*'Nota de Estudiantes'!ER80/ER$6)</f>
        <v/>
      </c>
      <c r="ES78" s="43" t="str">
        <f>IF(ISBLANK('Nota de Estudiantes'!ES80),"",20*'Nota de Estudiantes'!ES80/ES$6)</f>
        <v/>
      </c>
      <c r="ET78" s="43" t="str">
        <f>IF(ISBLANK('Nota de Estudiantes'!ET80),"",20*'Nota de Estudiantes'!ET80/ET$6)</f>
        <v/>
      </c>
      <c r="EU78" s="43" t="str">
        <f>IF(ISBLANK('Nota de Estudiantes'!EU80),"",20*'Nota de Estudiantes'!EU80/EU$6)</f>
        <v/>
      </c>
      <c r="EV78" s="43" t="str">
        <f>IF(ISBLANK('Nota de Estudiantes'!EV80),"",20*'Nota de Estudiantes'!EV80/EV$6)</f>
        <v/>
      </c>
      <c r="EW78" s="43" t="str">
        <f>IF(ISBLANK('Nota de Estudiantes'!EW80),"",20*'Nota de Estudiantes'!EW80/EW$6)</f>
        <v/>
      </c>
      <c r="EX78" s="43" t="str">
        <f>IF(ISBLANK('Nota de Estudiantes'!EX80),"",20*'Nota de Estudiantes'!EX80/EX$6)</f>
        <v/>
      </c>
      <c r="EY78" s="43" t="str">
        <f>IF(ISBLANK('Nota de Estudiantes'!EY80),"",20*'Nota de Estudiantes'!EY80/EY$6)</f>
        <v/>
      </c>
      <c r="EZ78" s="43" t="str">
        <f>IF(ISBLANK('Nota de Estudiantes'!EZ80),"",20*'Nota de Estudiantes'!EZ80/EZ$6)</f>
        <v/>
      </c>
      <c r="FA78" s="43" t="str">
        <f>IF(ISBLANK('Nota de Estudiantes'!FA80),"",20*'Nota de Estudiantes'!FA80/FA$6)</f>
        <v/>
      </c>
      <c r="FB78" s="43" t="str">
        <f>IF(ISBLANK('Nota de Estudiantes'!FB80),"",20*'Nota de Estudiantes'!FB80/FB$6)</f>
        <v/>
      </c>
      <c r="FC78" s="43" t="str">
        <f>IF(ISBLANK('Nota de Estudiantes'!FC80),"",20*'Nota de Estudiantes'!FC80/FC$6)</f>
        <v/>
      </c>
      <c r="FD78" s="43" t="str">
        <f>IF(ISBLANK('Nota de Estudiantes'!FD80),"",20*'Nota de Estudiantes'!FD80/FD$6)</f>
        <v/>
      </c>
      <c r="FE78" s="43" t="str">
        <f>IF(ISBLANK('Nota de Estudiantes'!FE80),"",20*'Nota de Estudiantes'!FE80/FE$6)</f>
        <v/>
      </c>
      <c r="FF78" s="43" t="str">
        <f>IF(ISBLANK('Nota de Estudiantes'!FF80),"",20*'Nota de Estudiantes'!FF80/FF$6)</f>
        <v/>
      </c>
      <c r="FG78" s="43" t="str">
        <f>IF(ISBLANK('Nota de Estudiantes'!FG80),"",20*'Nota de Estudiantes'!FG80/FG$6)</f>
        <v/>
      </c>
      <c r="FH78" s="43" t="str">
        <f>IF(ISBLANK('Nota de Estudiantes'!FH80),"",20*'Nota de Estudiantes'!FH80/FH$6)</f>
        <v/>
      </c>
      <c r="FI78" s="43" t="str">
        <f>IF(ISBLANK('Nota de Estudiantes'!FI80),"",20*'Nota de Estudiantes'!FI80/FI$6)</f>
        <v/>
      </c>
      <c r="FJ78" s="43" t="str">
        <f>IF(ISBLANK('Nota de Estudiantes'!FJ80),"",20*'Nota de Estudiantes'!FJ80/FJ$6)</f>
        <v/>
      </c>
      <c r="FK78" s="43" t="str">
        <f>IF(ISBLANK('Nota de Estudiantes'!FK80),"",20*'Nota de Estudiantes'!FK80/FK$6)</f>
        <v/>
      </c>
      <c r="FL78" s="43" t="str">
        <f>IF(ISBLANK('Nota de Estudiantes'!FL80),"",20*'Nota de Estudiantes'!FL80/FL$6)</f>
        <v/>
      </c>
    </row>
    <row r="79" spans="2:168" x14ac:dyDescent="0.25">
      <c r="B79" s="42" t="str">
        <f>IF(ISBLANK('Nota de Estudiantes'!B81),"",'Nota de Estudiantes'!B81)</f>
        <v/>
      </c>
      <c r="C79" s="42" t="str">
        <f>IF(ISBLANK('Nota de Estudiantes'!C81),"",'Nota de Estudiantes'!C81)</f>
        <v/>
      </c>
      <c r="D79" s="38" t="str">
        <f>IF(ISBLANK('Nota de Estudiantes'!D81),"",'Nota de Estudiantes'!D81)</f>
        <v/>
      </c>
      <c r="E79" s="43" t="str">
        <f>IF(ISBLANK('Nota de Estudiantes'!E81),"",20*'Nota de Estudiantes'!E81/E$6)</f>
        <v/>
      </c>
      <c r="F79" s="43" t="str">
        <f>IF(ISBLANK('Nota de Estudiantes'!F81),"",20*'Nota de Estudiantes'!F81/F$6)</f>
        <v/>
      </c>
      <c r="G79" s="43" t="str">
        <f>IF(ISBLANK('Nota de Estudiantes'!G81),"",20*'Nota de Estudiantes'!G81/G$6)</f>
        <v/>
      </c>
      <c r="H79" s="43" t="str">
        <f>IF(ISBLANK('Nota de Estudiantes'!H81),"",20*'Nota de Estudiantes'!H81/H$6)</f>
        <v/>
      </c>
      <c r="I79" s="43" t="str">
        <f>IF(ISBLANK('Nota de Estudiantes'!I81),"",20*'Nota de Estudiantes'!I81/I$6)</f>
        <v/>
      </c>
      <c r="J79" s="43" t="str">
        <f>IF(ISBLANK('Nota de Estudiantes'!J81),"",20*'Nota de Estudiantes'!J81/J$6)</f>
        <v/>
      </c>
      <c r="K79" s="43" t="str">
        <f>IF(ISBLANK('Nota de Estudiantes'!K81),"",20*'Nota de Estudiantes'!K81/K$6)</f>
        <v/>
      </c>
      <c r="L79" s="43" t="str">
        <f>IF(ISBLANK('Nota de Estudiantes'!L81),"",20*'Nota de Estudiantes'!L81/L$6)</f>
        <v/>
      </c>
      <c r="M79" s="43" t="str">
        <f>IF(ISBLANK('Nota de Estudiantes'!M81),"",20*'Nota de Estudiantes'!M81/M$6)</f>
        <v/>
      </c>
      <c r="N79" s="43" t="str">
        <f>IF(ISBLANK('Nota de Estudiantes'!N81),"",20*'Nota de Estudiantes'!N81/N$6)</f>
        <v/>
      </c>
      <c r="O79" s="43" t="str">
        <f>IF(ISBLANK('Nota de Estudiantes'!O81),"",20*'Nota de Estudiantes'!O81/O$6)</f>
        <v/>
      </c>
      <c r="P79" s="43" t="str">
        <f>IF(ISBLANK('Nota de Estudiantes'!P81),"",20*'Nota de Estudiantes'!P81/P$6)</f>
        <v/>
      </c>
      <c r="Q79" s="43" t="str">
        <f>IF(ISBLANK('Nota de Estudiantes'!Q81),"",20*'Nota de Estudiantes'!Q81/Q$6)</f>
        <v/>
      </c>
      <c r="R79" s="43" t="str">
        <f>IF(ISBLANK('Nota de Estudiantes'!R81),"",20*'Nota de Estudiantes'!R81/R$6)</f>
        <v/>
      </c>
      <c r="S79" s="43" t="str">
        <f>IF(ISBLANK('Nota de Estudiantes'!S81),"",20*'Nota de Estudiantes'!S81/S$6)</f>
        <v/>
      </c>
      <c r="T79" s="43" t="str">
        <f>IF(ISBLANK('Nota de Estudiantes'!T81),"",20*'Nota de Estudiantes'!T81/T$6)</f>
        <v/>
      </c>
      <c r="U79" s="43" t="str">
        <f>IF(ISBLANK('Nota de Estudiantes'!U81),"",20*'Nota de Estudiantes'!U81/U$6)</f>
        <v/>
      </c>
      <c r="V79" s="43" t="str">
        <f>IF(ISBLANK('Nota de Estudiantes'!V81),"",20*'Nota de Estudiantes'!V81/V$6)</f>
        <v/>
      </c>
      <c r="W79" s="43" t="str">
        <f>IF(ISBLANK('Nota de Estudiantes'!W81),"",20*'Nota de Estudiantes'!W81/W$6)</f>
        <v/>
      </c>
      <c r="X79" s="43" t="str">
        <f>IF(ISBLANK('Nota de Estudiantes'!X81),"",20*'Nota de Estudiantes'!X81/X$6)</f>
        <v/>
      </c>
      <c r="Y79" s="43" t="str">
        <f>IF(ISBLANK('Nota de Estudiantes'!Y81),"",20*'Nota de Estudiantes'!Y81/Y$6)</f>
        <v/>
      </c>
      <c r="Z79" s="43" t="str">
        <f>IF(ISBLANK('Nota de Estudiantes'!Z81),"",20*'Nota de Estudiantes'!Z81/Z$6)</f>
        <v/>
      </c>
      <c r="AA79" s="43" t="str">
        <f>IF(ISBLANK('Nota de Estudiantes'!AA81),"",20*'Nota de Estudiantes'!AA81/AA$6)</f>
        <v/>
      </c>
      <c r="AB79" s="43" t="str">
        <f>IF(ISBLANK('Nota de Estudiantes'!AB81),"",20*'Nota de Estudiantes'!AB81/AB$6)</f>
        <v/>
      </c>
      <c r="AC79" s="43" t="str">
        <f>IF(ISBLANK('Nota de Estudiantes'!AC81),"",20*'Nota de Estudiantes'!AC81/AC$6)</f>
        <v/>
      </c>
      <c r="AD79" s="43" t="str">
        <f>IF(ISBLANK('Nota de Estudiantes'!AD81),"",20*'Nota de Estudiantes'!AD81/AD$6)</f>
        <v/>
      </c>
      <c r="AE79" s="43" t="str">
        <f>IF(ISBLANK('Nota de Estudiantes'!AE81),"",20*'Nota de Estudiantes'!AE81/AE$6)</f>
        <v/>
      </c>
      <c r="AF79" s="43" t="str">
        <f>IF(ISBLANK('Nota de Estudiantes'!AF81),"",20*'Nota de Estudiantes'!AF81/AF$6)</f>
        <v/>
      </c>
      <c r="AG79" s="43" t="str">
        <f>IF(ISBLANK('Nota de Estudiantes'!AG81),"",20*'Nota de Estudiantes'!AG81/AG$6)</f>
        <v/>
      </c>
      <c r="AH79" s="43" t="str">
        <f>IF(ISBLANK('Nota de Estudiantes'!AH81),"",20*'Nota de Estudiantes'!AH81/AH$6)</f>
        <v/>
      </c>
      <c r="AI79" s="43" t="str">
        <f>IF(ISBLANK('Nota de Estudiantes'!AI81),"",20*'Nota de Estudiantes'!AI81/AI$6)</f>
        <v/>
      </c>
      <c r="AJ79" s="43" t="str">
        <f>IF(ISBLANK('Nota de Estudiantes'!AJ81),"",20*'Nota de Estudiantes'!AJ81/AJ$6)</f>
        <v/>
      </c>
      <c r="AK79" s="43" t="str">
        <f>IF(ISBLANK('Nota de Estudiantes'!AK81),"",20*'Nota de Estudiantes'!AK81/AK$6)</f>
        <v/>
      </c>
      <c r="AL79" s="43" t="str">
        <f>IF(ISBLANK('Nota de Estudiantes'!AL81),"",20*'Nota de Estudiantes'!AL81/AL$6)</f>
        <v/>
      </c>
      <c r="AM79" s="43" t="str">
        <f>IF(ISBLANK('Nota de Estudiantes'!AM81),"",20*'Nota de Estudiantes'!AM81/AM$6)</f>
        <v/>
      </c>
      <c r="AN79" s="43" t="str">
        <f>IF(ISBLANK('Nota de Estudiantes'!AN81),"",20*'Nota de Estudiantes'!AN81/AN$6)</f>
        <v/>
      </c>
      <c r="AO79" s="43" t="str">
        <f>IF(ISBLANK('Nota de Estudiantes'!AO81),"",20*'Nota de Estudiantes'!AO81/AO$6)</f>
        <v/>
      </c>
      <c r="AP79" s="43" t="str">
        <f>IF(ISBLANK('Nota de Estudiantes'!AP81),"",20*'Nota de Estudiantes'!AP81/AP$6)</f>
        <v/>
      </c>
      <c r="AQ79" s="43" t="str">
        <f>IF(ISBLANK('Nota de Estudiantes'!AQ81),"",20*'Nota de Estudiantes'!AQ81/AQ$6)</f>
        <v/>
      </c>
      <c r="AR79" s="43" t="str">
        <f>IF(ISBLANK('Nota de Estudiantes'!AR81),"",20*'Nota de Estudiantes'!AR81/AR$6)</f>
        <v/>
      </c>
      <c r="AS79" s="43" t="str">
        <f>IF(ISBLANK('Nota de Estudiantes'!AS81),"",20*'Nota de Estudiantes'!AS81/AS$6)</f>
        <v/>
      </c>
      <c r="AT79" s="43" t="str">
        <f>IF(ISBLANK('Nota de Estudiantes'!AT81),"",20*'Nota de Estudiantes'!AT81/AT$6)</f>
        <v/>
      </c>
      <c r="AU79" s="43" t="str">
        <f>IF(ISBLANK('Nota de Estudiantes'!AU81),"",20*'Nota de Estudiantes'!AU81/AU$6)</f>
        <v/>
      </c>
      <c r="AV79" s="43" t="str">
        <f>IF(ISBLANK('Nota de Estudiantes'!AV81),"",20*'Nota de Estudiantes'!AV81/AV$6)</f>
        <v/>
      </c>
      <c r="AW79" s="43" t="str">
        <f>IF(ISBLANK('Nota de Estudiantes'!AW81),"",20*'Nota de Estudiantes'!AW81/AW$6)</f>
        <v/>
      </c>
      <c r="AX79" s="43" t="str">
        <f>IF(ISBLANK('Nota de Estudiantes'!AX81),"",20*'Nota de Estudiantes'!AX81/AX$6)</f>
        <v/>
      </c>
      <c r="AY79" s="43" t="str">
        <f>IF(ISBLANK('Nota de Estudiantes'!AY81),"",20*'Nota de Estudiantes'!AY81/AY$6)</f>
        <v/>
      </c>
      <c r="AZ79" s="43" t="str">
        <f>IF(ISBLANK('Nota de Estudiantes'!AZ81),"",20*'Nota de Estudiantes'!AZ81/AZ$6)</f>
        <v/>
      </c>
      <c r="BA79" s="43" t="str">
        <f>IF(ISBLANK('Nota de Estudiantes'!BA81),"",20*'Nota de Estudiantes'!BA81/BA$6)</f>
        <v/>
      </c>
      <c r="BB79" s="43" t="str">
        <f>IF(ISBLANK('Nota de Estudiantes'!BB81),"",20*'Nota de Estudiantes'!BB81/BB$6)</f>
        <v/>
      </c>
      <c r="BC79" s="43" t="str">
        <f>IF(ISBLANK('Nota de Estudiantes'!BC81),"",20*'Nota de Estudiantes'!BC81/BC$6)</f>
        <v/>
      </c>
      <c r="BD79" s="43" t="str">
        <f>IF(ISBLANK('Nota de Estudiantes'!BD81),"",20*'Nota de Estudiantes'!BD81/BD$6)</f>
        <v/>
      </c>
      <c r="BE79" s="43" t="str">
        <f>IF(ISBLANK('Nota de Estudiantes'!BE81),"",20*'Nota de Estudiantes'!BE81/BE$6)</f>
        <v/>
      </c>
      <c r="BF79" s="43" t="str">
        <f>IF(ISBLANK('Nota de Estudiantes'!BF81),"",20*'Nota de Estudiantes'!BF81/BF$6)</f>
        <v/>
      </c>
      <c r="BG79" s="43" t="str">
        <f>IF(ISBLANK('Nota de Estudiantes'!BG81),"",20*'Nota de Estudiantes'!BG81/BG$6)</f>
        <v/>
      </c>
      <c r="BH79" s="43" t="str">
        <f>IF(ISBLANK('Nota de Estudiantes'!BH81),"",20*'Nota de Estudiantes'!BH81/BH$6)</f>
        <v/>
      </c>
      <c r="BI79" s="43" t="str">
        <f>IF(ISBLANK('Nota de Estudiantes'!BI81),"",20*'Nota de Estudiantes'!BI81/BI$6)</f>
        <v/>
      </c>
      <c r="BJ79" s="43" t="str">
        <f>IF(ISBLANK('Nota de Estudiantes'!BJ81),"",20*'Nota de Estudiantes'!BJ81/BJ$6)</f>
        <v/>
      </c>
      <c r="BK79" s="43" t="str">
        <f>IF(ISBLANK('Nota de Estudiantes'!BK81),"",20*'Nota de Estudiantes'!BK81/BK$6)</f>
        <v/>
      </c>
      <c r="BL79" s="43" t="str">
        <f>IF(ISBLANK('Nota de Estudiantes'!BL81),"",20*'Nota de Estudiantes'!BL81/BL$6)</f>
        <v/>
      </c>
      <c r="BM79" s="43" t="str">
        <f>IF(ISBLANK('Nota de Estudiantes'!BM81),"",20*'Nota de Estudiantes'!BM81/BM$6)</f>
        <v/>
      </c>
      <c r="BN79" s="43" t="str">
        <f>IF(ISBLANK('Nota de Estudiantes'!BN81),"",20*'Nota de Estudiantes'!BN81/BN$6)</f>
        <v/>
      </c>
      <c r="BO79" s="43" t="str">
        <f>IF(ISBLANK('Nota de Estudiantes'!BO81),"",20*'Nota de Estudiantes'!BO81/BO$6)</f>
        <v/>
      </c>
      <c r="BP79" s="43" t="str">
        <f>IF(ISBLANK('Nota de Estudiantes'!BP81),"",20*'Nota de Estudiantes'!BP81/BP$6)</f>
        <v/>
      </c>
      <c r="BQ79" s="43" t="str">
        <f>IF(ISBLANK('Nota de Estudiantes'!BQ81),"",20*'Nota de Estudiantes'!BQ81/BQ$6)</f>
        <v/>
      </c>
      <c r="BR79" s="43" t="str">
        <f>IF(ISBLANK('Nota de Estudiantes'!BR81),"",20*'Nota de Estudiantes'!BR81/BR$6)</f>
        <v/>
      </c>
      <c r="BS79" s="43" t="str">
        <f>IF(ISBLANK('Nota de Estudiantes'!BS81),"",20*'Nota de Estudiantes'!BS81/BS$6)</f>
        <v/>
      </c>
      <c r="BT79" s="43" t="str">
        <f>IF(ISBLANK('Nota de Estudiantes'!BT81),"",20*'Nota de Estudiantes'!BT81/BT$6)</f>
        <v/>
      </c>
      <c r="BU79" s="43" t="str">
        <f>IF(ISBLANK('Nota de Estudiantes'!BU81),"",20*'Nota de Estudiantes'!BU81/BU$6)</f>
        <v/>
      </c>
      <c r="BV79" s="43" t="str">
        <f>IF(ISBLANK('Nota de Estudiantes'!BV81),"",20*'Nota de Estudiantes'!BV81/BV$6)</f>
        <v/>
      </c>
      <c r="BW79" s="43" t="str">
        <f>IF(ISBLANK('Nota de Estudiantes'!BW81),"",20*'Nota de Estudiantes'!BW81/BW$6)</f>
        <v/>
      </c>
      <c r="BX79" s="43" t="str">
        <f>IF(ISBLANK('Nota de Estudiantes'!BX81),"",20*'Nota de Estudiantes'!BX81/BX$6)</f>
        <v/>
      </c>
      <c r="BY79" s="43" t="str">
        <f>IF(ISBLANK('Nota de Estudiantes'!BY81),"",20*'Nota de Estudiantes'!BY81/BY$6)</f>
        <v/>
      </c>
      <c r="BZ79" s="43" t="str">
        <f>IF(ISBLANK('Nota de Estudiantes'!BZ81),"",20*'Nota de Estudiantes'!BZ81/BZ$6)</f>
        <v/>
      </c>
      <c r="CA79" s="43" t="str">
        <f>IF(ISBLANK('Nota de Estudiantes'!CA81),"",20*'Nota de Estudiantes'!CA81/CA$6)</f>
        <v/>
      </c>
      <c r="CB79" s="43" t="str">
        <f>IF(ISBLANK('Nota de Estudiantes'!CB81),"",20*'Nota de Estudiantes'!CB81/CB$6)</f>
        <v/>
      </c>
      <c r="CC79" s="43" t="str">
        <f>IF(ISBLANK('Nota de Estudiantes'!CC81),"",20*'Nota de Estudiantes'!CC81/CC$6)</f>
        <v/>
      </c>
      <c r="CD79" s="43" t="str">
        <f>IF(ISBLANK('Nota de Estudiantes'!CD81),"",20*'Nota de Estudiantes'!CD81/CD$6)</f>
        <v/>
      </c>
      <c r="CE79" s="43" t="str">
        <f>IF(ISBLANK('Nota de Estudiantes'!CE81),"",20*'Nota de Estudiantes'!CE81/CE$6)</f>
        <v/>
      </c>
      <c r="CF79" s="43" t="str">
        <f>IF(ISBLANK('Nota de Estudiantes'!CF81),"",20*'Nota de Estudiantes'!CF81/CF$6)</f>
        <v/>
      </c>
      <c r="CG79" s="43" t="str">
        <f>IF(ISBLANK('Nota de Estudiantes'!CG81),"",20*'Nota de Estudiantes'!CG81/CG$6)</f>
        <v/>
      </c>
      <c r="CH79" s="43" t="str">
        <f>IF(ISBLANK('Nota de Estudiantes'!CH81),"",20*'Nota de Estudiantes'!CH81/CH$6)</f>
        <v/>
      </c>
      <c r="CI79" s="43" t="str">
        <f>IF(ISBLANK('Nota de Estudiantes'!CI81),"",20*'Nota de Estudiantes'!CI81/CI$6)</f>
        <v/>
      </c>
      <c r="CJ79" s="43" t="str">
        <f>IF(ISBLANK('Nota de Estudiantes'!CJ81),"",20*'Nota de Estudiantes'!CJ81/CJ$6)</f>
        <v/>
      </c>
      <c r="CK79" s="43" t="str">
        <f>IF(ISBLANK('Nota de Estudiantes'!CK81),"",20*'Nota de Estudiantes'!CK81/CK$6)</f>
        <v/>
      </c>
      <c r="CL79" s="43" t="str">
        <f>IF(ISBLANK('Nota de Estudiantes'!CL81),"",20*'Nota de Estudiantes'!CL81/CL$6)</f>
        <v/>
      </c>
      <c r="CM79" s="43" t="str">
        <f>IF(ISBLANK('Nota de Estudiantes'!CM81),"",20*'Nota de Estudiantes'!CM81/CM$6)</f>
        <v/>
      </c>
      <c r="CN79" s="43" t="str">
        <f>IF(ISBLANK('Nota de Estudiantes'!CN81),"",20*'Nota de Estudiantes'!CN81/CN$6)</f>
        <v/>
      </c>
      <c r="CO79" s="43" t="str">
        <f>IF(ISBLANK('Nota de Estudiantes'!CO81),"",20*'Nota de Estudiantes'!CO81/CO$6)</f>
        <v/>
      </c>
      <c r="CP79" s="43" t="str">
        <f>IF(ISBLANK('Nota de Estudiantes'!CP81),"",20*'Nota de Estudiantes'!CP81/CP$6)</f>
        <v/>
      </c>
      <c r="CQ79" s="43" t="str">
        <f>IF(ISBLANK('Nota de Estudiantes'!CQ81),"",20*'Nota de Estudiantes'!CQ81/CQ$6)</f>
        <v/>
      </c>
      <c r="CR79" s="43" t="str">
        <f>IF(ISBLANK('Nota de Estudiantes'!CR81),"",20*'Nota de Estudiantes'!CR81/CR$6)</f>
        <v/>
      </c>
      <c r="CS79" s="43" t="str">
        <f>IF(ISBLANK('Nota de Estudiantes'!CS81),"",20*'Nota de Estudiantes'!CS81/CS$6)</f>
        <v/>
      </c>
      <c r="CT79" s="43" t="str">
        <f>IF(ISBLANK('Nota de Estudiantes'!CT81),"",20*'Nota de Estudiantes'!CT81/CT$6)</f>
        <v/>
      </c>
      <c r="CU79" s="43" t="str">
        <f>IF(ISBLANK('Nota de Estudiantes'!CU81),"",20*'Nota de Estudiantes'!CU81/CU$6)</f>
        <v/>
      </c>
      <c r="CV79" s="43" t="str">
        <f>IF(ISBLANK('Nota de Estudiantes'!CV81),"",20*'Nota de Estudiantes'!CV81/CV$6)</f>
        <v/>
      </c>
      <c r="CW79" s="43" t="str">
        <f>IF(ISBLANK('Nota de Estudiantes'!CW81),"",20*'Nota de Estudiantes'!CW81/CW$6)</f>
        <v/>
      </c>
      <c r="CX79" s="43" t="str">
        <f>IF(ISBLANK('Nota de Estudiantes'!CX81),"",20*'Nota de Estudiantes'!CX81/CX$6)</f>
        <v/>
      </c>
      <c r="CY79" s="43" t="str">
        <f>IF(ISBLANK('Nota de Estudiantes'!CY81),"",20*'Nota de Estudiantes'!CY81/CY$6)</f>
        <v/>
      </c>
      <c r="CZ79" s="43" t="str">
        <f>IF(ISBLANK('Nota de Estudiantes'!CZ81),"",20*'Nota de Estudiantes'!CZ81/CZ$6)</f>
        <v/>
      </c>
      <c r="DA79" s="43" t="str">
        <f>IF(ISBLANK('Nota de Estudiantes'!DA81),"",20*'Nota de Estudiantes'!DA81/DA$6)</f>
        <v/>
      </c>
      <c r="DB79" s="43" t="str">
        <f>IF(ISBLANK('Nota de Estudiantes'!DB81),"",20*'Nota de Estudiantes'!DB81/DB$6)</f>
        <v/>
      </c>
      <c r="DC79" s="43" t="str">
        <f>IF(ISBLANK('Nota de Estudiantes'!DC81),"",20*'Nota de Estudiantes'!DC81/DC$6)</f>
        <v/>
      </c>
      <c r="DD79" s="43" t="str">
        <f>IF(ISBLANK('Nota de Estudiantes'!DD81),"",20*'Nota de Estudiantes'!DD81/DD$6)</f>
        <v/>
      </c>
      <c r="DE79" s="43" t="str">
        <f>IF(ISBLANK('Nota de Estudiantes'!DE81),"",20*'Nota de Estudiantes'!DE81/DE$6)</f>
        <v/>
      </c>
      <c r="DF79" s="43" t="str">
        <f>IF(ISBLANK('Nota de Estudiantes'!DF81),"",20*'Nota de Estudiantes'!DF81/DF$6)</f>
        <v/>
      </c>
      <c r="DG79" s="43" t="str">
        <f>IF(ISBLANK('Nota de Estudiantes'!DG81),"",20*'Nota de Estudiantes'!DG81/DG$6)</f>
        <v/>
      </c>
      <c r="DH79" s="43" t="str">
        <f>IF(ISBLANK('Nota de Estudiantes'!DH81),"",20*'Nota de Estudiantes'!DH81/DH$6)</f>
        <v/>
      </c>
      <c r="DI79" s="43" t="str">
        <f>IF(ISBLANK('Nota de Estudiantes'!DI81),"",20*'Nota de Estudiantes'!DI81/DI$6)</f>
        <v/>
      </c>
      <c r="DJ79" s="43" t="str">
        <f>IF(ISBLANK('Nota de Estudiantes'!DJ81),"",20*'Nota de Estudiantes'!DJ81/DJ$6)</f>
        <v/>
      </c>
      <c r="DK79" s="43" t="str">
        <f>IF(ISBLANK('Nota de Estudiantes'!DK81),"",20*'Nota de Estudiantes'!DK81/DK$6)</f>
        <v/>
      </c>
      <c r="DL79" s="43" t="str">
        <f>IF(ISBLANK('Nota de Estudiantes'!DL81),"",20*'Nota de Estudiantes'!DL81/DL$6)</f>
        <v/>
      </c>
      <c r="DM79" s="43" t="str">
        <f>IF(ISBLANK('Nota de Estudiantes'!DM81),"",20*'Nota de Estudiantes'!DM81/DM$6)</f>
        <v/>
      </c>
      <c r="DN79" s="43" t="str">
        <f>IF(ISBLANK('Nota de Estudiantes'!DN81),"",20*'Nota de Estudiantes'!DN81/DN$6)</f>
        <v/>
      </c>
      <c r="DO79" s="43" t="str">
        <f>IF(ISBLANK('Nota de Estudiantes'!DO81),"",20*'Nota de Estudiantes'!DO81/DO$6)</f>
        <v/>
      </c>
      <c r="DP79" s="43" t="str">
        <f>IF(ISBLANK('Nota de Estudiantes'!DP81),"",20*'Nota de Estudiantes'!DP81/DP$6)</f>
        <v/>
      </c>
      <c r="DQ79" s="43" t="str">
        <f>IF(ISBLANK('Nota de Estudiantes'!DQ81),"",20*'Nota de Estudiantes'!DQ81/DQ$6)</f>
        <v/>
      </c>
      <c r="DR79" s="43" t="str">
        <f>IF(ISBLANK('Nota de Estudiantes'!DR81),"",20*'Nota de Estudiantes'!DR81/DR$6)</f>
        <v/>
      </c>
      <c r="DS79" s="43" t="str">
        <f>IF(ISBLANK('Nota de Estudiantes'!DS81),"",20*'Nota de Estudiantes'!DS81/DS$6)</f>
        <v/>
      </c>
      <c r="DT79" s="43" t="str">
        <f>IF(ISBLANK('Nota de Estudiantes'!DT81),"",20*'Nota de Estudiantes'!DT81/DT$6)</f>
        <v/>
      </c>
      <c r="DU79" s="43" t="str">
        <f>IF(ISBLANK('Nota de Estudiantes'!DU81),"",20*'Nota de Estudiantes'!DU81/DU$6)</f>
        <v/>
      </c>
      <c r="DV79" s="43" t="str">
        <f>IF(ISBLANK('Nota de Estudiantes'!DV81),"",20*'Nota de Estudiantes'!DV81/DV$6)</f>
        <v/>
      </c>
      <c r="DW79" s="43" t="str">
        <f>IF(ISBLANK('Nota de Estudiantes'!DW81),"",20*'Nota de Estudiantes'!DW81/DW$6)</f>
        <v/>
      </c>
      <c r="DX79" s="43" t="str">
        <f>IF(ISBLANK('Nota de Estudiantes'!DX81),"",20*'Nota de Estudiantes'!DX81/DX$6)</f>
        <v/>
      </c>
      <c r="DY79" s="43" t="str">
        <f>IF(ISBLANK('Nota de Estudiantes'!DY81),"",20*'Nota de Estudiantes'!DY81/DY$6)</f>
        <v/>
      </c>
      <c r="DZ79" s="43" t="str">
        <f>IF(ISBLANK('Nota de Estudiantes'!DZ81),"",20*'Nota de Estudiantes'!DZ81/DZ$6)</f>
        <v/>
      </c>
      <c r="EA79" s="43" t="str">
        <f>IF(ISBLANK('Nota de Estudiantes'!EA81),"",20*'Nota de Estudiantes'!EA81/EA$6)</f>
        <v/>
      </c>
      <c r="EB79" s="43" t="str">
        <f>IF(ISBLANK('Nota de Estudiantes'!EB81),"",20*'Nota de Estudiantes'!EB81/EB$6)</f>
        <v/>
      </c>
      <c r="EC79" s="43" t="str">
        <f>IF(ISBLANK('Nota de Estudiantes'!EC81),"",20*'Nota de Estudiantes'!EC81/EC$6)</f>
        <v/>
      </c>
      <c r="ED79" s="43" t="str">
        <f>IF(ISBLANK('Nota de Estudiantes'!ED81),"",20*'Nota de Estudiantes'!ED81/ED$6)</f>
        <v/>
      </c>
      <c r="EE79" s="43" t="str">
        <f>IF(ISBLANK('Nota de Estudiantes'!EE81),"",20*'Nota de Estudiantes'!EE81/EE$6)</f>
        <v/>
      </c>
      <c r="EF79" s="43" t="str">
        <f>IF(ISBLANK('Nota de Estudiantes'!EF81),"",20*'Nota de Estudiantes'!EF81/EF$6)</f>
        <v/>
      </c>
      <c r="EG79" s="43" t="str">
        <f>IF(ISBLANK('Nota de Estudiantes'!EG81),"",20*'Nota de Estudiantes'!EG81/EG$6)</f>
        <v/>
      </c>
      <c r="EH79" s="43" t="str">
        <f>IF(ISBLANK('Nota de Estudiantes'!EH81),"",20*'Nota de Estudiantes'!EH81/EH$6)</f>
        <v/>
      </c>
      <c r="EI79" s="43" t="str">
        <f>IF(ISBLANK('Nota de Estudiantes'!EI81),"",20*'Nota de Estudiantes'!EI81/EI$6)</f>
        <v/>
      </c>
      <c r="EJ79" s="43" t="str">
        <f>IF(ISBLANK('Nota de Estudiantes'!EJ81),"",20*'Nota de Estudiantes'!EJ81/EJ$6)</f>
        <v/>
      </c>
      <c r="EK79" s="43" t="str">
        <f>IF(ISBLANK('Nota de Estudiantes'!EK81),"",20*'Nota de Estudiantes'!EK81/EK$6)</f>
        <v/>
      </c>
      <c r="EL79" s="43" t="str">
        <f>IF(ISBLANK('Nota de Estudiantes'!EL81),"",20*'Nota de Estudiantes'!EL81/EL$6)</f>
        <v/>
      </c>
      <c r="EM79" s="43" t="str">
        <f>IF(ISBLANK('Nota de Estudiantes'!EM81),"",20*'Nota de Estudiantes'!EM81/EM$6)</f>
        <v/>
      </c>
      <c r="EN79" s="43" t="str">
        <f>IF(ISBLANK('Nota de Estudiantes'!EN81),"",20*'Nota de Estudiantes'!EN81/EN$6)</f>
        <v/>
      </c>
      <c r="EO79" s="43" t="str">
        <f>IF(ISBLANK('Nota de Estudiantes'!EO81),"",20*'Nota de Estudiantes'!EO81/EO$6)</f>
        <v/>
      </c>
      <c r="EP79" s="43" t="str">
        <f>IF(ISBLANK('Nota de Estudiantes'!EP81),"",20*'Nota de Estudiantes'!EP81/EP$6)</f>
        <v/>
      </c>
      <c r="EQ79" s="43" t="str">
        <f>IF(ISBLANK('Nota de Estudiantes'!EQ81),"",20*'Nota de Estudiantes'!EQ81/EQ$6)</f>
        <v/>
      </c>
      <c r="ER79" s="43" t="str">
        <f>IF(ISBLANK('Nota de Estudiantes'!ER81),"",20*'Nota de Estudiantes'!ER81/ER$6)</f>
        <v/>
      </c>
      <c r="ES79" s="43" t="str">
        <f>IF(ISBLANK('Nota de Estudiantes'!ES81),"",20*'Nota de Estudiantes'!ES81/ES$6)</f>
        <v/>
      </c>
      <c r="ET79" s="43" t="str">
        <f>IF(ISBLANK('Nota de Estudiantes'!ET81),"",20*'Nota de Estudiantes'!ET81/ET$6)</f>
        <v/>
      </c>
      <c r="EU79" s="43" t="str">
        <f>IF(ISBLANK('Nota de Estudiantes'!EU81),"",20*'Nota de Estudiantes'!EU81/EU$6)</f>
        <v/>
      </c>
      <c r="EV79" s="43" t="str">
        <f>IF(ISBLANK('Nota de Estudiantes'!EV81),"",20*'Nota de Estudiantes'!EV81/EV$6)</f>
        <v/>
      </c>
      <c r="EW79" s="43" t="str">
        <f>IF(ISBLANK('Nota de Estudiantes'!EW81),"",20*'Nota de Estudiantes'!EW81/EW$6)</f>
        <v/>
      </c>
      <c r="EX79" s="43" t="str">
        <f>IF(ISBLANK('Nota de Estudiantes'!EX81),"",20*'Nota de Estudiantes'!EX81/EX$6)</f>
        <v/>
      </c>
      <c r="EY79" s="43" t="str">
        <f>IF(ISBLANK('Nota de Estudiantes'!EY81),"",20*'Nota de Estudiantes'!EY81/EY$6)</f>
        <v/>
      </c>
      <c r="EZ79" s="43" t="str">
        <f>IF(ISBLANK('Nota de Estudiantes'!EZ81),"",20*'Nota de Estudiantes'!EZ81/EZ$6)</f>
        <v/>
      </c>
      <c r="FA79" s="43" t="str">
        <f>IF(ISBLANK('Nota de Estudiantes'!FA81),"",20*'Nota de Estudiantes'!FA81/FA$6)</f>
        <v/>
      </c>
      <c r="FB79" s="43" t="str">
        <f>IF(ISBLANK('Nota de Estudiantes'!FB81),"",20*'Nota de Estudiantes'!FB81/FB$6)</f>
        <v/>
      </c>
      <c r="FC79" s="43" t="str">
        <f>IF(ISBLANK('Nota de Estudiantes'!FC81),"",20*'Nota de Estudiantes'!FC81/FC$6)</f>
        <v/>
      </c>
      <c r="FD79" s="43" t="str">
        <f>IF(ISBLANK('Nota de Estudiantes'!FD81),"",20*'Nota de Estudiantes'!FD81/FD$6)</f>
        <v/>
      </c>
      <c r="FE79" s="43" t="str">
        <f>IF(ISBLANK('Nota de Estudiantes'!FE81),"",20*'Nota de Estudiantes'!FE81/FE$6)</f>
        <v/>
      </c>
      <c r="FF79" s="43" t="str">
        <f>IF(ISBLANK('Nota de Estudiantes'!FF81),"",20*'Nota de Estudiantes'!FF81/FF$6)</f>
        <v/>
      </c>
      <c r="FG79" s="43" t="str">
        <f>IF(ISBLANK('Nota de Estudiantes'!FG81),"",20*'Nota de Estudiantes'!FG81/FG$6)</f>
        <v/>
      </c>
      <c r="FH79" s="43" t="str">
        <f>IF(ISBLANK('Nota de Estudiantes'!FH81),"",20*'Nota de Estudiantes'!FH81/FH$6)</f>
        <v/>
      </c>
      <c r="FI79" s="43" t="str">
        <f>IF(ISBLANK('Nota de Estudiantes'!FI81),"",20*'Nota de Estudiantes'!FI81/FI$6)</f>
        <v/>
      </c>
      <c r="FJ79" s="43" t="str">
        <f>IF(ISBLANK('Nota de Estudiantes'!FJ81),"",20*'Nota de Estudiantes'!FJ81/FJ$6)</f>
        <v/>
      </c>
      <c r="FK79" s="43" t="str">
        <f>IF(ISBLANK('Nota de Estudiantes'!FK81),"",20*'Nota de Estudiantes'!FK81/FK$6)</f>
        <v/>
      </c>
      <c r="FL79" s="43" t="str">
        <f>IF(ISBLANK('Nota de Estudiantes'!FL81),"",20*'Nota de Estudiantes'!FL81/FL$6)</f>
        <v/>
      </c>
    </row>
    <row r="80" spans="2:168" x14ac:dyDescent="0.25">
      <c r="B80" s="42" t="str">
        <f>IF(ISBLANK('Nota de Estudiantes'!B82),"",'Nota de Estudiantes'!B82)</f>
        <v/>
      </c>
      <c r="C80" s="42" t="str">
        <f>IF(ISBLANK('Nota de Estudiantes'!C82),"",'Nota de Estudiantes'!C82)</f>
        <v/>
      </c>
      <c r="D80" s="38" t="str">
        <f>IF(ISBLANK('Nota de Estudiantes'!D82),"",'Nota de Estudiantes'!D82)</f>
        <v/>
      </c>
      <c r="E80" s="43" t="str">
        <f>IF(ISBLANK('Nota de Estudiantes'!E82),"",20*'Nota de Estudiantes'!E82/E$6)</f>
        <v/>
      </c>
      <c r="F80" s="43" t="str">
        <f>IF(ISBLANK('Nota de Estudiantes'!F82),"",20*'Nota de Estudiantes'!F82/F$6)</f>
        <v/>
      </c>
      <c r="G80" s="43" t="str">
        <f>IF(ISBLANK('Nota de Estudiantes'!G82),"",20*'Nota de Estudiantes'!G82/G$6)</f>
        <v/>
      </c>
      <c r="H80" s="43" t="str">
        <f>IF(ISBLANK('Nota de Estudiantes'!H82),"",20*'Nota de Estudiantes'!H82/H$6)</f>
        <v/>
      </c>
      <c r="I80" s="43" t="str">
        <f>IF(ISBLANK('Nota de Estudiantes'!I82),"",20*'Nota de Estudiantes'!I82/I$6)</f>
        <v/>
      </c>
      <c r="J80" s="43" t="str">
        <f>IF(ISBLANK('Nota de Estudiantes'!J82),"",20*'Nota de Estudiantes'!J82/J$6)</f>
        <v/>
      </c>
      <c r="K80" s="43" t="str">
        <f>IF(ISBLANK('Nota de Estudiantes'!K82),"",20*'Nota de Estudiantes'!K82/K$6)</f>
        <v/>
      </c>
      <c r="L80" s="43" t="str">
        <f>IF(ISBLANK('Nota de Estudiantes'!L82),"",20*'Nota de Estudiantes'!L82/L$6)</f>
        <v/>
      </c>
      <c r="M80" s="43" t="str">
        <f>IF(ISBLANK('Nota de Estudiantes'!M82),"",20*'Nota de Estudiantes'!M82/M$6)</f>
        <v/>
      </c>
      <c r="N80" s="43" t="str">
        <f>IF(ISBLANK('Nota de Estudiantes'!N82),"",20*'Nota de Estudiantes'!N82/N$6)</f>
        <v/>
      </c>
      <c r="O80" s="43" t="str">
        <f>IF(ISBLANK('Nota de Estudiantes'!O82),"",20*'Nota de Estudiantes'!O82/O$6)</f>
        <v/>
      </c>
      <c r="P80" s="43" t="str">
        <f>IF(ISBLANK('Nota de Estudiantes'!P82),"",20*'Nota de Estudiantes'!P82/P$6)</f>
        <v/>
      </c>
      <c r="Q80" s="43" t="str">
        <f>IF(ISBLANK('Nota de Estudiantes'!Q82),"",20*'Nota de Estudiantes'!Q82/Q$6)</f>
        <v/>
      </c>
      <c r="R80" s="43" t="str">
        <f>IF(ISBLANK('Nota de Estudiantes'!R82),"",20*'Nota de Estudiantes'!R82/R$6)</f>
        <v/>
      </c>
      <c r="S80" s="43" t="str">
        <f>IF(ISBLANK('Nota de Estudiantes'!S82),"",20*'Nota de Estudiantes'!S82/S$6)</f>
        <v/>
      </c>
      <c r="T80" s="43" t="str">
        <f>IF(ISBLANK('Nota de Estudiantes'!T82),"",20*'Nota de Estudiantes'!T82/T$6)</f>
        <v/>
      </c>
      <c r="U80" s="43" t="str">
        <f>IF(ISBLANK('Nota de Estudiantes'!U82),"",20*'Nota de Estudiantes'!U82/U$6)</f>
        <v/>
      </c>
      <c r="V80" s="43" t="str">
        <f>IF(ISBLANK('Nota de Estudiantes'!V82),"",20*'Nota de Estudiantes'!V82/V$6)</f>
        <v/>
      </c>
      <c r="W80" s="43" t="str">
        <f>IF(ISBLANK('Nota de Estudiantes'!W82),"",20*'Nota de Estudiantes'!W82/W$6)</f>
        <v/>
      </c>
      <c r="X80" s="43" t="str">
        <f>IF(ISBLANK('Nota de Estudiantes'!X82),"",20*'Nota de Estudiantes'!X82/X$6)</f>
        <v/>
      </c>
      <c r="Y80" s="43" t="str">
        <f>IF(ISBLANK('Nota de Estudiantes'!Y82),"",20*'Nota de Estudiantes'!Y82/Y$6)</f>
        <v/>
      </c>
      <c r="Z80" s="43" t="str">
        <f>IF(ISBLANK('Nota de Estudiantes'!Z82),"",20*'Nota de Estudiantes'!Z82/Z$6)</f>
        <v/>
      </c>
      <c r="AA80" s="43" t="str">
        <f>IF(ISBLANK('Nota de Estudiantes'!AA82),"",20*'Nota de Estudiantes'!AA82/AA$6)</f>
        <v/>
      </c>
      <c r="AB80" s="43" t="str">
        <f>IF(ISBLANK('Nota de Estudiantes'!AB82),"",20*'Nota de Estudiantes'!AB82/AB$6)</f>
        <v/>
      </c>
      <c r="AC80" s="43" t="str">
        <f>IF(ISBLANK('Nota de Estudiantes'!AC82),"",20*'Nota de Estudiantes'!AC82/AC$6)</f>
        <v/>
      </c>
      <c r="AD80" s="43" t="str">
        <f>IF(ISBLANK('Nota de Estudiantes'!AD82),"",20*'Nota de Estudiantes'!AD82/AD$6)</f>
        <v/>
      </c>
      <c r="AE80" s="43" t="str">
        <f>IF(ISBLANK('Nota de Estudiantes'!AE82),"",20*'Nota de Estudiantes'!AE82/AE$6)</f>
        <v/>
      </c>
      <c r="AF80" s="43" t="str">
        <f>IF(ISBLANK('Nota de Estudiantes'!AF82),"",20*'Nota de Estudiantes'!AF82/AF$6)</f>
        <v/>
      </c>
      <c r="AG80" s="43" t="str">
        <f>IF(ISBLANK('Nota de Estudiantes'!AG82),"",20*'Nota de Estudiantes'!AG82/AG$6)</f>
        <v/>
      </c>
      <c r="AH80" s="43" t="str">
        <f>IF(ISBLANK('Nota de Estudiantes'!AH82),"",20*'Nota de Estudiantes'!AH82/AH$6)</f>
        <v/>
      </c>
      <c r="AI80" s="43" t="str">
        <f>IF(ISBLANK('Nota de Estudiantes'!AI82),"",20*'Nota de Estudiantes'!AI82/AI$6)</f>
        <v/>
      </c>
      <c r="AJ80" s="43" t="str">
        <f>IF(ISBLANK('Nota de Estudiantes'!AJ82),"",20*'Nota de Estudiantes'!AJ82/AJ$6)</f>
        <v/>
      </c>
      <c r="AK80" s="43" t="str">
        <f>IF(ISBLANK('Nota de Estudiantes'!AK82),"",20*'Nota de Estudiantes'!AK82/AK$6)</f>
        <v/>
      </c>
      <c r="AL80" s="43" t="str">
        <f>IF(ISBLANK('Nota de Estudiantes'!AL82),"",20*'Nota de Estudiantes'!AL82/AL$6)</f>
        <v/>
      </c>
      <c r="AM80" s="43" t="str">
        <f>IF(ISBLANK('Nota de Estudiantes'!AM82),"",20*'Nota de Estudiantes'!AM82/AM$6)</f>
        <v/>
      </c>
      <c r="AN80" s="43" t="str">
        <f>IF(ISBLANK('Nota de Estudiantes'!AN82),"",20*'Nota de Estudiantes'!AN82/AN$6)</f>
        <v/>
      </c>
      <c r="AO80" s="43" t="str">
        <f>IF(ISBLANK('Nota de Estudiantes'!AO82),"",20*'Nota de Estudiantes'!AO82/AO$6)</f>
        <v/>
      </c>
      <c r="AP80" s="43" t="str">
        <f>IF(ISBLANK('Nota de Estudiantes'!AP82),"",20*'Nota de Estudiantes'!AP82/AP$6)</f>
        <v/>
      </c>
      <c r="AQ80" s="43" t="str">
        <f>IF(ISBLANK('Nota de Estudiantes'!AQ82),"",20*'Nota de Estudiantes'!AQ82/AQ$6)</f>
        <v/>
      </c>
      <c r="AR80" s="43" t="str">
        <f>IF(ISBLANK('Nota de Estudiantes'!AR82),"",20*'Nota de Estudiantes'!AR82/AR$6)</f>
        <v/>
      </c>
      <c r="AS80" s="43" t="str">
        <f>IF(ISBLANK('Nota de Estudiantes'!AS82),"",20*'Nota de Estudiantes'!AS82/AS$6)</f>
        <v/>
      </c>
      <c r="AT80" s="43" t="str">
        <f>IF(ISBLANK('Nota de Estudiantes'!AT82),"",20*'Nota de Estudiantes'!AT82/AT$6)</f>
        <v/>
      </c>
      <c r="AU80" s="43" t="str">
        <f>IF(ISBLANK('Nota de Estudiantes'!AU82),"",20*'Nota de Estudiantes'!AU82/AU$6)</f>
        <v/>
      </c>
      <c r="AV80" s="43" t="str">
        <f>IF(ISBLANK('Nota de Estudiantes'!AV82),"",20*'Nota de Estudiantes'!AV82/AV$6)</f>
        <v/>
      </c>
      <c r="AW80" s="43" t="str">
        <f>IF(ISBLANK('Nota de Estudiantes'!AW82),"",20*'Nota de Estudiantes'!AW82/AW$6)</f>
        <v/>
      </c>
      <c r="AX80" s="43" t="str">
        <f>IF(ISBLANK('Nota de Estudiantes'!AX82),"",20*'Nota de Estudiantes'!AX82/AX$6)</f>
        <v/>
      </c>
      <c r="AY80" s="43" t="str">
        <f>IF(ISBLANK('Nota de Estudiantes'!AY82),"",20*'Nota de Estudiantes'!AY82/AY$6)</f>
        <v/>
      </c>
      <c r="AZ80" s="43" t="str">
        <f>IF(ISBLANK('Nota de Estudiantes'!AZ82),"",20*'Nota de Estudiantes'!AZ82/AZ$6)</f>
        <v/>
      </c>
      <c r="BA80" s="43" t="str">
        <f>IF(ISBLANK('Nota de Estudiantes'!BA82),"",20*'Nota de Estudiantes'!BA82/BA$6)</f>
        <v/>
      </c>
      <c r="BB80" s="43" t="str">
        <f>IF(ISBLANK('Nota de Estudiantes'!BB82),"",20*'Nota de Estudiantes'!BB82/BB$6)</f>
        <v/>
      </c>
      <c r="BC80" s="43" t="str">
        <f>IF(ISBLANK('Nota de Estudiantes'!BC82),"",20*'Nota de Estudiantes'!BC82/BC$6)</f>
        <v/>
      </c>
      <c r="BD80" s="43" t="str">
        <f>IF(ISBLANK('Nota de Estudiantes'!BD82),"",20*'Nota de Estudiantes'!BD82/BD$6)</f>
        <v/>
      </c>
      <c r="BE80" s="43" t="str">
        <f>IF(ISBLANK('Nota de Estudiantes'!BE82),"",20*'Nota de Estudiantes'!BE82/BE$6)</f>
        <v/>
      </c>
      <c r="BF80" s="43" t="str">
        <f>IF(ISBLANK('Nota de Estudiantes'!BF82),"",20*'Nota de Estudiantes'!BF82/BF$6)</f>
        <v/>
      </c>
      <c r="BG80" s="43" t="str">
        <f>IF(ISBLANK('Nota de Estudiantes'!BG82),"",20*'Nota de Estudiantes'!BG82/BG$6)</f>
        <v/>
      </c>
      <c r="BH80" s="43" t="str">
        <f>IF(ISBLANK('Nota de Estudiantes'!BH82),"",20*'Nota de Estudiantes'!BH82/BH$6)</f>
        <v/>
      </c>
      <c r="BI80" s="43" t="str">
        <f>IF(ISBLANK('Nota de Estudiantes'!BI82),"",20*'Nota de Estudiantes'!BI82/BI$6)</f>
        <v/>
      </c>
      <c r="BJ80" s="43" t="str">
        <f>IF(ISBLANK('Nota de Estudiantes'!BJ82),"",20*'Nota de Estudiantes'!BJ82/BJ$6)</f>
        <v/>
      </c>
      <c r="BK80" s="43" t="str">
        <f>IF(ISBLANK('Nota de Estudiantes'!BK82),"",20*'Nota de Estudiantes'!BK82/BK$6)</f>
        <v/>
      </c>
      <c r="BL80" s="43" t="str">
        <f>IF(ISBLANK('Nota de Estudiantes'!BL82),"",20*'Nota de Estudiantes'!BL82/BL$6)</f>
        <v/>
      </c>
      <c r="BM80" s="43" t="str">
        <f>IF(ISBLANK('Nota de Estudiantes'!BM82),"",20*'Nota de Estudiantes'!BM82/BM$6)</f>
        <v/>
      </c>
      <c r="BN80" s="43" t="str">
        <f>IF(ISBLANK('Nota de Estudiantes'!BN82),"",20*'Nota de Estudiantes'!BN82/BN$6)</f>
        <v/>
      </c>
      <c r="BO80" s="43" t="str">
        <f>IF(ISBLANK('Nota de Estudiantes'!BO82),"",20*'Nota de Estudiantes'!BO82/BO$6)</f>
        <v/>
      </c>
      <c r="BP80" s="43" t="str">
        <f>IF(ISBLANK('Nota de Estudiantes'!BP82),"",20*'Nota de Estudiantes'!BP82/BP$6)</f>
        <v/>
      </c>
      <c r="BQ80" s="43" t="str">
        <f>IF(ISBLANK('Nota de Estudiantes'!BQ82),"",20*'Nota de Estudiantes'!BQ82/BQ$6)</f>
        <v/>
      </c>
      <c r="BR80" s="43" t="str">
        <f>IF(ISBLANK('Nota de Estudiantes'!BR82),"",20*'Nota de Estudiantes'!BR82/BR$6)</f>
        <v/>
      </c>
      <c r="BS80" s="43" t="str">
        <f>IF(ISBLANK('Nota de Estudiantes'!BS82),"",20*'Nota de Estudiantes'!BS82/BS$6)</f>
        <v/>
      </c>
      <c r="BT80" s="43" t="str">
        <f>IF(ISBLANK('Nota de Estudiantes'!BT82),"",20*'Nota de Estudiantes'!BT82/BT$6)</f>
        <v/>
      </c>
      <c r="BU80" s="43" t="str">
        <f>IF(ISBLANK('Nota de Estudiantes'!BU82),"",20*'Nota de Estudiantes'!BU82/BU$6)</f>
        <v/>
      </c>
      <c r="BV80" s="43" t="str">
        <f>IF(ISBLANK('Nota de Estudiantes'!BV82),"",20*'Nota de Estudiantes'!BV82/BV$6)</f>
        <v/>
      </c>
      <c r="BW80" s="43" t="str">
        <f>IF(ISBLANK('Nota de Estudiantes'!BW82),"",20*'Nota de Estudiantes'!BW82/BW$6)</f>
        <v/>
      </c>
      <c r="BX80" s="43" t="str">
        <f>IF(ISBLANK('Nota de Estudiantes'!BX82),"",20*'Nota de Estudiantes'!BX82/BX$6)</f>
        <v/>
      </c>
      <c r="BY80" s="43" t="str">
        <f>IF(ISBLANK('Nota de Estudiantes'!BY82),"",20*'Nota de Estudiantes'!BY82/BY$6)</f>
        <v/>
      </c>
      <c r="BZ80" s="43" t="str">
        <f>IF(ISBLANK('Nota de Estudiantes'!BZ82),"",20*'Nota de Estudiantes'!BZ82/BZ$6)</f>
        <v/>
      </c>
      <c r="CA80" s="43" t="str">
        <f>IF(ISBLANK('Nota de Estudiantes'!CA82),"",20*'Nota de Estudiantes'!CA82/CA$6)</f>
        <v/>
      </c>
      <c r="CB80" s="43" t="str">
        <f>IF(ISBLANK('Nota de Estudiantes'!CB82),"",20*'Nota de Estudiantes'!CB82/CB$6)</f>
        <v/>
      </c>
      <c r="CC80" s="43" t="str">
        <f>IF(ISBLANK('Nota de Estudiantes'!CC82),"",20*'Nota de Estudiantes'!CC82/CC$6)</f>
        <v/>
      </c>
      <c r="CD80" s="43" t="str">
        <f>IF(ISBLANK('Nota de Estudiantes'!CD82),"",20*'Nota de Estudiantes'!CD82/CD$6)</f>
        <v/>
      </c>
      <c r="CE80" s="43" t="str">
        <f>IF(ISBLANK('Nota de Estudiantes'!CE82),"",20*'Nota de Estudiantes'!CE82/CE$6)</f>
        <v/>
      </c>
      <c r="CF80" s="43" t="str">
        <f>IF(ISBLANK('Nota de Estudiantes'!CF82),"",20*'Nota de Estudiantes'!CF82/CF$6)</f>
        <v/>
      </c>
      <c r="CG80" s="43" t="str">
        <f>IF(ISBLANK('Nota de Estudiantes'!CG82),"",20*'Nota de Estudiantes'!CG82/CG$6)</f>
        <v/>
      </c>
      <c r="CH80" s="43" t="str">
        <f>IF(ISBLANK('Nota de Estudiantes'!CH82),"",20*'Nota de Estudiantes'!CH82/CH$6)</f>
        <v/>
      </c>
      <c r="CI80" s="43" t="str">
        <f>IF(ISBLANK('Nota de Estudiantes'!CI82),"",20*'Nota de Estudiantes'!CI82/CI$6)</f>
        <v/>
      </c>
      <c r="CJ80" s="43" t="str">
        <f>IF(ISBLANK('Nota de Estudiantes'!CJ82),"",20*'Nota de Estudiantes'!CJ82/CJ$6)</f>
        <v/>
      </c>
      <c r="CK80" s="43" t="str">
        <f>IF(ISBLANK('Nota de Estudiantes'!CK82),"",20*'Nota de Estudiantes'!CK82/CK$6)</f>
        <v/>
      </c>
      <c r="CL80" s="43" t="str">
        <f>IF(ISBLANK('Nota de Estudiantes'!CL82),"",20*'Nota de Estudiantes'!CL82/CL$6)</f>
        <v/>
      </c>
      <c r="CM80" s="43" t="str">
        <f>IF(ISBLANK('Nota de Estudiantes'!CM82),"",20*'Nota de Estudiantes'!CM82/CM$6)</f>
        <v/>
      </c>
      <c r="CN80" s="43" t="str">
        <f>IF(ISBLANK('Nota de Estudiantes'!CN82),"",20*'Nota de Estudiantes'!CN82/CN$6)</f>
        <v/>
      </c>
      <c r="CO80" s="43" t="str">
        <f>IF(ISBLANK('Nota de Estudiantes'!CO82),"",20*'Nota de Estudiantes'!CO82/CO$6)</f>
        <v/>
      </c>
      <c r="CP80" s="43" t="str">
        <f>IF(ISBLANK('Nota de Estudiantes'!CP82),"",20*'Nota de Estudiantes'!CP82/CP$6)</f>
        <v/>
      </c>
      <c r="CQ80" s="43" t="str">
        <f>IF(ISBLANK('Nota de Estudiantes'!CQ82),"",20*'Nota de Estudiantes'!CQ82/CQ$6)</f>
        <v/>
      </c>
      <c r="CR80" s="43" t="str">
        <f>IF(ISBLANK('Nota de Estudiantes'!CR82),"",20*'Nota de Estudiantes'!CR82/CR$6)</f>
        <v/>
      </c>
      <c r="CS80" s="43" t="str">
        <f>IF(ISBLANK('Nota de Estudiantes'!CS82),"",20*'Nota de Estudiantes'!CS82/CS$6)</f>
        <v/>
      </c>
      <c r="CT80" s="43" t="str">
        <f>IF(ISBLANK('Nota de Estudiantes'!CT82),"",20*'Nota de Estudiantes'!CT82/CT$6)</f>
        <v/>
      </c>
      <c r="CU80" s="43" t="str">
        <f>IF(ISBLANK('Nota de Estudiantes'!CU82),"",20*'Nota de Estudiantes'!CU82/CU$6)</f>
        <v/>
      </c>
      <c r="CV80" s="43" t="str">
        <f>IF(ISBLANK('Nota de Estudiantes'!CV82),"",20*'Nota de Estudiantes'!CV82/CV$6)</f>
        <v/>
      </c>
      <c r="CW80" s="43" t="str">
        <f>IF(ISBLANK('Nota de Estudiantes'!CW82),"",20*'Nota de Estudiantes'!CW82/CW$6)</f>
        <v/>
      </c>
      <c r="CX80" s="43" t="str">
        <f>IF(ISBLANK('Nota de Estudiantes'!CX82),"",20*'Nota de Estudiantes'!CX82/CX$6)</f>
        <v/>
      </c>
      <c r="CY80" s="43" t="str">
        <f>IF(ISBLANK('Nota de Estudiantes'!CY82),"",20*'Nota de Estudiantes'!CY82/CY$6)</f>
        <v/>
      </c>
      <c r="CZ80" s="43" t="str">
        <f>IF(ISBLANK('Nota de Estudiantes'!CZ82),"",20*'Nota de Estudiantes'!CZ82/CZ$6)</f>
        <v/>
      </c>
      <c r="DA80" s="43" t="str">
        <f>IF(ISBLANK('Nota de Estudiantes'!DA82),"",20*'Nota de Estudiantes'!DA82/DA$6)</f>
        <v/>
      </c>
      <c r="DB80" s="43" t="str">
        <f>IF(ISBLANK('Nota de Estudiantes'!DB82),"",20*'Nota de Estudiantes'!DB82/DB$6)</f>
        <v/>
      </c>
      <c r="DC80" s="43" t="str">
        <f>IF(ISBLANK('Nota de Estudiantes'!DC82),"",20*'Nota de Estudiantes'!DC82/DC$6)</f>
        <v/>
      </c>
      <c r="DD80" s="43" t="str">
        <f>IF(ISBLANK('Nota de Estudiantes'!DD82),"",20*'Nota de Estudiantes'!DD82/DD$6)</f>
        <v/>
      </c>
      <c r="DE80" s="43" t="str">
        <f>IF(ISBLANK('Nota de Estudiantes'!DE82),"",20*'Nota de Estudiantes'!DE82/DE$6)</f>
        <v/>
      </c>
      <c r="DF80" s="43" t="str">
        <f>IF(ISBLANK('Nota de Estudiantes'!DF82),"",20*'Nota de Estudiantes'!DF82/DF$6)</f>
        <v/>
      </c>
      <c r="DG80" s="43" t="str">
        <f>IF(ISBLANK('Nota de Estudiantes'!DG82),"",20*'Nota de Estudiantes'!DG82/DG$6)</f>
        <v/>
      </c>
      <c r="DH80" s="43" t="str">
        <f>IF(ISBLANK('Nota de Estudiantes'!DH82),"",20*'Nota de Estudiantes'!DH82/DH$6)</f>
        <v/>
      </c>
      <c r="DI80" s="43" t="str">
        <f>IF(ISBLANK('Nota de Estudiantes'!DI82),"",20*'Nota de Estudiantes'!DI82/DI$6)</f>
        <v/>
      </c>
      <c r="DJ80" s="43" t="str">
        <f>IF(ISBLANK('Nota de Estudiantes'!DJ82),"",20*'Nota de Estudiantes'!DJ82/DJ$6)</f>
        <v/>
      </c>
      <c r="DK80" s="43" t="str">
        <f>IF(ISBLANK('Nota de Estudiantes'!DK82),"",20*'Nota de Estudiantes'!DK82/DK$6)</f>
        <v/>
      </c>
      <c r="DL80" s="43" t="str">
        <f>IF(ISBLANK('Nota de Estudiantes'!DL82),"",20*'Nota de Estudiantes'!DL82/DL$6)</f>
        <v/>
      </c>
      <c r="DM80" s="43" t="str">
        <f>IF(ISBLANK('Nota de Estudiantes'!DM82),"",20*'Nota de Estudiantes'!DM82/DM$6)</f>
        <v/>
      </c>
      <c r="DN80" s="43" t="str">
        <f>IF(ISBLANK('Nota de Estudiantes'!DN82),"",20*'Nota de Estudiantes'!DN82/DN$6)</f>
        <v/>
      </c>
      <c r="DO80" s="43" t="str">
        <f>IF(ISBLANK('Nota de Estudiantes'!DO82),"",20*'Nota de Estudiantes'!DO82/DO$6)</f>
        <v/>
      </c>
      <c r="DP80" s="43" t="str">
        <f>IF(ISBLANK('Nota de Estudiantes'!DP82),"",20*'Nota de Estudiantes'!DP82/DP$6)</f>
        <v/>
      </c>
      <c r="DQ80" s="43" t="str">
        <f>IF(ISBLANK('Nota de Estudiantes'!DQ82),"",20*'Nota de Estudiantes'!DQ82/DQ$6)</f>
        <v/>
      </c>
      <c r="DR80" s="43" t="str">
        <f>IF(ISBLANK('Nota de Estudiantes'!DR82),"",20*'Nota de Estudiantes'!DR82/DR$6)</f>
        <v/>
      </c>
      <c r="DS80" s="43" t="str">
        <f>IF(ISBLANK('Nota de Estudiantes'!DS82),"",20*'Nota de Estudiantes'!DS82/DS$6)</f>
        <v/>
      </c>
      <c r="DT80" s="43" t="str">
        <f>IF(ISBLANK('Nota de Estudiantes'!DT82),"",20*'Nota de Estudiantes'!DT82/DT$6)</f>
        <v/>
      </c>
      <c r="DU80" s="43" t="str">
        <f>IF(ISBLANK('Nota de Estudiantes'!DU82),"",20*'Nota de Estudiantes'!DU82/DU$6)</f>
        <v/>
      </c>
      <c r="DV80" s="43" t="str">
        <f>IF(ISBLANK('Nota de Estudiantes'!DV82),"",20*'Nota de Estudiantes'!DV82/DV$6)</f>
        <v/>
      </c>
      <c r="DW80" s="43" t="str">
        <f>IF(ISBLANK('Nota de Estudiantes'!DW82),"",20*'Nota de Estudiantes'!DW82/DW$6)</f>
        <v/>
      </c>
      <c r="DX80" s="43" t="str">
        <f>IF(ISBLANK('Nota de Estudiantes'!DX82),"",20*'Nota de Estudiantes'!DX82/DX$6)</f>
        <v/>
      </c>
      <c r="DY80" s="43" t="str">
        <f>IF(ISBLANK('Nota de Estudiantes'!DY82),"",20*'Nota de Estudiantes'!DY82/DY$6)</f>
        <v/>
      </c>
      <c r="DZ80" s="43" t="str">
        <f>IF(ISBLANK('Nota de Estudiantes'!DZ82),"",20*'Nota de Estudiantes'!DZ82/DZ$6)</f>
        <v/>
      </c>
      <c r="EA80" s="43" t="str">
        <f>IF(ISBLANK('Nota de Estudiantes'!EA82),"",20*'Nota de Estudiantes'!EA82/EA$6)</f>
        <v/>
      </c>
      <c r="EB80" s="43" t="str">
        <f>IF(ISBLANK('Nota de Estudiantes'!EB82),"",20*'Nota de Estudiantes'!EB82/EB$6)</f>
        <v/>
      </c>
      <c r="EC80" s="43" t="str">
        <f>IF(ISBLANK('Nota de Estudiantes'!EC82),"",20*'Nota de Estudiantes'!EC82/EC$6)</f>
        <v/>
      </c>
      <c r="ED80" s="43" t="str">
        <f>IF(ISBLANK('Nota de Estudiantes'!ED82),"",20*'Nota de Estudiantes'!ED82/ED$6)</f>
        <v/>
      </c>
      <c r="EE80" s="43" t="str">
        <f>IF(ISBLANK('Nota de Estudiantes'!EE82),"",20*'Nota de Estudiantes'!EE82/EE$6)</f>
        <v/>
      </c>
      <c r="EF80" s="43" t="str">
        <f>IF(ISBLANK('Nota de Estudiantes'!EF82),"",20*'Nota de Estudiantes'!EF82/EF$6)</f>
        <v/>
      </c>
      <c r="EG80" s="43" t="str">
        <f>IF(ISBLANK('Nota de Estudiantes'!EG82),"",20*'Nota de Estudiantes'!EG82/EG$6)</f>
        <v/>
      </c>
      <c r="EH80" s="43" t="str">
        <f>IF(ISBLANK('Nota de Estudiantes'!EH82),"",20*'Nota de Estudiantes'!EH82/EH$6)</f>
        <v/>
      </c>
      <c r="EI80" s="43" t="str">
        <f>IF(ISBLANK('Nota de Estudiantes'!EI82),"",20*'Nota de Estudiantes'!EI82/EI$6)</f>
        <v/>
      </c>
      <c r="EJ80" s="43" t="str">
        <f>IF(ISBLANK('Nota de Estudiantes'!EJ82),"",20*'Nota de Estudiantes'!EJ82/EJ$6)</f>
        <v/>
      </c>
      <c r="EK80" s="43" t="str">
        <f>IF(ISBLANK('Nota de Estudiantes'!EK82),"",20*'Nota de Estudiantes'!EK82/EK$6)</f>
        <v/>
      </c>
      <c r="EL80" s="43" t="str">
        <f>IF(ISBLANK('Nota de Estudiantes'!EL82),"",20*'Nota de Estudiantes'!EL82/EL$6)</f>
        <v/>
      </c>
      <c r="EM80" s="43" t="str">
        <f>IF(ISBLANK('Nota de Estudiantes'!EM82),"",20*'Nota de Estudiantes'!EM82/EM$6)</f>
        <v/>
      </c>
      <c r="EN80" s="43" t="str">
        <f>IF(ISBLANK('Nota de Estudiantes'!EN82),"",20*'Nota de Estudiantes'!EN82/EN$6)</f>
        <v/>
      </c>
      <c r="EO80" s="43" t="str">
        <f>IF(ISBLANK('Nota de Estudiantes'!EO82),"",20*'Nota de Estudiantes'!EO82/EO$6)</f>
        <v/>
      </c>
      <c r="EP80" s="43" t="str">
        <f>IF(ISBLANK('Nota de Estudiantes'!EP82),"",20*'Nota de Estudiantes'!EP82/EP$6)</f>
        <v/>
      </c>
      <c r="EQ80" s="43" t="str">
        <f>IF(ISBLANK('Nota de Estudiantes'!EQ82),"",20*'Nota de Estudiantes'!EQ82/EQ$6)</f>
        <v/>
      </c>
      <c r="ER80" s="43" t="str">
        <f>IF(ISBLANK('Nota de Estudiantes'!ER82),"",20*'Nota de Estudiantes'!ER82/ER$6)</f>
        <v/>
      </c>
      <c r="ES80" s="43" t="str">
        <f>IF(ISBLANK('Nota de Estudiantes'!ES82),"",20*'Nota de Estudiantes'!ES82/ES$6)</f>
        <v/>
      </c>
      <c r="ET80" s="43" t="str">
        <f>IF(ISBLANK('Nota de Estudiantes'!ET82),"",20*'Nota de Estudiantes'!ET82/ET$6)</f>
        <v/>
      </c>
      <c r="EU80" s="43" t="str">
        <f>IF(ISBLANK('Nota de Estudiantes'!EU82),"",20*'Nota de Estudiantes'!EU82/EU$6)</f>
        <v/>
      </c>
      <c r="EV80" s="43" t="str">
        <f>IF(ISBLANK('Nota de Estudiantes'!EV82),"",20*'Nota de Estudiantes'!EV82/EV$6)</f>
        <v/>
      </c>
      <c r="EW80" s="43" t="str">
        <f>IF(ISBLANK('Nota de Estudiantes'!EW82),"",20*'Nota de Estudiantes'!EW82/EW$6)</f>
        <v/>
      </c>
      <c r="EX80" s="43" t="str">
        <f>IF(ISBLANK('Nota de Estudiantes'!EX82),"",20*'Nota de Estudiantes'!EX82/EX$6)</f>
        <v/>
      </c>
      <c r="EY80" s="43" t="str">
        <f>IF(ISBLANK('Nota de Estudiantes'!EY82),"",20*'Nota de Estudiantes'!EY82/EY$6)</f>
        <v/>
      </c>
      <c r="EZ80" s="43" t="str">
        <f>IF(ISBLANK('Nota de Estudiantes'!EZ82),"",20*'Nota de Estudiantes'!EZ82/EZ$6)</f>
        <v/>
      </c>
      <c r="FA80" s="43" t="str">
        <f>IF(ISBLANK('Nota de Estudiantes'!FA82),"",20*'Nota de Estudiantes'!FA82/FA$6)</f>
        <v/>
      </c>
      <c r="FB80" s="43" t="str">
        <f>IF(ISBLANK('Nota de Estudiantes'!FB82),"",20*'Nota de Estudiantes'!FB82/FB$6)</f>
        <v/>
      </c>
      <c r="FC80" s="43" t="str">
        <f>IF(ISBLANK('Nota de Estudiantes'!FC82),"",20*'Nota de Estudiantes'!FC82/FC$6)</f>
        <v/>
      </c>
      <c r="FD80" s="43" t="str">
        <f>IF(ISBLANK('Nota de Estudiantes'!FD82),"",20*'Nota de Estudiantes'!FD82/FD$6)</f>
        <v/>
      </c>
      <c r="FE80" s="43" t="str">
        <f>IF(ISBLANK('Nota de Estudiantes'!FE82),"",20*'Nota de Estudiantes'!FE82/FE$6)</f>
        <v/>
      </c>
      <c r="FF80" s="43" t="str">
        <f>IF(ISBLANK('Nota de Estudiantes'!FF82),"",20*'Nota de Estudiantes'!FF82/FF$6)</f>
        <v/>
      </c>
      <c r="FG80" s="43" t="str">
        <f>IF(ISBLANK('Nota de Estudiantes'!FG82),"",20*'Nota de Estudiantes'!FG82/FG$6)</f>
        <v/>
      </c>
      <c r="FH80" s="43" t="str">
        <f>IF(ISBLANK('Nota de Estudiantes'!FH82),"",20*'Nota de Estudiantes'!FH82/FH$6)</f>
        <v/>
      </c>
      <c r="FI80" s="43" t="str">
        <f>IF(ISBLANK('Nota de Estudiantes'!FI82),"",20*'Nota de Estudiantes'!FI82/FI$6)</f>
        <v/>
      </c>
      <c r="FJ80" s="43" t="str">
        <f>IF(ISBLANK('Nota de Estudiantes'!FJ82),"",20*'Nota de Estudiantes'!FJ82/FJ$6)</f>
        <v/>
      </c>
      <c r="FK80" s="43" t="str">
        <f>IF(ISBLANK('Nota de Estudiantes'!FK82),"",20*'Nota de Estudiantes'!FK82/FK$6)</f>
        <v/>
      </c>
      <c r="FL80" s="43" t="str">
        <f>IF(ISBLANK('Nota de Estudiantes'!FL82),"",20*'Nota de Estudiantes'!FL82/FL$6)</f>
        <v/>
      </c>
    </row>
    <row r="81" spans="2:168" x14ac:dyDescent="0.25">
      <c r="B81" s="42" t="str">
        <f>IF(ISBLANK('Nota de Estudiantes'!B83),"",'Nota de Estudiantes'!B83)</f>
        <v/>
      </c>
      <c r="C81" s="42" t="str">
        <f>IF(ISBLANK('Nota de Estudiantes'!C83),"",'Nota de Estudiantes'!C83)</f>
        <v/>
      </c>
      <c r="D81" s="38" t="str">
        <f>IF(ISBLANK('Nota de Estudiantes'!D83),"",'Nota de Estudiantes'!D83)</f>
        <v/>
      </c>
      <c r="E81" s="43" t="str">
        <f>IF(ISBLANK('Nota de Estudiantes'!E83),"",20*'Nota de Estudiantes'!E83/E$6)</f>
        <v/>
      </c>
      <c r="F81" s="43" t="str">
        <f>IF(ISBLANK('Nota de Estudiantes'!F83),"",20*'Nota de Estudiantes'!F83/F$6)</f>
        <v/>
      </c>
      <c r="G81" s="43" t="str">
        <f>IF(ISBLANK('Nota de Estudiantes'!G83),"",20*'Nota de Estudiantes'!G83/G$6)</f>
        <v/>
      </c>
      <c r="H81" s="43" t="str">
        <f>IF(ISBLANK('Nota de Estudiantes'!H83),"",20*'Nota de Estudiantes'!H83/H$6)</f>
        <v/>
      </c>
      <c r="I81" s="43" t="str">
        <f>IF(ISBLANK('Nota de Estudiantes'!I83),"",20*'Nota de Estudiantes'!I83/I$6)</f>
        <v/>
      </c>
      <c r="J81" s="43" t="str">
        <f>IF(ISBLANK('Nota de Estudiantes'!J83),"",20*'Nota de Estudiantes'!J83/J$6)</f>
        <v/>
      </c>
      <c r="K81" s="43" t="str">
        <f>IF(ISBLANK('Nota de Estudiantes'!K83),"",20*'Nota de Estudiantes'!K83/K$6)</f>
        <v/>
      </c>
      <c r="L81" s="43" t="str">
        <f>IF(ISBLANK('Nota de Estudiantes'!L83),"",20*'Nota de Estudiantes'!L83/L$6)</f>
        <v/>
      </c>
      <c r="M81" s="43" t="str">
        <f>IF(ISBLANK('Nota de Estudiantes'!M83),"",20*'Nota de Estudiantes'!M83/M$6)</f>
        <v/>
      </c>
      <c r="N81" s="43" t="str">
        <f>IF(ISBLANK('Nota de Estudiantes'!N83),"",20*'Nota de Estudiantes'!N83/N$6)</f>
        <v/>
      </c>
      <c r="O81" s="43" t="str">
        <f>IF(ISBLANK('Nota de Estudiantes'!O83),"",20*'Nota de Estudiantes'!O83/O$6)</f>
        <v/>
      </c>
      <c r="P81" s="43" t="str">
        <f>IF(ISBLANK('Nota de Estudiantes'!P83),"",20*'Nota de Estudiantes'!P83/P$6)</f>
        <v/>
      </c>
      <c r="Q81" s="43" t="str">
        <f>IF(ISBLANK('Nota de Estudiantes'!Q83),"",20*'Nota de Estudiantes'!Q83/Q$6)</f>
        <v/>
      </c>
      <c r="R81" s="43" t="str">
        <f>IF(ISBLANK('Nota de Estudiantes'!R83),"",20*'Nota de Estudiantes'!R83/R$6)</f>
        <v/>
      </c>
      <c r="S81" s="43" t="str">
        <f>IF(ISBLANK('Nota de Estudiantes'!S83),"",20*'Nota de Estudiantes'!S83/S$6)</f>
        <v/>
      </c>
      <c r="T81" s="43" t="str">
        <f>IF(ISBLANK('Nota de Estudiantes'!T83),"",20*'Nota de Estudiantes'!T83/T$6)</f>
        <v/>
      </c>
      <c r="U81" s="43" t="str">
        <f>IF(ISBLANK('Nota de Estudiantes'!U83),"",20*'Nota de Estudiantes'!U83/U$6)</f>
        <v/>
      </c>
      <c r="V81" s="43" t="str">
        <f>IF(ISBLANK('Nota de Estudiantes'!V83),"",20*'Nota de Estudiantes'!V83/V$6)</f>
        <v/>
      </c>
      <c r="W81" s="43" t="str">
        <f>IF(ISBLANK('Nota de Estudiantes'!W83),"",20*'Nota de Estudiantes'!W83/W$6)</f>
        <v/>
      </c>
      <c r="X81" s="43" t="str">
        <f>IF(ISBLANK('Nota de Estudiantes'!X83),"",20*'Nota de Estudiantes'!X83/X$6)</f>
        <v/>
      </c>
      <c r="Y81" s="43" t="str">
        <f>IF(ISBLANK('Nota de Estudiantes'!Y83),"",20*'Nota de Estudiantes'!Y83/Y$6)</f>
        <v/>
      </c>
      <c r="Z81" s="43" t="str">
        <f>IF(ISBLANK('Nota de Estudiantes'!Z83),"",20*'Nota de Estudiantes'!Z83/Z$6)</f>
        <v/>
      </c>
      <c r="AA81" s="43" t="str">
        <f>IF(ISBLANK('Nota de Estudiantes'!AA83),"",20*'Nota de Estudiantes'!AA83/AA$6)</f>
        <v/>
      </c>
      <c r="AB81" s="43" t="str">
        <f>IF(ISBLANK('Nota de Estudiantes'!AB83),"",20*'Nota de Estudiantes'!AB83/AB$6)</f>
        <v/>
      </c>
      <c r="AC81" s="43" t="str">
        <f>IF(ISBLANK('Nota de Estudiantes'!AC83),"",20*'Nota de Estudiantes'!AC83/AC$6)</f>
        <v/>
      </c>
      <c r="AD81" s="43" t="str">
        <f>IF(ISBLANK('Nota de Estudiantes'!AD83),"",20*'Nota de Estudiantes'!AD83/AD$6)</f>
        <v/>
      </c>
      <c r="AE81" s="43" t="str">
        <f>IF(ISBLANK('Nota de Estudiantes'!AE83),"",20*'Nota de Estudiantes'!AE83/AE$6)</f>
        <v/>
      </c>
      <c r="AF81" s="43" t="str">
        <f>IF(ISBLANK('Nota de Estudiantes'!AF83),"",20*'Nota de Estudiantes'!AF83/AF$6)</f>
        <v/>
      </c>
      <c r="AG81" s="43" t="str">
        <f>IF(ISBLANK('Nota de Estudiantes'!AG83),"",20*'Nota de Estudiantes'!AG83/AG$6)</f>
        <v/>
      </c>
      <c r="AH81" s="43" t="str">
        <f>IF(ISBLANK('Nota de Estudiantes'!AH83),"",20*'Nota de Estudiantes'!AH83/AH$6)</f>
        <v/>
      </c>
      <c r="AI81" s="43" t="str">
        <f>IF(ISBLANK('Nota de Estudiantes'!AI83),"",20*'Nota de Estudiantes'!AI83/AI$6)</f>
        <v/>
      </c>
      <c r="AJ81" s="43" t="str">
        <f>IF(ISBLANK('Nota de Estudiantes'!AJ83),"",20*'Nota de Estudiantes'!AJ83/AJ$6)</f>
        <v/>
      </c>
      <c r="AK81" s="43" t="str">
        <f>IF(ISBLANK('Nota de Estudiantes'!AK83),"",20*'Nota de Estudiantes'!AK83/AK$6)</f>
        <v/>
      </c>
      <c r="AL81" s="43" t="str">
        <f>IF(ISBLANK('Nota de Estudiantes'!AL83),"",20*'Nota de Estudiantes'!AL83/AL$6)</f>
        <v/>
      </c>
      <c r="AM81" s="43" t="str">
        <f>IF(ISBLANK('Nota de Estudiantes'!AM83),"",20*'Nota de Estudiantes'!AM83/AM$6)</f>
        <v/>
      </c>
      <c r="AN81" s="43" t="str">
        <f>IF(ISBLANK('Nota de Estudiantes'!AN83),"",20*'Nota de Estudiantes'!AN83/AN$6)</f>
        <v/>
      </c>
      <c r="AO81" s="43" t="str">
        <f>IF(ISBLANK('Nota de Estudiantes'!AO83),"",20*'Nota de Estudiantes'!AO83/AO$6)</f>
        <v/>
      </c>
      <c r="AP81" s="43" t="str">
        <f>IF(ISBLANK('Nota de Estudiantes'!AP83),"",20*'Nota de Estudiantes'!AP83/AP$6)</f>
        <v/>
      </c>
      <c r="AQ81" s="43" t="str">
        <f>IF(ISBLANK('Nota de Estudiantes'!AQ83),"",20*'Nota de Estudiantes'!AQ83/AQ$6)</f>
        <v/>
      </c>
      <c r="AR81" s="43" t="str">
        <f>IF(ISBLANK('Nota de Estudiantes'!AR83),"",20*'Nota de Estudiantes'!AR83/AR$6)</f>
        <v/>
      </c>
      <c r="AS81" s="43" t="str">
        <f>IF(ISBLANK('Nota de Estudiantes'!AS83),"",20*'Nota de Estudiantes'!AS83/AS$6)</f>
        <v/>
      </c>
      <c r="AT81" s="43" t="str">
        <f>IF(ISBLANK('Nota de Estudiantes'!AT83),"",20*'Nota de Estudiantes'!AT83/AT$6)</f>
        <v/>
      </c>
      <c r="AU81" s="43" t="str">
        <f>IF(ISBLANK('Nota de Estudiantes'!AU83),"",20*'Nota de Estudiantes'!AU83/AU$6)</f>
        <v/>
      </c>
      <c r="AV81" s="43" t="str">
        <f>IF(ISBLANK('Nota de Estudiantes'!AV83),"",20*'Nota de Estudiantes'!AV83/AV$6)</f>
        <v/>
      </c>
      <c r="AW81" s="43" t="str">
        <f>IF(ISBLANK('Nota de Estudiantes'!AW83),"",20*'Nota de Estudiantes'!AW83/AW$6)</f>
        <v/>
      </c>
      <c r="AX81" s="43" t="str">
        <f>IF(ISBLANK('Nota de Estudiantes'!AX83),"",20*'Nota de Estudiantes'!AX83/AX$6)</f>
        <v/>
      </c>
      <c r="AY81" s="43" t="str">
        <f>IF(ISBLANK('Nota de Estudiantes'!AY83),"",20*'Nota de Estudiantes'!AY83/AY$6)</f>
        <v/>
      </c>
      <c r="AZ81" s="43" t="str">
        <f>IF(ISBLANK('Nota de Estudiantes'!AZ83),"",20*'Nota de Estudiantes'!AZ83/AZ$6)</f>
        <v/>
      </c>
      <c r="BA81" s="43" t="str">
        <f>IF(ISBLANK('Nota de Estudiantes'!BA83),"",20*'Nota de Estudiantes'!BA83/BA$6)</f>
        <v/>
      </c>
      <c r="BB81" s="43" t="str">
        <f>IF(ISBLANK('Nota de Estudiantes'!BB83),"",20*'Nota de Estudiantes'!BB83/BB$6)</f>
        <v/>
      </c>
      <c r="BC81" s="43" t="str">
        <f>IF(ISBLANK('Nota de Estudiantes'!BC83),"",20*'Nota de Estudiantes'!BC83/BC$6)</f>
        <v/>
      </c>
      <c r="BD81" s="43" t="str">
        <f>IF(ISBLANK('Nota de Estudiantes'!BD83),"",20*'Nota de Estudiantes'!BD83/BD$6)</f>
        <v/>
      </c>
      <c r="BE81" s="43" t="str">
        <f>IF(ISBLANK('Nota de Estudiantes'!BE83),"",20*'Nota de Estudiantes'!BE83/BE$6)</f>
        <v/>
      </c>
      <c r="BF81" s="43" t="str">
        <f>IF(ISBLANK('Nota de Estudiantes'!BF83),"",20*'Nota de Estudiantes'!BF83/BF$6)</f>
        <v/>
      </c>
      <c r="BG81" s="43" t="str">
        <f>IF(ISBLANK('Nota de Estudiantes'!BG83),"",20*'Nota de Estudiantes'!BG83/BG$6)</f>
        <v/>
      </c>
      <c r="BH81" s="43" t="str">
        <f>IF(ISBLANK('Nota de Estudiantes'!BH83),"",20*'Nota de Estudiantes'!BH83/BH$6)</f>
        <v/>
      </c>
      <c r="BI81" s="43" t="str">
        <f>IF(ISBLANK('Nota de Estudiantes'!BI83),"",20*'Nota de Estudiantes'!BI83/BI$6)</f>
        <v/>
      </c>
      <c r="BJ81" s="43" t="str">
        <f>IF(ISBLANK('Nota de Estudiantes'!BJ83),"",20*'Nota de Estudiantes'!BJ83/BJ$6)</f>
        <v/>
      </c>
      <c r="BK81" s="43" t="str">
        <f>IF(ISBLANK('Nota de Estudiantes'!BK83),"",20*'Nota de Estudiantes'!BK83/BK$6)</f>
        <v/>
      </c>
      <c r="BL81" s="43" t="str">
        <f>IF(ISBLANK('Nota de Estudiantes'!BL83),"",20*'Nota de Estudiantes'!BL83/BL$6)</f>
        <v/>
      </c>
      <c r="BM81" s="43" t="str">
        <f>IF(ISBLANK('Nota de Estudiantes'!BM83),"",20*'Nota de Estudiantes'!BM83/BM$6)</f>
        <v/>
      </c>
      <c r="BN81" s="43" t="str">
        <f>IF(ISBLANK('Nota de Estudiantes'!BN83),"",20*'Nota de Estudiantes'!BN83/BN$6)</f>
        <v/>
      </c>
      <c r="BO81" s="43" t="str">
        <f>IF(ISBLANK('Nota de Estudiantes'!BO83),"",20*'Nota de Estudiantes'!BO83/BO$6)</f>
        <v/>
      </c>
      <c r="BP81" s="43" t="str">
        <f>IF(ISBLANK('Nota de Estudiantes'!BP83),"",20*'Nota de Estudiantes'!BP83/BP$6)</f>
        <v/>
      </c>
      <c r="BQ81" s="43" t="str">
        <f>IF(ISBLANK('Nota de Estudiantes'!BQ83),"",20*'Nota de Estudiantes'!BQ83/BQ$6)</f>
        <v/>
      </c>
      <c r="BR81" s="43" t="str">
        <f>IF(ISBLANK('Nota de Estudiantes'!BR83),"",20*'Nota de Estudiantes'!BR83/BR$6)</f>
        <v/>
      </c>
      <c r="BS81" s="43" t="str">
        <f>IF(ISBLANK('Nota de Estudiantes'!BS83),"",20*'Nota de Estudiantes'!BS83/BS$6)</f>
        <v/>
      </c>
      <c r="BT81" s="43" t="str">
        <f>IF(ISBLANK('Nota de Estudiantes'!BT83),"",20*'Nota de Estudiantes'!BT83/BT$6)</f>
        <v/>
      </c>
      <c r="BU81" s="43" t="str">
        <f>IF(ISBLANK('Nota de Estudiantes'!BU83),"",20*'Nota de Estudiantes'!BU83/BU$6)</f>
        <v/>
      </c>
      <c r="BV81" s="43" t="str">
        <f>IF(ISBLANK('Nota de Estudiantes'!BV83),"",20*'Nota de Estudiantes'!BV83/BV$6)</f>
        <v/>
      </c>
      <c r="BW81" s="43" t="str">
        <f>IF(ISBLANK('Nota de Estudiantes'!BW83),"",20*'Nota de Estudiantes'!BW83/BW$6)</f>
        <v/>
      </c>
      <c r="BX81" s="43" t="str">
        <f>IF(ISBLANK('Nota de Estudiantes'!BX83),"",20*'Nota de Estudiantes'!BX83/BX$6)</f>
        <v/>
      </c>
      <c r="BY81" s="43" t="str">
        <f>IF(ISBLANK('Nota de Estudiantes'!BY83),"",20*'Nota de Estudiantes'!BY83/BY$6)</f>
        <v/>
      </c>
      <c r="BZ81" s="43" t="str">
        <f>IF(ISBLANK('Nota de Estudiantes'!BZ83),"",20*'Nota de Estudiantes'!BZ83/BZ$6)</f>
        <v/>
      </c>
      <c r="CA81" s="43" t="str">
        <f>IF(ISBLANK('Nota de Estudiantes'!CA83),"",20*'Nota de Estudiantes'!CA83/CA$6)</f>
        <v/>
      </c>
      <c r="CB81" s="43" t="str">
        <f>IF(ISBLANK('Nota de Estudiantes'!CB83),"",20*'Nota de Estudiantes'!CB83/CB$6)</f>
        <v/>
      </c>
      <c r="CC81" s="43" t="str">
        <f>IF(ISBLANK('Nota de Estudiantes'!CC83),"",20*'Nota de Estudiantes'!CC83/CC$6)</f>
        <v/>
      </c>
      <c r="CD81" s="43" t="str">
        <f>IF(ISBLANK('Nota de Estudiantes'!CD83),"",20*'Nota de Estudiantes'!CD83/CD$6)</f>
        <v/>
      </c>
      <c r="CE81" s="43" t="str">
        <f>IF(ISBLANK('Nota de Estudiantes'!CE83),"",20*'Nota de Estudiantes'!CE83/CE$6)</f>
        <v/>
      </c>
      <c r="CF81" s="43" t="str">
        <f>IF(ISBLANK('Nota de Estudiantes'!CF83),"",20*'Nota de Estudiantes'!CF83/CF$6)</f>
        <v/>
      </c>
      <c r="CG81" s="43" t="str">
        <f>IF(ISBLANK('Nota de Estudiantes'!CG83),"",20*'Nota de Estudiantes'!CG83/CG$6)</f>
        <v/>
      </c>
      <c r="CH81" s="43" t="str">
        <f>IF(ISBLANK('Nota de Estudiantes'!CH83),"",20*'Nota de Estudiantes'!CH83/CH$6)</f>
        <v/>
      </c>
      <c r="CI81" s="43" t="str">
        <f>IF(ISBLANK('Nota de Estudiantes'!CI83),"",20*'Nota de Estudiantes'!CI83/CI$6)</f>
        <v/>
      </c>
      <c r="CJ81" s="43" t="str">
        <f>IF(ISBLANK('Nota de Estudiantes'!CJ83),"",20*'Nota de Estudiantes'!CJ83/CJ$6)</f>
        <v/>
      </c>
      <c r="CK81" s="43" t="str">
        <f>IF(ISBLANK('Nota de Estudiantes'!CK83),"",20*'Nota de Estudiantes'!CK83/CK$6)</f>
        <v/>
      </c>
      <c r="CL81" s="43" t="str">
        <f>IF(ISBLANK('Nota de Estudiantes'!CL83),"",20*'Nota de Estudiantes'!CL83/CL$6)</f>
        <v/>
      </c>
      <c r="CM81" s="43" t="str">
        <f>IF(ISBLANK('Nota de Estudiantes'!CM83),"",20*'Nota de Estudiantes'!CM83/CM$6)</f>
        <v/>
      </c>
      <c r="CN81" s="43" t="str">
        <f>IF(ISBLANK('Nota de Estudiantes'!CN83),"",20*'Nota de Estudiantes'!CN83/CN$6)</f>
        <v/>
      </c>
      <c r="CO81" s="43" t="str">
        <f>IF(ISBLANK('Nota de Estudiantes'!CO83),"",20*'Nota de Estudiantes'!CO83/CO$6)</f>
        <v/>
      </c>
      <c r="CP81" s="43" t="str">
        <f>IF(ISBLANK('Nota de Estudiantes'!CP83),"",20*'Nota de Estudiantes'!CP83/CP$6)</f>
        <v/>
      </c>
      <c r="CQ81" s="43" t="str">
        <f>IF(ISBLANK('Nota de Estudiantes'!CQ83),"",20*'Nota de Estudiantes'!CQ83/CQ$6)</f>
        <v/>
      </c>
      <c r="CR81" s="43" t="str">
        <f>IF(ISBLANK('Nota de Estudiantes'!CR83),"",20*'Nota de Estudiantes'!CR83/CR$6)</f>
        <v/>
      </c>
      <c r="CS81" s="43" t="str">
        <f>IF(ISBLANK('Nota de Estudiantes'!CS83),"",20*'Nota de Estudiantes'!CS83/CS$6)</f>
        <v/>
      </c>
      <c r="CT81" s="43" t="str">
        <f>IF(ISBLANK('Nota de Estudiantes'!CT83),"",20*'Nota de Estudiantes'!CT83/CT$6)</f>
        <v/>
      </c>
      <c r="CU81" s="43" t="str">
        <f>IF(ISBLANK('Nota de Estudiantes'!CU83),"",20*'Nota de Estudiantes'!CU83/CU$6)</f>
        <v/>
      </c>
      <c r="CV81" s="43" t="str">
        <f>IF(ISBLANK('Nota de Estudiantes'!CV83),"",20*'Nota de Estudiantes'!CV83/CV$6)</f>
        <v/>
      </c>
      <c r="CW81" s="43" t="str">
        <f>IF(ISBLANK('Nota de Estudiantes'!CW83),"",20*'Nota de Estudiantes'!CW83/CW$6)</f>
        <v/>
      </c>
      <c r="CX81" s="43" t="str">
        <f>IF(ISBLANK('Nota de Estudiantes'!CX83),"",20*'Nota de Estudiantes'!CX83/CX$6)</f>
        <v/>
      </c>
      <c r="CY81" s="43" t="str">
        <f>IF(ISBLANK('Nota de Estudiantes'!CY83),"",20*'Nota de Estudiantes'!CY83/CY$6)</f>
        <v/>
      </c>
      <c r="CZ81" s="43" t="str">
        <f>IF(ISBLANK('Nota de Estudiantes'!CZ83),"",20*'Nota de Estudiantes'!CZ83/CZ$6)</f>
        <v/>
      </c>
      <c r="DA81" s="43" t="str">
        <f>IF(ISBLANK('Nota de Estudiantes'!DA83),"",20*'Nota de Estudiantes'!DA83/DA$6)</f>
        <v/>
      </c>
      <c r="DB81" s="43" t="str">
        <f>IF(ISBLANK('Nota de Estudiantes'!DB83),"",20*'Nota de Estudiantes'!DB83/DB$6)</f>
        <v/>
      </c>
      <c r="DC81" s="43" t="str">
        <f>IF(ISBLANK('Nota de Estudiantes'!DC83),"",20*'Nota de Estudiantes'!DC83/DC$6)</f>
        <v/>
      </c>
      <c r="DD81" s="43" t="str">
        <f>IF(ISBLANK('Nota de Estudiantes'!DD83),"",20*'Nota de Estudiantes'!DD83/DD$6)</f>
        <v/>
      </c>
      <c r="DE81" s="43" t="str">
        <f>IF(ISBLANK('Nota de Estudiantes'!DE83),"",20*'Nota de Estudiantes'!DE83/DE$6)</f>
        <v/>
      </c>
      <c r="DF81" s="43" t="str">
        <f>IF(ISBLANK('Nota de Estudiantes'!DF83),"",20*'Nota de Estudiantes'!DF83/DF$6)</f>
        <v/>
      </c>
      <c r="DG81" s="43" t="str">
        <f>IF(ISBLANK('Nota de Estudiantes'!DG83),"",20*'Nota de Estudiantes'!DG83/DG$6)</f>
        <v/>
      </c>
      <c r="DH81" s="43" t="str">
        <f>IF(ISBLANK('Nota de Estudiantes'!DH83),"",20*'Nota de Estudiantes'!DH83/DH$6)</f>
        <v/>
      </c>
      <c r="DI81" s="43" t="str">
        <f>IF(ISBLANK('Nota de Estudiantes'!DI83),"",20*'Nota de Estudiantes'!DI83/DI$6)</f>
        <v/>
      </c>
      <c r="DJ81" s="43" t="str">
        <f>IF(ISBLANK('Nota de Estudiantes'!DJ83),"",20*'Nota de Estudiantes'!DJ83/DJ$6)</f>
        <v/>
      </c>
      <c r="DK81" s="43" t="str">
        <f>IF(ISBLANK('Nota de Estudiantes'!DK83),"",20*'Nota de Estudiantes'!DK83/DK$6)</f>
        <v/>
      </c>
      <c r="DL81" s="43" t="str">
        <f>IF(ISBLANK('Nota de Estudiantes'!DL83),"",20*'Nota de Estudiantes'!DL83/DL$6)</f>
        <v/>
      </c>
      <c r="DM81" s="43" t="str">
        <f>IF(ISBLANK('Nota de Estudiantes'!DM83),"",20*'Nota de Estudiantes'!DM83/DM$6)</f>
        <v/>
      </c>
      <c r="DN81" s="43" t="str">
        <f>IF(ISBLANK('Nota de Estudiantes'!DN83),"",20*'Nota de Estudiantes'!DN83/DN$6)</f>
        <v/>
      </c>
      <c r="DO81" s="43" t="str">
        <f>IF(ISBLANK('Nota de Estudiantes'!DO83),"",20*'Nota de Estudiantes'!DO83/DO$6)</f>
        <v/>
      </c>
      <c r="DP81" s="43" t="str">
        <f>IF(ISBLANK('Nota de Estudiantes'!DP83),"",20*'Nota de Estudiantes'!DP83/DP$6)</f>
        <v/>
      </c>
      <c r="DQ81" s="43" t="str">
        <f>IF(ISBLANK('Nota de Estudiantes'!DQ83),"",20*'Nota de Estudiantes'!DQ83/DQ$6)</f>
        <v/>
      </c>
      <c r="DR81" s="43" t="str">
        <f>IF(ISBLANK('Nota de Estudiantes'!DR83),"",20*'Nota de Estudiantes'!DR83/DR$6)</f>
        <v/>
      </c>
      <c r="DS81" s="43" t="str">
        <f>IF(ISBLANK('Nota de Estudiantes'!DS83),"",20*'Nota de Estudiantes'!DS83/DS$6)</f>
        <v/>
      </c>
      <c r="DT81" s="43" t="str">
        <f>IF(ISBLANK('Nota de Estudiantes'!DT83),"",20*'Nota de Estudiantes'!DT83/DT$6)</f>
        <v/>
      </c>
      <c r="DU81" s="43" t="str">
        <f>IF(ISBLANK('Nota de Estudiantes'!DU83),"",20*'Nota de Estudiantes'!DU83/DU$6)</f>
        <v/>
      </c>
      <c r="DV81" s="43" t="str">
        <f>IF(ISBLANK('Nota de Estudiantes'!DV83),"",20*'Nota de Estudiantes'!DV83/DV$6)</f>
        <v/>
      </c>
      <c r="DW81" s="43" t="str">
        <f>IF(ISBLANK('Nota de Estudiantes'!DW83),"",20*'Nota de Estudiantes'!DW83/DW$6)</f>
        <v/>
      </c>
      <c r="DX81" s="43" t="str">
        <f>IF(ISBLANK('Nota de Estudiantes'!DX83),"",20*'Nota de Estudiantes'!DX83/DX$6)</f>
        <v/>
      </c>
      <c r="DY81" s="43" t="str">
        <f>IF(ISBLANK('Nota de Estudiantes'!DY83),"",20*'Nota de Estudiantes'!DY83/DY$6)</f>
        <v/>
      </c>
      <c r="DZ81" s="43" t="str">
        <f>IF(ISBLANK('Nota de Estudiantes'!DZ83),"",20*'Nota de Estudiantes'!DZ83/DZ$6)</f>
        <v/>
      </c>
      <c r="EA81" s="43" t="str">
        <f>IF(ISBLANK('Nota de Estudiantes'!EA83),"",20*'Nota de Estudiantes'!EA83/EA$6)</f>
        <v/>
      </c>
      <c r="EB81" s="43" t="str">
        <f>IF(ISBLANK('Nota de Estudiantes'!EB83),"",20*'Nota de Estudiantes'!EB83/EB$6)</f>
        <v/>
      </c>
      <c r="EC81" s="43" t="str">
        <f>IF(ISBLANK('Nota de Estudiantes'!EC83),"",20*'Nota de Estudiantes'!EC83/EC$6)</f>
        <v/>
      </c>
      <c r="ED81" s="43" t="str">
        <f>IF(ISBLANK('Nota de Estudiantes'!ED83),"",20*'Nota de Estudiantes'!ED83/ED$6)</f>
        <v/>
      </c>
      <c r="EE81" s="43" t="str">
        <f>IF(ISBLANK('Nota de Estudiantes'!EE83),"",20*'Nota de Estudiantes'!EE83/EE$6)</f>
        <v/>
      </c>
      <c r="EF81" s="43" t="str">
        <f>IF(ISBLANK('Nota de Estudiantes'!EF83),"",20*'Nota de Estudiantes'!EF83/EF$6)</f>
        <v/>
      </c>
      <c r="EG81" s="43" t="str">
        <f>IF(ISBLANK('Nota de Estudiantes'!EG83),"",20*'Nota de Estudiantes'!EG83/EG$6)</f>
        <v/>
      </c>
      <c r="EH81" s="43" t="str">
        <f>IF(ISBLANK('Nota de Estudiantes'!EH83),"",20*'Nota de Estudiantes'!EH83/EH$6)</f>
        <v/>
      </c>
      <c r="EI81" s="43" t="str">
        <f>IF(ISBLANK('Nota de Estudiantes'!EI83),"",20*'Nota de Estudiantes'!EI83/EI$6)</f>
        <v/>
      </c>
      <c r="EJ81" s="43" t="str">
        <f>IF(ISBLANK('Nota de Estudiantes'!EJ83),"",20*'Nota de Estudiantes'!EJ83/EJ$6)</f>
        <v/>
      </c>
      <c r="EK81" s="43" t="str">
        <f>IF(ISBLANK('Nota de Estudiantes'!EK83),"",20*'Nota de Estudiantes'!EK83/EK$6)</f>
        <v/>
      </c>
      <c r="EL81" s="43" t="str">
        <f>IF(ISBLANK('Nota de Estudiantes'!EL83),"",20*'Nota de Estudiantes'!EL83/EL$6)</f>
        <v/>
      </c>
      <c r="EM81" s="43" t="str">
        <f>IF(ISBLANK('Nota de Estudiantes'!EM83),"",20*'Nota de Estudiantes'!EM83/EM$6)</f>
        <v/>
      </c>
      <c r="EN81" s="43" t="str">
        <f>IF(ISBLANK('Nota de Estudiantes'!EN83),"",20*'Nota de Estudiantes'!EN83/EN$6)</f>
        <v/>
      </c>
      <c r="EO81" s="43" t="str">
        <f>IF(ISBLANK('Nota de Estudiantes'!EO83),"",20*'Nota de Estudiantes'!EO83/EO$6)</f>
        <v/>
      </c>
      <c r="EP81" s="43" t="str">
        <f>IF(ISBLANK('Nota de Estudiantes'!EP83),"",20*'Nota de Estudiantes'!EP83/EP$6)</f>
        <v/>
      </c>
      <c r="EQ81" s="43" t="str">
        <f>IF(ISBLANK('Nota de Estudiantes'!EQ83),"",20*'Nota de Estudiantes'!EQ83/EQ$6)</f>
        <v/>
      </c>
      <c r="ER81" s="43" t="str">
        <f>IF(ISBLANK('Nota de Estudiantes'!ER83),"",20*'Nota de Estudiantes'!ER83/ER$6)</f>
        <v/>
      </c>
      <c r="ES81" s="43" t="str">
        <f>IF(ISBLANK('Nota de Estudiantes'!ES83),"",20*'Nota de Estudiantes'!ES83/ES$6)</f>
        <v/>
      </c>
      <c r="ET81" s="43" t="str">
        <f>IF(ISBLANK('Nota de Estudiantes'!ET83),"",20*'Nota de Estudiantes'!ET83/ET$6)</f>
        <v/>
      </c>
      <c r="EU81" s="43" t="str">
        <f>IF(ISBLANK('Nota de Estudiantes'!EU83),"",20*'Nota de Estudiantes'!EU83/EU$6)</f>
        <v/>
      </c>
      <c r="EV81" s="43" t="str">
        <f>IF(ISBLANK('Nota de Estudiantes'!EV83),"",20*'Nota de Estudiantes'!EV83/EV$6)</f>
        <v/>
      </c>
      <c r="EW81" s="43" t="str">
        <f>IF(ISBLANK('Nota de Estudiantes'!EW83),"",20*'Nota de Estudiantes'!EW83/EW$6)</f>
        <v/>
      </c>
      <c r="EX81" s="43" t="str">
        <f>IF(ISBLANK('Nota de Estudiantes'!EX83),"",20*'Nota de Estudiantes'!EX83/EX$6)</f>
        <v/>
      </c>
      <c r="EY81" s="43" t="str">
        <f>IF(ISBLANK('Nota de Estudiantes'!EY83),"",20*'Nota de Estudiantes'!EY83/EY$6)</f>
        <v/>
      </c>
      <c r="EZ81" s="43" t="str">
        <f>IF(ISBLANK('Nota de Estudiantes'!EZ83),"",20*'Nota de Estudiantes'!EZ83/EZ$6)</f>
        <v/>
      </c>
      <c r="FA81" s="43" t="str">
        <f>IF(ISBLANK('Nota de Estudiantes'!FA83),"",20*'Nota de Estudiantes'!FA83/FA$6)</f>
        <v/>
      </c>
      <c r="FB81" s="43" t="str">
        <f>IF(ISBLANK('Nota de Estudiantes'!FB83),"",20*'Nota de Estudiantes'!FB83/FB$6)</f>
        <v/>
      </c>
      <c r="FC81" s="43" t="str">
        <f>IF(ISBLANK('Nota de Estudiantes'!FC83),"",20*'Nota de Estudiantes'!FC83/FC$6)</f>
        <v/>
      </c>
      <c r="FD81" s="43" t="str">
        <f>IF(ISBLANK('Nota de Estudiantes'!FD83),"",20*'Nota de Estudiantes'!FD83/FD$6)</f>
        <v/>
      </c>
      <c r="FE81" s="43" t="str">
        <f>IF(ISBLANK('Nota de Estudiantes'!FE83),"",20*'Nota de Estudiantes'!FE83/FE$6)</f>
        <v/>
      </c>
      <c r="FF81" s="43" t="str">
        <f>IF(ISBLANK('Nota de Estudiantes'!FF83),"",20*'Nota de Estudiantes'!FF83/FF$6)</f>
        <v/>
      </c>
      <c r="FG81" s="43" t="str">
        <f>IF(ISBLANK('Nota de Estudiantes'!FG83),"",20*'Nota de Estudiantes'!FG83/FG$6)</f>
        <v/>
      </c>
      <c r="FH81" s="43" t="str">
        <f>IF(ISBLANK('Nota de Estudiantes'!FH83),"",20*'Nota de Estudiantes'!FH83/FH$6)</f>
        <v/>
      </c>
      <c r="FI81" s="43" t="str">
        <f>IF(ISBLANK('Nota de Estudiantes'!FI83),"",20*'Nota de Estudiantes'!FI83/FI$6)</f>
        <v/>
      </c>
      <c r="FJ81" s="43" t="str">
        <f>IF(ISBLANK('Nota de Estudiantes'!FJ83),"",20*'Nota de Estudiantes'!FJ83/FJ$6)</f>
        <v/>
      </c>
      <c r="FK81" s="43" t="str">
        <f>IF(ISBLANK('Nota de Estudiantes'!FK83),"",20*'Nota de Estudiantes'!FK83/FK$6)</f>
        <v/>
      </c>
      <c r="FL81" s="43" t="str">
        <f>IF(ISBLANK('Nota de Estudiantes'!FL83),"",20*'Nota de Estudiantes'!FL83/FL$6)</f>
        <v/>
      </c>
    </row>
    <row r="82" spans="2:168" x14ac:dyDescent="0.25">
      <c r="B82" s="42" t="str">
        <f>IF(ISBLANK('Nota de Estudiantes'!B84),"",'Nota de Estudiantes'!B84)</f>
        <v/>
      </c>
      <c r="C82" s="42" t="str">
        <f>IF(ISBLANK('Nota de Estudiantes'!C84),"",'Nota de Estudiantes'!C84)</f>
        <v/>
      </c>
      <c r="D82" s="38" t="str">
        <f>IF(ISBLANK('Nota de Estudiantes'!D84),"",'Nota de Estudiantes'!D84)</f>
        <v/>
      </c>
      <c r="E82" s="43" t="str">
        <f>IF(ISBLANK('Nota de Estudiantes'!E84),"",20*'Nota de Estudiantes'!E84/E$6)</f>
        <v/>
      </c>
      <c r="F82" s="43" t="str">
        <f>IF(ISBLANK('Nota de Estudiantes'!F84),"",20*'Nota de Estudiantes'!F84/F$6)</f>
        <v/>
      </c>
      <c r="G82" s="43" t="str">
        <f>IF(ISBLANK('Nota de Estudiantes'!G84),"",20*'Nota de Estudiantes'!G84/G$6)</f>
        <v/>
      </c>
      <c r="H82" s="43" t="str">
        <f>IF(ISBLANK('Nota de Estudiantes'!H84),"",20*'Nota de Estudiantes'!H84/H$6)</f>
        <v/>
      </c>
      <c r="I82" s="43" t="str">
        <f>IF(ISBLANK('Nota de Estudiantes'!I84),"",20*'Nota de Estudiantes'!I84/I$6)</f>
        <v/>
      </c>
      <c r="J82" s="43" t="str">
        <f>IF(ISBLANK('Nota de Estudiantes'!J84),"",20*'Nota de Estudiantes'!J84/J$6)</f>
        <v/>
      </c>
      <c r="K82" s="43" t="str">
        <f>IF(ISBLANK('Nota de Estudiantes'!K84),"",20*'Nota de Estudiantes'!K84/K$6)</f>
        <v/>
      </c>
      <c r="L82" s="43" t="str">
        <f>IF(ISBLANK('Nota de Estudiantes'!L84),"",20*'Nota de Estudiantes'!L84/L$6)</f>
        <v/>
      </c>
      <c r="M82" s="43" t="str">
        <f>IF(ISBLANK('Nota de Estudiantes'!M84),"",20*'Nota de Estudiantes'!M84/M$6)</f>
        <v/>
      </c>
      <c r="N82" s="43" t="str">
        <f>IF(ISBLANK('Nota de Estudiantes'!N84),"",20*'Nota de Estudiantes'!N84/N$6)</f>
        <v/>
      </c>
      <c r="O82" s="43" t="str">
        <f>IF(ISBLANK('Nota de Estudiantes'!O84),"",20*'Nota de Estudiantes'!O84/O$6)</f>
        <v/>
      </c>
      <c r="P82" s="43" t="str">
        <f>IF(ISBLANK('Nota de Estudiantes'!P84),"",20*'Nota de Estudiantes'!P84/P$6)</f>
        <v/>
      </c>
      <c r="Q82" s="43" t="str">
        <f>IF(ISBLANK('Nota de Estudiantes'!Q84),"",20*'Nota de Estudiantes'!Q84/Q$6)</f>
        <v/>
      </c>
      <c r="R82" s="43" t="str">
        <f>IF(ISBLANK('Nota de Estudiantes'!R84),"",20*'Nota de Estudiantes'!R84/R$6)</f>
        <v/>
      </c>
      <c r="S82" s="43" t="str">
        <f>IF(ISBLANK('Nota de Estudiantes'!S84),"",20*'Nota de Estudiantes'!S84/S$6)</f>
        <v/>
      </c>
      <c r="T82" s="43" t="str">
        <f>IF(ISBLANK('Nota de Estudiantes'!T84),"",20*'Nota de Estudiantes'!T84/T$6)</f>
        <v/>
      </c>
      <c r="U82" s="43" t="str">
        <f>IF(ISBLANK('Nota de Estudiantes'!U84),"",20*'Nota de Estudiantes'!U84/U$6)</f>
        <v/>
      </c>
      <c r="V82" s="43" t="str">
        <f>IF(ISBLANK('Nota de Estudiantes'!V84),"",20*'Nota de Estudiantes'!V84/V$6)</f>
        <v/>
      </c>
      <c r="W82" s="43" t="str">
        <f>IF(ISBLANK('Nota de Estudiantes'!W84),"",20*'Nota de Estudiantes'!W84/W$6)</f>
        <v/>
      </c>
      <c r="X82" s="43" t="str">
        <f>IF(ISBLANK('Nota de Estudiantes'!X84),"",20*'Nota de Estudiantes'!X84/X$6)</f>
        <v/>
      </c>
      <c r="Y82" s="43" t="str">
        <f>IF(ISBLANK('Nota de Estudiantes'!Y84),"",20*'Nota de Estudiantes'!Y84/Y$6)</f>
        <v/>
      </c>
      <c r="Z82" s="43" t="str">
        <f>IF(ISBLANK('Nota de Estudiantes'!Z84),"",20*'Nota de Estudiantes'!Z84/Z$6)</f>
        <v/>
      </c>
      <c r="AA82" s="43" t="str">
        <f>IF(ISBLANK('Nota de Estudiantes'!AA84),"",20*'Nota de Estudiantes'!AA84/AA$6)</f>
        <v/>
      </c>
      <c r="AB82" s="43" t="str">
        <f>IF(ISBLANK('Nota de Estudiantes'!AB84),"",20*'Nota de Estudiantes'!AB84/AB$6)</f>
        <v/>
      </c>
      <c r="AC82" s="43" t="str">
        <f>IF(ISBLANK('Nota de Estudiantes'!AC84),"",20*'Nota de Estudiantes'!AC84/AC$6)</f>
        <v/>
      </c>
      <c r="AD82" s="43" t="str">
        <f>IF(ISBLANK('Nota de Estudiantes'!AD84),"",20*'Nota de Estudiantes'!AD84/AD$6)</f>
        <v/>
      </c>
      <c r="AE82" s="43" t="str">
        <f>IF(ISBLANK('Nota de Estudiantes'!AE84),"",20*'Nota de Estudiantes'!AE84/AE$6)</f>
        <v/>
      </c>
      <c r="AF82" s="43" t="str">
        <f>IF(ISBLANK('Nota de Estudiantes'!AF84),"",20*'Nota de Estudiantes'!AF84/AF$6)</f>
        <v/>
      </c>
      <c r="AG82" s="43" t="str">
        <f>IF(ISBLANK('Nota de Estudiantes'!AG84),"",20*'Nota de Estudiantes'!AG84/AG$6)</f>
        <v/>
      </c>
      <c r="AH82" s="43" t="str">
        <f>IF(ISBLANK('Nota de Estudiantes'!AH84),"",20*'Nota de Estudiantes'!AH84/AH$6)</f>
        <v/>
      </c>
      <c r="AI82" s="43" t="str">
        <f>IF(ISBLANK('Nota de Estudiantes'!AI84),"",20*'Nota de Estudiantes'!AI84/AI$6)</f>
        <v/>
      </c>
      <c r="AJ82" s="43" t="str">
        <f>IF(ISBLANK('Nota de Estudiantes'!AJ84),"",20*'Nota de Estudiantes'!AJ84/AJ$6)</f>
        <v/>
      </c>
      <c r="AK82" s="43" t="str">
        <f>IF(ISBLANK('Nota de Estudiantes'!AK84),"",20*'Nota de Estudiantes'!AK84/AK$6)</f>
        <v/>
      </c>
      <c r="AL82" s="43" t="str">
        <f>IF(ISBLANK('Nota de Estudiantes'!AL84),"",20*'Nota de Estudiantes'!AL84/AL$6)</f>
        <v/>
      </c>
      <c r="AM82" s="43" t="str">
        <f>IF(ISBLANK('Nota de Estudiantes'!AM84),"",20*'Nota de Estudiantes'!AM84/AM$6)</f>
        <v/>
      </c>
      <c r="AN82" s="43" t="str">
        <f>IF(ISBLANK('Nota de Estudiantes'!AN84),"",20*'Nota de Estudiantes'!AN84/AN$6)</f>
        <v/>
      </c>
      <c r="AO82" s="43" t="str">
        <f>IF(ISBLANK('Nota de Estudiantes'!AO84),"",20*'Nota de Estudiantes'!AO84/AO$6)</f>
        <v/>
      </c>
      <c r="AP82" s="43" t="str">
        <f>IF(ISBLANK('Nota de Estudiantes'!AP84),"",20*'Nota de Estudiantes'!AP84/AP$6)</f>
        <v/>
      </c>
      <c r="AQ82" s="43" t="str">
        <f>IF(ISBLANK('Nota de Estudiantes'!AQ84),"",20*'Nota de Estudiantes'!AQ84/AQ$6)</f>
        <v/>
      </c>
      <c r="AR82" s="43" t="str">
        <f>IF(ISBLANK('Nota de Estudiantes'!AR84),"",20*'Nota de Estudiantes'!AR84/AR$6)</f>
        <v/>
      </c>
      <c r="AS82" s="43" t="str">
        <f>IF(ISBLANK('Nota de Estudiantes'!AS84),"",20*'Nota de Estudiantes'!AS84/AS$6)</f>
        <v/>
      </c>
      <c r="AT82" s="43" t="str">
        <f>IF(ISBLANK('Nota de Estudiantes'!AT84),"",20*'Nota de Estudiantes'!AT84/AT$6)</f>
        <v/>
      </c>
      <c r="AU82" s="43" t="str">
        <f>IF(ISBLANK('Nota de Estudiantes'!AU84),"",20*'Nota de Estudiantes'!AU84/AU$6)</f>
        <v/>
      </c>
      <c r="AV82" s="43" t="str">
        <f>IF(ISBLANK('Nota de Estudiantes'!AV84),"",20*'Nota de Estudiantes'!AV84/AV$6)</f>
        <v/>
      </c>
      <c r="AW82" s="43" t="str">
        <f>IF(ISBLANK('Nota de Estudiantes'!AW84),"",20*'Nota de Estudiantes'!AW84/AW$6)</f>
        <v/>
      </c>
      <c r="AX82" s="43" t="str">
        <f>IF(ISBLANK('Nota de Estudiantes'!AX84),"",20*'Nota de Estudiantes'!AX84/AX$6)</f>
        <v/>
      </c>
      <c r="AY82" s="43" t="str">
        <f>IF(ISBLANK('Nota de Estudiantes'!AY84),"",20*'Nota de Estudiantes'!AY84/AY$6)</f>
        <v/>
      </c>
      <c r="AZ82" s="43" t="str">
        <f>IF(ISBLANK('Nota de Estudiantes'!AZ84),"",20*'Nota de Estudiantes'!AZ84/AZ$6)</f>
        <v/>
      </c>
      <c r="BA82" s="43" t="str">
        <f>IF(ISBLANK('Nota de Estudiantes'!BA84),"",20*'Nota de Estudiantes'!BA84/BA$6)</f>
        <v/>
      </c>
      <c r="BB82" s="43" t="str">
        <f>IF(ISBLANK('Nota de Estudiantes'!BB84),"",20*'Nota de Estudiantes'!BB84/BB$6)</f>
        <v/>
      </c>
      <c r="BC82" s="43" t="str">
        <f>IF(ISBLANK('Nota de Estudiantes'!BC84),"",20*'Nota de Estudiantes'!BC84/BC$6)</f>
        <v/>
      </c>
      <c r="BD82" s="43" t="str">
        <f>IF(ISBLANK('Nota de Estudiantes'!BD84),"",20*'Nota de Estudiantes'!BD84/BD$6)</f>
        <v/>
      </c>
      <c r="BE82" s="43" t="str">
        <f>IF(ISBLANK('Nota de Estudiantes'!BE84),"",20*'Nota de Estudiantes'!BE84/BE$6)</f>
        <v/>
      </c>
      <c r="BF82" s="43" t="str">
        <f>IF(ISBLANK('Nota de Estudiantes'!BF84),"",20*'Nota de Estudiantes'!BF84/BF$6)</f>
        <v/>
      </c>
      <c r="BG82" s="43" t="str">
        <f>IF(ISBLANK('Nota de Estudiantes'!BG84),"",20*'Nota de Estudiantes'!BG84/BG$6)</f>
        <v/>
      </c>
      <c r="BH82" s="43" t="str">
        <f>IF(ISBLANK('Nota de Estudiantes'!BH84),"",20*'Nota de Estudiantes'!BH84/BH$6)</f>
        <v/>
      </c>
      <c r="BI82" s="43" t="str">
        <f>IF(ISBLANK('Nota de Estudiantes'!BI84),"",20*'Nota de Estudiantes'!BI84/BI$6)</f>
        <v/>
      </c>
      <c r="BJ82" s="43" t="str">
        <f>IF(ISBLANK('Nota de Estudiantes'!BJ84),"",20*'Nota de Estudiantes'!BJ84/BJ$6)</f>
        <v/>
      </c>
      <c r="BK82" s="43" t="str">
        <f>IF(ISBLANK('Nota de Estudiantes'!BK84),"",20*'Nota de Estudiantes'!BK84/BK$6)</f>
        <v/>
      </c>
      <c r="BL82" s="43" t="str">
        <f>IF(ISBLANK('Nota de Estudiantes'!BL84),"",20*'Nota de Estudiantes'!BL84/BL$6)</f>
        <v/>
      </c>
      <c r="BM82" s="43" t="str">
        <f>IF(ISBLANK('Nota de Estudiantes'!BM84),"",20*'Nota de Estudiantes'!BM84/BM$6)</f>
        <v/>
      </c>
      <c r="BN82" s="43" t="str">
        <f>IF(ISBLANK('Nota de Estudiantes'!BN84),"",20*'Nota de Estudiantes'!BN84/BN$6)</f>
        <v/>
      </c>
      <c r="BO82" s="43" t="str">
        <f>IF(ISBLANK('Nota de Estudiantes'!BO84),"",20*'Nota de Estudiantes'!BO84/BO$6)</f>
        <v/>
      </c>
      <c r="BP82" s="43" t="str">
        <f>IF(ISBLANK('Nota de Estudiantes'!BP84),"",20*'Nota de Estudiantes'!BP84/BP$6)</f>
        <v/>
      </c>
      <c r="BQ82" s="43" t="str">
        <f>IF(ISBLANK('Nota de Estudiantes'!BQ84),"",20*'Nota de Estudiantes'!BQ84/BQ$6)</f>
        <v/>
      </c>
      <c r="BR82" s="43" t="str">
        <f>IF(ISBLANK('Nota de Estudiantes'!BR84),"",20*'Nota de Estudiantes'!BR84/BR$6)</f>
        <v/>
      </c>
      <c r="BS82" s="43" t="str">
        <f>IF(ISBLANK('Nota de Estudiantes'!BS84),"",20*'Nota de Estudiantes'!BS84/BS$6)</f>
        <v/>
      </c>
      <c r="BT82" s="43" t="str">
        <f>IF(ISBLANK('Nota de Estudiantes'!BT84),"",20*'Nota de Estudiantes'!BT84/BT$6)</f>
        <v/>
      </c>
      <c r="BU82" s="43" t="str">
        <f>IF(ISBLANK('Nota de Estudiantes'!BU84),"",20*'Nota de Estudiantes'!BU84/BU$6)</f>
        <v/>
      </c>
      <c r="BV82" s="43" t="str">
        <f>IF(ISBLANK('Nota de Estudiantes'!BV84),"",20*'Nota de Estudiantes'!BV84/BV$6)</f>
        <v/>
      </c>
      <c r="BW82" s="43" t="str">
        <f>IF(ISBLANK('Nota de Estudiantes'!BW84),"",20*'Nota de Estudiantes'!BW84/BW$6)</f>
        <v/>
      </c>
      <c r="BX82" s="43" t="str">
        <f>IF(ISBLANK('Nota de Estudiantes'!BX84),"",20*'Nota de Estudiantes'!BX84/BX$6)</f>
        <v/>
      </c>
      <c r="BY82" s="43" t="str">
        <f>IF(ISBLANK('Nota de Estudiantes'!BY84),"",20*'Nota de Estudiantes'!BY84/BY$6)</f>
        <v/>
      </c>
      <c r="BZ82" s="43" t="str">
        <f>IF(ISBLANK('Nota de Estudiantes'!BZ84),"",20*'Nota de Estudiantes'!BZ84/BZ$6)</f>
        <v/>
      </c>
      <c r="CA82" s="43" t="str">
        <f>IF(ISBLANK('Nota de Estudiantes'!CA84),"",20*'Nota de Estudiantes'!CA84/CA$6)</f>
        <v/>
      </c>
      <c r="CB82" s="43" t="str">
        <f>IF(ISBLANK('Nota de Estudiantes'!CB84),"",20*'Nota de Estudiantes'!CB84/CB$6)</f>
        <v/>
      </c>
      <c r="CC82" s="43" t="str">
        <f>IF(ISBLANK('Nota de Estudiantes'!CC84),"",20*'Nota de Estudiantes'!CC84/CC$6)</f>
        <v/>
      </c>
      <c r="CD82" s="43" t="str">
        <f>IF(ISBLANK('Nota de Estudiantes'!CD84),"",20*'Nota de Estudiantes'!CD84/CD$6)</f>
        <v/>
      </c>
      <c r="CE82" s="43" t="str">
        <f>IF(ISBLANK('Nota de Estudiantes'!CE84),"",20*'Nota de Estudiantes'!CE84/CE$6)</f>
        <v/>
      </c>
      <c r="CF82" s="43" t="str">
        <f>IF(ISBLANK('Nota de Estudiantes'!CF84),"",20*'Nota de Estudiantes'!CF84/CF$6)</f>
        <v/>
      </c>
      <c r="CG82" s="43" t="str">
        <f>IF(ISBLANK('Nota de Estudiantes'!CG84),"",20*'Nota de Estudiantes'!CG84/CG$6)</f>
        <v/>
      </c>
      <c r="CH82" s="43" t="str">
        <f>IF(ISBLANK('Nota de Estudiantes'!CH84),"",20*'Nota de Estudiantes'!CH84/CH$6)</f>
        <v/>
      </c>
      <c r="CI82" s="43" t="str">
        <f>IF(ISBLANK('Nota de Estudiantes'!CI84),"",20*'Nota de Estudiantes'!CI84/CI$6)</f>
        <v/>
      </c>
      <c r="CJ82" s="43" t="str">
        <f>IF(ISBLANK('Nota de Estudiantes'!CJ84),"",20*'Nota de Estudiantes'!CJ84/CJ$6)</f>
        <v/>
      </c>
      <c r="CK82" s="43" t="str">
        <f>IF(ISBLANK('Nota de Estudiantes'!CK84),"",20*'Nota de Estudiantes'!CK84/CK$6)</f>
        <v/>
      </c>
      <c r="CL82" s="43" t="str">
        <f>IF(ISBLANK('Nota de Estudiantes'!CL84),"",20*'Nota de Estudiantes'!CL84/CL$6)</f>
        <v/>
      </c>
      <c r="CM82" s="43" t="str">
        <f>IF(ISBLANK('Nota de Estudiantes'!CM84),"",20*'Nota de Estudiantes'!CM84/CM$6)</f>
        <v/>
      </c>
      <c r="CN82" s="43" t="str">
        <f>IF(ISBLANK('Nota de Estudiantes'!CN84),"",20*'Nota de Estudiantes'!CN84/CN$6)</f>
        <v/>
      </c>
      <c r="CO82" s="43" t="str">
        <f>IF(ISBLANK('Nota de Estudiantes'!CO84),"",20*'Nota de Estudiantes'!CO84/CO$6)</f>
        <v/>
      </c>
      <c r="CP82" s="43" t="str">
        <f>IF(ISBLANK('Nota de Estudiantes'!CP84),"",20*'Nota de Estudiantes'!CP84/CP$6)</f>
        <v/>
      </c>
      <c r="CQ82" s="43" t="str">
        <f>IF(ISBLANK('Nota de Estudiantes'!CQ84),"",20*'Nota de Estudiantes'!CQ84/CQ$6)</f>
        <v/>
      </c>
      <c r="CR82" s="43" t="str">
        <f>IF(ISBLANK('Nota de Estudiantes'!CR84),"",20*'Nota de Estudiantes'!CR84/CR$6)</f>
        <v/>
      </c>
      <c r="CS82" s="43" t="str">
        <f>IF(ISBLANK('Nota de Estudiantes'!CS84),"",20*'Nota de Estudiantes'!CS84/CS$6)</f>
        <v/>
      </c>
      <c r="CT82" s="43" t="str">
        <f>IF(ISBLANK('Nota de Estudiantes'!CT84),"",20*'Nota de Estudiantes'!CT84/CT$6)</f>
        <v/>
      </c>
      <c r="CU82" s="43" t="str">
        <f>IF(ISBLANK('Nota de Estudiantes'!CU84),"",20*'Nota de Estudiantes'!CU84/CU$6)</f>
        <v/>
      </c>
      <c r="CV82" s="43" t="str">
        <f>IF(ISBLANK('Nota de Estudiantes'!CV84),"",20*'Nota de Estudiantes'!CV84/CV$6)</f>
        <v/>
      </c>
      <c r="CW82" s="43" t="str">
        <f>IF(ISBLANK('Nota de Estudiantes'!CW84),"",20*'Nota de Estudiantes'!CW84/CW$6)</f>
        <v/>
      </c>
      <c r="CX82" s="43" t="str">
        <f>IF(ISBLANK('Nota de Estudiantes'!CX84),"",20*'Nota de Estudiantes'!CX84/CX$6)</f>
        <v/>
      </c>
      <c r="CY82" s="43" t="str">
        <f>IF(ISBLANK('Nota de Estudiantes'!CY84),"",20*'Nota de Estudiantes'!CY84/CY$6)</f>
        <v/>
      </c>
      <c r="CZ82" s="43" t="str">
        <f>IF(ISBLANK('Nota de Estudiantes'!CZ84),"",20*'Nota de Estudiantes'!CZ84/CZ$6)</f>
        <v/>
      </c>
      <c r="DA82" s="43" t="str">
        <f>IF(ISBLANK('Nota de Estudiantes'!DA84),"",20*'Nota de Estudiantes'!DA84/DA$6)</f>
        <v/>
      </c>
      <c r="DB82" s="43" t="str">
        <f>IF(ISBLANK('Nota de Estudiantes'!DB84),"",20*'Nota de Estudiantes'!DB84/DB$6)</f>
        <v/>
      </c>
      <c r="DC82" s="43" t="str">
        <f>IF(ISBLANK('Nota de Estudiantes'!DC84),"",20*'Nota de Estudiantes'!DC84/DC$6)</f>
        <v/>
      </c>
      <c r="DD82" s="43" t="str">
        <f>IF(ISBLANK('Nota de Estudiantes'!DD84),"",20*'Nota de Estudiantes'!DD84/DD$6)</f>
        <v/>
      </c>
      <c r="DE82" s="43" t="str">
        <f>IF(ISBLANK('Nota de Estudiantes'!DE84),"",20*'Nota de Estudiantes'!DE84/DE$6)</f>
        <v/>
      </c>
      <c r="DF82" s="43" t="str">
        <f>IF(ISBLANK('Nota de Estudiantes'!DF84),"",20*'Nota de Estudiantes'!DF84/DF$6)</f>
        <v/>
      </c>
      <c r="DG82" s="43" t="str">
        <f>IF(ISBLANK('Nota de Estudiantes'!DG84),"",20*'Nota de Estudiantes'!DG84/DG$6)</f>
        <v/>
      </c>
      <c r="DH82" s="43" t="str">
        <f>IF(ISBLANK('Nota de Estudiantes'!DH84),"",20*'Nota de Estudiantes'!DH84/DH$6)</f>
        <v/>
      </c>
      <c r="DI82" s="43" t="str">
        <f>IF(ISBLANK('Nota de Estudiantes'!DI84),"",20*'Nota de Estudiantes'!DI84/DI$6)</f>
        <v/>
      </c>
      <c r="DJ82" s="43" t="str">
        <f>IF(ISBLANK('Nota de Estudiantes'!DJ84),"",20*'Nota de Estudiantes'!DJ84/DJ$6)</f>
        <v/>
      </c>
      <c r="DK82" s="43" t="str">
        <f>IF(ISBLANK('Nota de Estudiantes'!DK84),"",20*'Nota de Estudiantes'!DK84/DK$6)</f>
        <v/>
      </c>
      <c r="DL82" s="43" t="str">
        <f>IF(ISBLANK('Nota de Estudiantes'!DL84),"",20*'Nota de Estudiantes'!DL84/DL$6)</f>
        <v/>
      </c>
      <c r="DM82" s="43" t="str">
        <f>IF(ISBLANK('Nota de Estudiantes'!DM84),"",20*'Nota de Estudiantes'!DM84/DM$6)</f>
        <v/>
      </c>
      <c r="DN82" s="43" t="str">
        <f>IF(ISBLANK('Nota de Estudiantes'!DN84),"",20*'Nota de Estudiantes'!DN84/DN$6)</f>
        <v/>
      </c>
      <c r="DO82" s="43" t="str">
        <f>IF(ISBLANK('Nota de Estudiantes'!DO84),"",20*'Nota de Estudiantes'!DO84/DO$6)</f>
        <v/>
      </c>
      <c r="DP82" s="43" t="str">
        <f>IF(ISBLANK('Nota de Estudiantes'!DP84),"",20*'Nota de Estudiantes'!DP84/DP$6)</f>
        <v/>
      </c>
      <c r="DQ82" s="43" t="str">
        <f>IF(ISBLANK('Nota de Estudiantes'!DQ84),"",20*'Nota de Estudiantes'!DQ84/DQ$6)</f>
        <v/>
      </c>
      <c r="DR82" s="43" t="str">
        <f>IF(ISBLANK('Nota de Estudiantes'!DR84),"",20*'Nota de Estudiantes'!DR84/DR$6)</f>
        <v/>
      </c>
      <c r="DS82" s="43" t="str">
        <f>IF(ISBLANK('Nota de Estudiantes'!DS84),"",20*'Nota de Estudiantes'!DS84/DS$6)</f>
        <v/>
      </c>
      <c r="DT82" s="43" t="str">
        <f>IF(ISBLANK('Nota de Estudiantes'!DT84),"",20*'Nota de Estudiantes'!DT84/DT$6)</f>
        <v/>
      </c>
      <c r="DU82" s="43" t="str">
        <f>IF(ISBLANK('Nota de Estudiantes'!DU84),"",20*'Nota de Estudiantes'!DU84/DU$6)</f>
        <v/>
      </c>
      <c r="DV82" s="43" t="str">
        <f>IF(ISBLANK('Nota de Estudiantes'!DV84),"",20*'Nota de Estudiantes'!DV84/DV$6)</f>
        <v/>
      </c>
      <c r="DW82" s="43" t="str">
        <f>IF(ISBLANK('Nota de Estudiantes'!DW84),"",20*'Nota de Estudiantes'!DW84/DW$6)</f>
        <v/>
      </c>
      <c r="DX82" s="43" t="str">
        <f>IF(ISBLANK('Nota de Estudiantes'!DX84),"",20*'Nota de Estudiantes'!DX84/DX$6)</f>
        <v/>
      </c>
      <c r="DY82" s="43" t="str">
        <f>IF(ISBLANK('Nota de Estudiantes'!DY84),"",20*'Nota de Estudiantes'!DY84/DY$6)</f>
        <v/>
      </c>
      <c r="DZ82" s="43" t="str">
        <f>IF(ISBLANK('Nota de Estudiantes'!DZ84),"",20*'Nota de Estudiantes'!DZ84/DZ$6)</f>
        <v/>
      </c>
      <c r="EA82" s="43" t="str">
        <f>IF(ISBLANK('Nota de Estudiantes'!EA84),"",20*'Nota de Estudiantes'!EA84/EA$6)</f>
        <v/>
      </c>
      <c r="EB82" s="43" t="str">
        <f>IF(ISBLANK('Nota de Estudiantes'!EB84),"",20*'Nota de Estudiantes'!EB84/EB$6)</f>
        <v/>
      </c>
      <c r="EC82" s="43" t="str">
        <f>IF(ISBLANK('Nota de Estudiantes'!EC84),"",20*'Nota de Estudiantes'!EC84/EC$6)</f>
        <v/>
      </c>
      <c r="ED82" s="43" t="str">
        <f>IF(ISBLANK('Nota de Estudiantes'!ED84),"",20*'Nota de Estudiantes'!ED84/ED$6)</f>
        <v/>
      </c>
      <c r="EE82" s="43" t="str">
        <f>IF(ISBLANK('Nota de Estudiantes'!EE84),"",20*'Nota de Estudiantes'!EE84/EE$6)</f>
        <v/>
      </c>
      <c r="EF82" s="43" t="str">
        <f>IF(ISBLANK('Nota de Estudiantes'!EF84),"",20*'Nota de Estudiantes'!EF84/EF$6)</f>
        <v/>
      </c>
      <c r="EG82" s="43" t="str">
        <f>IF(ISBLANK('Nota de Estudiantes'!EG84),"",20*'Nota de Estudiantes'!EG84/EG$6)</f>
        <v/>
      </c>
      <c r="EH82" s="43" t="str">
        <f>IF(ISBLANK('Nota de Estudiantes'!EH84),"",20*'Nota de Estudiantes'!EH84/EH$6)</f>
        <v/>
      </c>
      <c r="EI82" s="43" t="str">
        <f>IF(ISBLANK('Nota de Estudiantes'!EI84),"",20*'Nota de Estudiantes'!EI84/EI$6)</f>
        <v/>
      </c>
      <c r="EJ82" s="43" t="str">
        <f>IF(ISBLANK('Nota de Estudiantes'!EJ84),"",20*'Nota de Estudiantes'!EJ84/EJ$6)</f>
        <v/>
      </c>
      <c r="EK82" s="43" t="str">
        <f>IF(ISBLANK('Nota de Estudiantes'!EK84),"",20*'Nota de Estudiantes'!EK84/EK$6)</f>
        <v/>
      </c>
      <c r="EL82" s="43" t="str">
        <f>IF(ISBLANK('Nota de Estudiantes'!EL84),"",20*'Nota de Estudiantes'!EL84/EL$6)</f>
        <v/>
      </c>
      <c r="EM82" s="43" t="str">
        <f>IF(ISBLANK('Nota de Estudiantes'!EM84),"",20*'Nota de Estudiantes'!EM84/EM$6)</f>
        <v/>
      </c>
      <c r="EN82" s="43" t="str">
        <f>IF(ISBLANK('Nota de Estudiantes'!EN84),"",20*'Nota de Estudiantes'!EN84/EN$6)</f>
        <v/>
      </c>
      <c r="EO82" s="43" t="str">
        <f>IF(ISBLANK('Nota de Estudiantes'!EO84),"",20*'Nota de Estudiantes'!EO84/EO$6)</f>
        <v/>
      </c>
      <c r="EP82" s="43" t="str">
        <f>IF(ISBLANK('Nota de Estudiantes'!EP84),"",20*'Nota de Estudiantes'!EP84/EP$6)</f>
        <v/>
      </c>
      <c r="EQ82" s="43" t="str">
        <f>IF(ISBLANK('Nota de Estudiantes'!EQ84),"",20*'Nota de Estudiantes'!EQ84/EQ$6)</f>
        <v/>
      </c>
      <c r="ER82" s="43" t="str">
        <f>IF(ISBLANK('Nota de Estudiantes'!ER84),"",20*'Nota de Estudiantes'!ER84/ER$6)</f>
        <v/>
      </c>
      <c r="ES82" s="43" t="str">
        <f>IF(ISBLANK('Nota de Estudiantes'!ES84),"",20*'Nota de Estudiantes'!ES84/ES$6)</f>
        <v/>
      </c>
      <c r="ET82" s="43" t="str">
        <f>IF(ISBLANK('Nota de Estudiantes'!ET84),"",20*'Nota de Estudiantes'!ET84/ET$6)</f>
        <v/>
      </c>
      <c r="EU82" s="43" t="str">
        <f>IF(ISBLANK('Nota de Estudiantes'!EU84),"",20*'Nota de Estudiantes'!EU84/EU$6)</f>
        <v/>
      </c>
      <c r="EV82" s="43" t="str">
        <f>IF(ISBLANK('Nota de Estudiantes'!EV84),"",20*'Nota de Estudiantes'!EV84/EV$6)</f>
        <v/>
      </c>
      <c r="EW82" s="43" t="str">
        <f>IF(ISBLANK('Nota de Estudiantes'!EW84),"",20*'Nota de Estudiantes'!EW84/EW$6)</f>
        <v/>
      </c>
      <c r="EX82" s="43" t="str">
        <f>IF(ISBLANK('Nota de Estudiantes'!EX84),"",20*'Nota de Estudiantes'!EX84/EX$6)</f>
        <v/>
      </c>
      <c r="EY82" s="43" t="str">
        <f>IF(ISBLANK('Nota de Estudiantes'!EY84),"",20*'Nota de Estudiantes'!EY84/EY$6)</f>
        <v/>
      </c>
      <c r="EZ82" s="43" t="str">
        <f>IF(ISBLANK('Nota de Estudiantes'!EZ84),"",20*'Nota de Estudiantes'!EZ84/EZ$6)</f>
        <v/>
      </c>
      <c r="FA82" s="43" t="str">
        <f>IF(ISBLANK('Nota de Estudiantes'!FA84),"",20*'Nota de Estudiantes'!FA84/FA$6)</f>
        <v/>
      </c>
      <c r="FB82" s="43" t="str">
        <f>IF(ISBLANK('Nota de Estudiantes'!FB84),"",20*'Nota de Estudiantes'!FB84/FB$6)</f>
        <v/>
      </c>
      <c r="FC82" s="43" t="str">
        <f>IF(ISBLANK('Nota de Estudiantes'!FC84),"",20*'Nota de Estudiantes'!FC84/FC$6)</f>
        <v/>
      </c>
      <c r="FD82" s="43" t="str">
        <f>IF(ISBLANK('Nota de Estudiantes'!FD84),"",20*'Nota de Estudiantes'!FD84/FD$6)</f>
        <v/>
      </c>
      <c r="FE82" s="43" t="str">
        <f>IF(ISBLANK('Nota de Estudiantes'!FE84),"",20*'Nota de Estudiantes'!FE84/FE$6)</f>
        <v/>
      </c>
      <c r="FF82" s="43" t="str">
        <f>IF(ISBLANK('Nota de Estudiantes'!FF84),"",20*'Nota de Estudiantes'!FF84/FF$6)</f>
        <v/>
      </c>
      <c r="FG82" s="43" t="str">
        <f>IF(ISBLANK('Nota de Estudiantes'!FG84),"",20*'Nota de Estudiantes'!FG84/FG$6)</f>
        <v/>
      </c>
      <c r="FH82" s="43" t="str">
        <f>IF(ISBLANK('Nota de Estudiantes'!FH84),"",20*'Nota de Estudiantes'!FH84/FH$6)</f>
        <v/>
      </c>
      <c r="FI82" s="43" t="str">
        <f>IF(ISBLANK('Nota de Estudiantes'!FI84),"",20*'Nota de Estudiantes'!FI84/FI$6)</f>
        <v/>
      </c>
      <c r="FJ82" s="43" t="str">
        <f>IF(ISBLANK('Nota de Estudiantes'!FJ84),"",20*'Nota de Estudiantes'!FJ84/FJ$6)</f>
        <v/>
      </c>
      <c r="FK82" s="43" t="str">
        <f>IF(ISBLANK('Nota de Estudiantes'!FK84),"",20*'Nota de Estudiantes'!FK84/FK$6)</f>
        <v/>
      </c>
      <c r="FL82" s="43" t="str">
        <f>IF(ISBLANK('Nota de Estudiantes'!FL84),"",20*'Nota de Estudiantes'!FL84/FL$6)</f>
        <v/>
      </c>
    </row>
    <row r="83" spans="2:168" x14ac:dyDescent="0.25">
      <c r="B83" s="42" t="str">
        <f>IF(ISBLANK('Nota de Estudiantes'!B85),"",'Nota de Estudiantes'!B85)</f>
        <v/>
      </c>
      <c r="C83" s="42" t="str">
        <f>IF(ISBLANK('Nota de Estudiantes'!C85),"",'Nota de Estudiantes'!C85)</f>
        <v/>
      </c>
      <c r="D83" s="38" t="str">
        <f>IF(ISBLANK('Nota de Estudiantes'!D85),"",'Nota de Estudiantes'!D85)</f>
        <v/>
      </c>
      <c r="E83" s="43" t="str">
        <f>IF(ISBLANK('Nota de Estudiantes'!E85),"",20*'Nota de Estudiantes'!E85/E$6)</f>
        <v/>
      </c>
      <c r="F83" s="43" t="str">
        <f>IF(ISBLANK('Nota de Estudiantes'!F85),"",20*'Nota de Estudiantes'!F85/F$6)</f>
        <v/>
      </c>
      <c r="G83" s="43" t="str">
        <f>IF(ISBLANK('Nota de Estudiantes'!G85),"",20*'Nota de Estudiantes'!G85/G$6)</f>
        <v/>
      </c>
      <c r="H83" s="43" t="str">
        <f>IF(ISBLANK('Nota de Estudiantes'!H85),"",20*'Nota de Estudiantes'!H85/H$6)</f>
        <v/>
      </c>
      <c r="I83" s="43" t="str">
        <f>IF(ISBLANK('Nota de Estudiantes'!I85),"",20*'Nota de Estudiantes'!I85/I$6)</f>
        <v/>
      </c>
      <c r="J83" s="43" t="str">
        <f>IF(ISBLANK('Nota de Estudiantes'!J85),"",20*'Nota de Estudiantes'!J85/J$6)</f>
        <v/>
      </c>
      <c r="K83" s="43" t="str">
        <f>IF(ISBLANK('Nota de Estudiantes'!K85),"",20*'Nota de Estudiantes'!K85/K$6)</f>
        <v/>
      </c>
      <c r="L83" s="43" t="str">
        <f>IF(ISBLANK('Nota de Estudiantes'!L85),"",20*'Nota de Estudiantes'!L85/L$6)</f>
        <v/>
      </c>
      <c r="M83" s="43" t="str">
        <f>IF(ISBLANK('Nota de Estudiantes'!M85),"",20*'Nota de Estudiantes'!M85/M$6)</f>
        <v/>
      </c>
      <c r="N83" s="43" t="str">
        <f>IF(ISBLANK('Nota de Estudiantes'!N85),"",20*'Nota de Estudiantes'!N85/N$6)</f>
        <v/>
      </c>
      <c r="O83" s="43" t="str">
        <f>IF(ISBLANK('Nota de Estudiantes'!O85),"",20*'Nota de Estudiantes'!O85/O$6)</f>
        <v/>
      </c>
      <c r="P83" s="43" t="str">
        <f>IF(ISBLANK('Nota de Estudiantes'!P85),"",20*'Nota de Estudiantes'!P85/P$6)</f>
        <v/>
      </c>
      <c r="Q83" s="43" t="str">
        <f>IF(ISBLANK('Nota de Estudiantes'!Q85),"",20*'Nota de Estudiantes'!Q85/Q$6)</f>
        <v/>
      </c>
      <c r="R83" s="43" t="str">
        <f>IF(ISBLANK('Nota de Estudiantes'!R85),"",20*'Nota de Estudiantes'!R85/R$6)</f>
        <v/>
      </c>
      <c r="S83" s="43" t="str">
        <f>IF(ISBLANK('Nota de Estudiantes'!S85),"",20*'Nota de Estudiantes'!S85/S$6)</f>
        <v/>
      </c>
      <c r="T83" s="43" t="str">
        <f>IF(ISBLANK('Nota de Estudiantes'!T85),"",20*'Nota de Estudiantes'!T85/T$6)</f>
        <v/>
      </c>
      <c r="U83" s="43" t="str">
        <f>IF(ISBLANK('Nota de Estudiantes'!U85),"",20*'Nota de Estudiantes'!U85/U$6)</f>
        <v/>
      </c>
      <c r="V83" s="43" t="str">
        <f>IF(ISBLANK('Nota de Estudiantes'!V85),"",20*'Nota de Estudiantes'!V85/V$6)</f>
        <v/>
      </c>
      <c r="W83" s="43" t="str">
        <f>IF(ISBLANK('Nota de Estudiantes'!W85),"",20*'Nota de Estudiantes'!W85/W$6)</f>
        <v/>
      </c>
      <c r="X83" s="43" t="str">
        <f>IF(ISBLANK('Nota de Estudiantes'!X85),"",20*'Nota de Estudiantes'!X85/X$6)</f>
        <v/>
      </c>
      <c r="Y83" s="43" t="str">
        <f>IF(ISBLANK('Nota de Estudiantes'!Y85),"",20*'Nota de Estudiantes'!Y85/Y$6)</f>
        <v/>
      </c>
      <c r="Z83" s="43" t="str">
        <f>IF(ISBLANK('Nota de Estudiantes'!Z85),"",20*'Nota de Estudiantes'!Z85/Z$6)</f>
        <v/>
      </c>
      <c r="AA83" s="43" t="str">
        <f>IF(ISBLANK('Nota de Estudiantes'!AA85),"",20*'Nota de Estudiantes'!AA85/AA$6)</f>
        <v/>
      </c>
      <c r="AB83" s="43" t="str">
        <f>IF(ISBLANK('Nota de Estudiantes'!AB85),"",20*'Nota de Estudiantes'!AB85/AB$6)</f>
        <v/>
      </c>
      <c r="AC83" s="43" t="str">
        <f>IF(ISBLANK('Nota de Estudiantes'!AC85),"",20*'Nota de Estudiantes'!AC85/AC$6)</f>
        <v/>
      </c>
      <c r="AD83" s="43" t="str">
        <f>IF(ISBLANK('Nota de Estudiantes'!AD85),"",20*'Nota de Estudiantes'!AD85/AD$6)</f>
        <v/>
      </c>
      <c r="AE83" s="43" t="str">
        <f>IF(ISBLANK('Nota de Estudiantes'!AE85),"",20*'Nota de Estudiantes'!AE85/AE$6)</f>
        <v/>
      </c>
      <c r="AF83" s="43" t="str">
        <f>IF(ISBLANK('Nota de Estudiantes'!AF85),"",20*'Nota de Estudiantes'!AF85/AF$6)</f>
        <v/>
      </c>
      <c r="AG83" s="43" t="str">
        <f>IF(ISBLANK('Nota de Estudiantes'!AG85),"",20*'Nota de Estudiantes'!AG85/AG$6)</f>
        <v/>
      </c>
      <c r="AH83" s="43" t="str">
        <f>IF(ISBLANK('Nota de Estudiantes'!AH85),"",20*'Nota de Estudiantes'!AH85/AH$6)</f>
        <v/>
      </c>
      <c r="AI83" s="43" t="str">
        <f>IF(ISBLANK('Nota de Estudiantes'!AI85),"",20*'Nota de Estudiantes'!AI85/AI$6)</f>
        <v/>
      </c>
      <c r="AJ83" s="43" t="str">
        <f>IF(ISBLANK('Nota de Estudiantes'!AJ85),"",20*'Nota de Estudiantes'!AJ85/AJ$6)</f>
        <v/>
      </c>
      <c r="AK83" s="43" t="str">
        <f>IF(ISBLANK('Nota de Estudiantes'!AK85),"",20*'Nota de Estudiantes'!AK85/AK$6)</f>
        <v/>
      </c>
      <c r="AL83" s="43" t="str">
        <f>IF(ISBLANK('Nota de Estudiantes'!AL85),"",20*'Nota de Estudiantes'!AL85/AL$6)</f>
        <v/>
      </c>
      <c r="AM83" s="43" t="str">
        <f>IF(ISBLANK('Nota de Estudiantes'!AM85),"",20*'Nota de Estudiantes'!AM85/AM$6)</f>
        <v/>
      </c>
      <c r="AN83" s="43" t="str">
        <f>IF(ISBLANK('Nota de Estudiantes'!AN85),"",20*'Nota de Estudiantes'!AN85/AN$6)</f>
        <v/>
      </c>
      <c r="AO83" s="43" t="str">
        <f>IF(ISBLANK('Nota de Estudiantes'!AO85),"",20*'Nota de Estudiantes'!AO85/AO$6)</f>
        <v/>
      </c>
      <c r="AP83" s="43" t="str">
        <f>IF(ISBLANK('Nota de Estudiantes'!AP85),"",20*'Nota de Estudiantes'!AP85/AP$6)</f>
        <v/>
      </c>
      <c r="AQ83" s="43" t="str">
        <f>IF(ISBLANK('Nota de Estudiantes'!AQ85),"",20*'Nota de Estudiantes'!AQ85/AQ$6)</f>
        <v/>
      </c>
      <c r="AR83" s="43" t="str">
        <f>IF(ISBLANK('Nota de Estudiantes'!AR85),"",20*'Nota de Estudiantes'!AR85/AR$6)</f>
        <v/>
      </c>
      <c r="AS83" s="43" t="str">
        <f>IF(ISBLANK('Nota de Estudiantes'!AS85),"",20*'Nota de Estudiantes'!AS85/AS$6)</f>
        <v/>
      </c>
      <c r="AT83" s="43" t="str">
        <f>IF(ISBLANK('Nota de Estudiantes'!AT85),"",20*'Nota de Estudiantes'!AT85/AT$6)</f>
        <v/>
      </c>
      <c r="AU83" s="43" t="str">
        <f>IF(ISBLANK('Nota de Estudiantes'!AU85),"",20*'Nota de Estudiantes'!AU85/AU$6)</f>
        <v/>
      </c>
      <c r="AV83" s="43" t="str">
        <f>IF(ISBLANK('Nota de Estudiantes'!AV85),"",20*'Nota de Estudiantes'!AV85/AV$6)</f>
        <v/>
      </c>
      <c r="AW83" s="43" t="str">
        <f>IF(ISBLANK('Nota de Estudiantes'!AW85),"",20*'Nota de Estudiantes'!AW85/AW$6)</f>
        <v/>
      </c>
      <c r="AX83" s="43" t="str">
        <f>IF(ISBLANK('Nota de Estudiantes'!AX85),"",20*'Nota de Estudiantes'!AX85/AX$6)</f>
        <v/>
      </c>
      <c r="AY83" s="43" t="str">
        <f>IF(ISBLANK('Nota de Estudiantes'!AY85),"",20*'Nota de Estudiantes'!AY85/AY$6)</f>
        <v/>
      </c>
      <c r="AZ83" s="43" t="str">
        <f>IF(ISBLANK('Nota de Estudiantes'!AZ85),"",20*'Nota de Estudiantes'!AZ85/AZ$6)</f>
        <v/>
      </c>
      <c r="BA83" s="43" t="str">
        <f>IF(ISBLANK('Nota de Estudiantes'!BA85),"",20*'Nota de Estudiantes'!BA85/BA$6)</f>
        <v/>
      </c>
      <c r="BB83" s="43" t="str">
        <f>IF(ISBLANK('Nota de Estudiantes'!BB85),"",20*'Nota de Estudiantes'!BB85/BB$6)</f>
        <v/>
      </c>
      <c r="BC83" s="43" t="str">
        <f>IF(ISBLANK('Nota de Estudiantes'!BC85),"",20*'Nota de Estudiantes'!BC85/BC$6)</f>
        <v/>
      </c>
      <c r="BD83" s="43" t="str">
        <f>IF(ISBLANK('Nota de Estudiantes'!BD85),"",20*'Nota de Estudiantes'!BD85/BD$6)</f>
        <v/>
      </c>
      <c r="BE83" s="43" t="str">
        <f>IF(ISBLANK('Nota de Estudiantes'!BE85),"",20*'Nota de Estudiantes'!BE85/BE$6)</f>
        <v/>
      </c>
      <c r="BF83" s="43" t="str">
        <f>IF(ISBLANK('Nota de Estudiantes'!BF85),"",20*'Nota de Estudiantes'!BF85/BF$6)</f>
        <v/>
      </c>
      <c r="BG83" s="43" t="str">
        <f>IF(ISBLANK('Nota de Estudiantes'!BG85),"",20*'Nota de Estudiantes'!BG85/BG$6)</f>
        <v/>
      </c>
      <c r="BH83" s="43" t="str">
        <f>IF(ISBLANK('Nota de Estudiantes'!BH85),"",20*'Nota de Estudiantes'!BH85/BH$6)</f>
        <v/>
      </c>
      <c r="BI83" s="43" t="str">
        <f>IF(ISBLANK('Nota de Estudiantes'!BI85),"",20*'Nota de Estudiantes'!BI85/BI$6)</f>
        <v/>
      </c>
      <c r="BJ83" s="43" t="str">
        <f>IF(ISBLANK('Nota de Estudiantes'!BJ85),"",20*'Nota de Estudiantes'!BJ85/BJ$6)</f>
        <v/>
      </c>
      <c r="BK83" s="43" t="str">
        <f>IF(ISBLANK('Nota de Estudiantes'!BK85),"",20*'Nota de Estudiantes'!BK85/BK$6)</f>
        <v/>
      </c>
      <c r="BL83" s="43" t="str">
        <f>IF(ISBLANK('Nota de Estudiantes'!BL85),"",20*'Nota de Estudiantes'!BL85/BL$6)</f>
        <v/>
      </c>
      <c r="BM83" s="43" t="str">
        <f>IF(ISBLANK('Nota de Estudiantes'!BM85),"",20*'Nota de Estudiantes'!BM85/BM$6)</f>
        <v/>
      </c>
      <c r="BN83" s="43" t="str">
        <f>IF(ISBLANK('Nota de Estudiantes'!BN85),"",20*'Nota de Estudiantes'!BN85/BN$6)</f>
        <v/>
      </c>
      <c r="BO83" s="43" t="str">
        <f>IF(ISBLANK('Nota de Estudiantes'!BO85),"",20*'Nota de Estudiantes'!BO85/BO$6)</f>
        <v/>
      </c>
      <c r="BP83" s="43" t="str">
        <f>IF(ISBLANK('Nota de Estudiantes'!BP85),"",20*'Nota de Estudiantes'!BP85/BP$6)</f>
        <v/>
      </c>
      <c r="BQ83" s="43" t="str">
        <f>IF(ISBLANK('Nota de Estudiantes'!BQ85),"",20*'Nota de Estudiantes'!BQ85/BQ$6)</f>
        <v/>
      </c>
      <c r="BR83" s="43" t="str">
        <f>IF(ISBLANK('Nota de Estudiantes'!BR85),"",20*'Nota de Estudiantes'!BR85/BR$6)</f>
        <v/>
      </c>
      <c r="BS83" s="43" t="str">
        <f>IF(ISBLANK('Nota de Estudiantes'!BS85),"",20*'Nota de Estudiantes'!BS85/BS$6)</f>
        <v/>
      </c>
      <c r="BT83" s="43" t="str">
        <f>IF(ISBLANK('Nota de Estudiantes'!BT85),"",20*'Nota de Estudiantes'!BT85/BT$6)</f>
        <v/>
      </c>
      <c r="BU83" s="43" t="str">
        <f>IF(ISBLANK('Nota de Estudiantes'!BU85),"",20*'Nota de Estudiantes'!BU85/BU$6)</f>
        <v/>
      </c>
      <c r="BV83" s="43" t="str">
        <f>IF(ISBLANK('Nota de Estudiantes'!BV85),"",20*'Nota de Estudiantes'!BV85/BV$6)</f>
        <v/>
      </c>
      <c r="BW83" s="43" t="str">
        <f>IF(ISBLANK('Nota de Estudiantes'!BW85),"",20*'Nota de Estudiantes'!BW85/BW$6)</f>
        <v/>
      </c>
      <c r="BX83" s="43" t="str">
        <f>IF(ISBLANK('Nota de Estudiantes'!BX85),"",20*'Nota de Estudiantes'!BX85/BX$6)</f>
        <v/>
      </c>
      <c r="BY83" s="43" t="str">
        <f>IF(ISBLANK('Nota de Estudiantes'!BY85),"",20*'Nota de Estudiantes'!BY85/BY$6)</f>
        <v/>
      </c>
      <c r="BZ83" s="43" t="str">
        <f>IF(ISBLANK('Nota de Estudiantes'!BZ85),"",20*'Nota de Estudiantes'!BZ85/BZ$6)</f>
        <v/>
      </c>
      <c r="CA83" s="43" t="str">
        <f>IF(ISBLANK('Nota de Estudiantes'!CA85),"",20*'Nota de Estudiantes'!CA85/CA$6)</f>
        <v/>
      </c>
      <c r="CB83" s="43" t="str">
        <f>IF(ISBLANK('Nota de Estudiantes'!CB85),"",20*'Nota de Estudiantes'!CB85/CB$6)</f>
        <v/>
      </c>
      <c r="CC83" s="43" t="str">
        <f>IF(ISBLANK('Nota de Estudiantes'!CC85),"",20*'Nota de Estudiantes'!CC85/CC$6)</f>
        <v/>
      </c>
      <c r="CD83" s="43" t="str">
        <f>IF(ISBLANK('Nota de Estudiantes'!CD85),"",20*'Nota de Estudiantes'!CD85/CD$6)</f>
        <v/>
      </c>
      <c r="CE83" s="43" t="str">
        <f>IF(ISBLANK('Nota de Estudiantes'!CE85),"",20*'Nota de Estudiantes'!CE85/CE$6)</f>
        <v/>
      </c>
      <c r="CF83" s="43" t="str">
        <f>IF(ISBLANK('Nota de Estudiantes'!CF85),"",20*'Nota de Estudiantes'!CF85/CF$6)</f>
        <v/>
      </c>
      <c r="CG83" s="43" t="str">
        <f>IF(ISBLANK('Nota de Estudiantes'!CG85),"",20*'Nota de Estudiantes'!CG85/CG$6)</f>
        <v/>
      </c>
      <c r="CH83" s="43" t="str">
        <f>IF(ISBLANK('Nota de Estudiantes'!CH85),"",20*'Nota de Estudiantes'!CH85/CH$6)</f>
        <v/>
      </c>
      <c r="CI83" s="43" t="str">
        <f>IF(ISBLANK('Nota de Estudiantes'!CI85),"",20*'Nota de Estudiantes'!CI85/CI$6)</f>
        <v/>
      </c>
      <c r="CJ83" s="43" t="str">
        <f>IF(ISBLANK('Nota de Estudiantes'!CJ85),"",20*'Nota de Estudiantes'!CJ85/CJ$6)</f>
        <v/>
      </c>
      <c r="CK83" s="43" t="str">
        <f>IF(ISBLANK('Nota de Estudiantes'!CK85),"",20*'Nota de Estudiantes'!CK85/CK$6)</f>
        <v/>
      </c>
      <c r="CL83" s="43" t="str">
        <f>IF(ISBLANK('Nota de Estudiantes'!CL85),"",20*'Nota de Estudiantes'!CL85/CL$6)</f>
        <v/>
      </c>
      <c r="CM83" s="43" t="str">
        <f>IF(ISBLANK('Nota de Estudiantes'!CM85),"",20*'Nota de Estudiantes'!CM85/CM$6)</f>
        <v/>
      </c>
      <c r="CN83" s="43" t="str">
        <f>IF(ISBLANK('Nota de Estudiantes'!CN85),"",20*'Nota de Estudiantes'!CN85/CN$6)</f>
        <v/>
      </c>
      <c r="CO83" s="43" t="str">
        <f>IF(ISBLANK('Nota de Estudiantes'!CO85),"",20*'Nota de Estudiantes'!CO85/CO$6)</f>
        <v/>
      </c>
      <c r="CP83" s="43" t="str">
        <f>IF(ISBLANK('Nota de Estudiantes'!CP85),"",20*'Nota de Estudiantes'!CP85/CP$6)</f>
        <v/>
      </c>
      <c r="CQ83" s="43" t="str">
        <f>IF(ISBLANK('Nota de Estudiantes'!CQ85),"",20*'Nota de Estudiantes'!CQ85/CQ$6)</f>
        <v/>
      </c>
      <c r="CR83" s="43" t="str">
        <f>IF(ISBLANK('Nota de Estudiantes'!CR85),"",20*'Nota de Estudiantes'!CR85/CR$6)</f>
        <v/>
      </c>
      <c r="CS83" s="43" t="str">
        <f>IF(ISBLANK('Nota de Estudiantes'!CS85),"",20*'Nota de Estudiantes'!CS85/CS$6)</f>
        <v/>
      </c>
      <c r="CT83" s="43" t="str">
        <f>IF(ISBLANK('Nota de Estudiantes'!CT85),"",20*'Nota de Estudiantes'!CT85/CT$6)</f>
        <v/>
      </c>
      <c r="CU83" s="43" t="str">
        <f>IF(ISBLANK('Nota de Estudiantes'!CU85),"",20*'Nota de Estudiantes'!CU85/CU$6)</f>
        <v/>
      </c>
      <c r="CV83" s="43" t="str">
        <f>IF(ISBLANK('Nota de Estudiantes'!CV85),"",20*'Nota de Estudiantes'!CV85/CV$6)</f>
        <v/>
      </c>
      <c r="CW83" s="43" t="str">
        <f>IF(ISBLANK('Nota de Estudiantes'!CW85),"",20*'Nota de Estudiantes'!CW85/CW$6)</f>
        <v/>
      </c>
      <c r="CX83" s="43" t="str">
        <f>IF(ISBLANK('Nota de Estudiantes'!CX85),"",20*'Nota de Estudiantes'!CX85/CX$6)</f>
        <v/>
      </c>
      <c r="CY83" s="43" t="str">
        <f>IF(ISBLANK('Nota de Estudiantes'!CY85),"",20*'Nota de Estudiantes'!CY85/CY$6)</f>
        <v/>
      </c>
      <c r="CZ83" s="43" t="str">
        <f>IF(ISBLANK('Nota de Estudiantes'!CZ85),"",20*'Nota de Estudiantes'!CZ85/CZ$6)</f>
        <v/>
      </c>
      <c r="DA83" s="43" t="str">
        <f>IF(ISBLANK('Nota de Estudiantes'!DA85),"",20*'Nota de Estudiantes'!DA85/DA$6)</f>
        <v/>
      </c>
      <c r="DB83" s="43" t="str">
        <f>IF(ISBLANK('Nota de Estudiantes'!DB85),"",20*'Nota de Estudiantes'!DB85/DB$6)</f>
        <v/>
      </c>
      <c r="DC83" s="43" t="str">
        <f>IF(ISBLANK('Nota de Estudiantes'!DC85),"",20*'Nota de Estudiantes'!DC85/DC$6)</f>
        <v/>
      </c>
      <c r="DD83" s="43" t="str">
        <f>IF(ISBLANK('Nota de Estudiantes'!DD85),"",20*'Nota de Estudiantes'!DD85/DD$6)</f>
        <v/>
      </c>
      <c r="DE83" s="43" t="str">
        <f>IF(ISBLANK('Nota de Estudiantes'!DE85),"",20*'Nota de Estudiantes'!DE85/DE$6)</f>
        <v/>
      </c>
      <c r="DF83" s="43" t="str">
        <f>IF(ISBLANK('Nota de Estudiantes'!DF85),"",20*'Nota de Estudiantes'!DF85/DF$6)</f>
        <v/>
      </c>
      <c r="DG83" s="43" t="str">
        <f>IF(ISBLANK('Nota de Estudiantes'!DG85),"",20*'Nota de Estudiantes'!DG85/DG$6)</f>
        <v/>
      </c>
      <c r="DH83" s="43" t="str">
        <f>IF(ISBLANK('Nota de Estudiantes'!DH85),"",20*'Nota de Estudiantes'!DH85/DH$6)</f>
        <v/>
      </c>
      <c r="DI83" s="43" t="str">
        <f>IF(ISBLANK('Nota de Estudiantes'!DI85),"",20*'Nota de Estudiantes'!DI85/DI$6)</f>
        <v/>
      </c>
      <c r="DJ83" s="43" t="str">
        <f>IF(ISBLANK('Nota de Estudiantes'!DJ85),"",20*'Nota de Estudiantes'!DJ85/DJ$6)</f>
        <v/>
      </c>
      <c r="DK83" s="43" t="str">
        <f>IF(ISBLANK('Nota de Estudiantes'!DK85),"",20*'Nota de Estudiantes'!DK85/DK$6)</f>
        <v/>
      </c>
      <c r="DL83" s="43" t="str">
        <f>IF(ISBLANK('Nota de Estudiantes'!DL85),"",20*'Nota de Estudiantes'!DL85/DL$6)</f>
        <v/>
      </c>
      <c r="DM83" s="43" t="str">
        <f>IF(ISBLANK('Nota de Estudiantes'!DM85),"",20*'Nota de Estudiantes'!DM85/DM$6)</f>
        <v/>
      </c>
      <c r="DN83" s="43" t="str">
        <f>IF(ISBLANK('Nota de Estudiantes'!DN85),"",20*'Nota de Estudiantes'!DN85/DN$6)</f>
        <v/>
      </c>
      <c r="DO83" s="43" t="str">
        <f>IF(ISBLANK('Nota de Estudiantes'!DO85),"",20*'Nota de Estudiantes'!DO85/DO$6)</f>
        <v/>
      </c>
      <c r="DP83" s="43" t="str">
        <f>IF(ISBLANK('Nota de Estudiantes'!DP85),"",20*'Nota de Estudiantes'!DP85/DP$6)</f>
        <v/>
      </c>
      <c r="DQ83" s="43" t="str">
        <f>IF(ISBLANK('Nota de Estudiantes'!DQ85),"",20*'Nota de Estudiantes'!DQ85/DQ$6)</f>
        <v/>
      </c>
      <c r="DR83" s="43" t="str">
        <f>IF(ISBLANK('Nota de Estudiantes'!DR85),"",20*'Nota de Estudiantes'!DR85/DR$6)</f>
        <v/>
      </c>
      <c r="DS83" s="43" t="str">
        <f>IF(ISBLANK('Nota de Estudiantes'!DS85),"",20*'Nota de Estudiantes'!DS85/DS$6)</f>
        <v/>
      </c>
      <c r="DT83" s="43" t="str">
        <f>IF(ISBLANK('Nota de Estudiantes'!DT85),"",20*'Nota de Estudiantes'!DT85/DT$6)</f>
        <v/>
      </c>
      <c r="DU83" s="43" t="str">
        <f>IF(ISBLANK('Nota de Estudiantes'!DU85),"",20*'Nota de Estudiantes'!DU85/DU$6)</f>
        <v/>
      </c>
      <c r="DV83" s="43" t="str">
        <f>IF(ISBLANK('Nota de Estudiantes'!DV85),"",20*'Nota de Estudiantes'!DV85/DV$6)</f>
        <v/>
      </c>
      <c r="DW83" s="43" t="str">
        <f>IF(ISBLANK('Nota de Estudiantes'!DW85),"",20*'Nota de Estudiantes'!DW85/DW$6)</f>
        <v/>
      </c>
      <c r="DX83" s="43" t="str">
        <f>IF(ISBLANK('Nota de Estudiantes'!DX85),"",20*'Nota de Estudiantes'!DX85/DX$6)</f>
        <v/>
      </c>
      <c r="DY83" s="43" t="str">
        <f>IF(ISBLANK('Nota de Estudiantes'!DY85),"",20*'Nota de Estudiantes'!DY85/DY$6)</f>
        <v/>
      </c>
      <c r="DZ83" s="43" t="str">
        <f>IF(ISBLANK('Nota de Estudiantes'!DZ85),"",20*'Nota de Estudiantes'!DZ85/DZ$6)</f>
        <v/>
      </c>
      <c r="EA83" s="43" t="str">
        <f>IF(ISBLANK('Nota de Estudiantes'!EA85),"",20*'Nota de Estudiantes'!EA85/EA$6)</f>
        <v/>
      </c>
      <c r="EB83" s="43" t="str">
        <f>IF(ISBLANK('Nota de Estudiantes'!EB85),"",20*'Nota de Estudiantes'!EB85/EB$6)</f>
        <v/>
      </c>
      <c r="EC83" s="43" t="str">
        <f>IF(ISBLANK('Nota de Estudiantes'!EC85),"",20*'Nota de Estudiantes'!EC85/EC$6)</f>
        <v/>
      </c>
      <c r="ED83" s="43" t="str">
        <f>IF(ISBLANK('Nota de Estudiantes'!ED85),"",20*'Nota de Estudiantes'!ED85/ED$6)</f>
        <v/>
      </c>
      <c r="EE83" s="43" t="str">
        <f>IF(ISBLANK('Nota de Estudiantes'!EE85),"",20*'Nota de Estudiantes'!EE85/EE$6)</f>
        <v/>
      </c>
      <c r="EF83" s="43" t="str">
        <f>IF(ISBLANK('Nota de Estudiantes'!EF85),"",20*'Nota de Estudiantes'!EF85/EF$6)</f>
        <v/>
      </c>
      <c r="EG83" s="43" t="str">
        <f>IF(ISBLANK('Nota de Estudiantes'!EG85),"",20*'Nota de Estudiantes'!EG85/EG$6)</f>
        <v/>
      </c>
      <c r="EH83" s="43" t="str">
        <f>IF(ISBLANK('Nota de Estudiantes'!EH85),"",20*'Nota de Estudiantes'!EH85/EH$6)</f>
        <v/>
      </c>
      <c r="EI83" s="43" t="str">
        <f>IF(ISBLANK('Nota de Estudiantes'!EI85),"",20*'Nota de Estudiantes'!EI85/EI$6)</f>
        <v/>
      </c>
      <c r="EJ83" s="43" t="str">
        <f>IF(ISBLANK('Nota de Estudiantes'!EJ85),"",20*'Nota de Estudiantes'!EJ85/EJ$6)</f>
        <v/>
      </c>
      <c r="EK83" s="43" t="str">
        <f>IF(ISBLANK('Nota de Estudiantes'!EK85),"",20*'Nota de Estudiantes'!EK85/EK$6)</f>
        <v/>
      </c>
      <c r="EL83" s="43" t="str">
        <f>IF(ISBLANK('Nota de Estudiantes'!EL85),"",20*'Nota de Estudiantes'!EL85/EL$6)</f>
        <v/>
      </c>
      <c r="EM83" s="43" t="str">
        <f>IF(ISBLANK('Nota de Estudiantes'!EM85),"",20*'Nota de Estudiantes'!EM85/EM$6)</f>
        <v/>
      </c>
      <c r="EN83" s="43" t="str">
        <f>IF(ISBLANK('Nota de Estudiantes'!EN85),"",20*'Nota de Estudiantes'!EN85/EN$6)</f>
        <v/>
      </c>
      <c r="EO83" s="43" t="str">
        <f>IF(ISBLANK('Nota de Estudiantes'!EO85),"",20*'Nota de Estudiantes'!EO85/EO$6)</f>
        <v/>
      </c>
      <c r="EP83" s="43" t="str">
        <f>IF(ISBLANK('Nota de Estudiantes'!EP85),"",20*'Nota de Estudiantes'!EP85/EP$6)</f>
        <v/>
      </c>
      <c r="EQ83" s="43" t="str">
        <f>IF(ISBLANK('Nota de Estudiantes'!EQ85),"",20*'Nota de Estudiantes'!EQ85/EQ$6)</f>
        <v/>
      </c>
      <c r="ER83" s="43" t="str">
        <f>IF(ISBLANK('Nota de Estudiantes'!ER85),"",20*'Nota de Estudiantes'!ER85/ER$6)</f>
        <v/>
      </c>
      <c r="ES83" s="43" t="str">
        <f>IF(ISBLANK('Nota de Estudiantes'!ES85),"",20*'Nota de Estudiantes'!ES85/ES$6)</f>
        <v/>
      </c>
      <c r="ET83" s="43" t="str">
        <f>IF(ISBLANK('Nota de Estudiantes'!ET85),"",20*'Nota de Estudiantes'!ET85/ET$6)</f>
        <v/>
      </c>
      <c r="EU83" s="43" t="str">
        <f>IF(ISBLANK('Nota de Estudiantes'!EU85),"",20*'Nota de Estudiantes'!EU85/EU$6)</f>
        <v/>
      </c>
      <c r="EV83" s="43" t="str">
        <f>IF(ISBLANK('Nota de Estudiantes'!EV85),"",20*'Nota de Estudiantes'!EV85/EV$6)</f>
        <v/>
      </c>
      <c r="EW83" s="43" t="str">
        <f>IF(ISBLANK('Nota de Estudiantes'!EW85),"",20*'Nota de Estudiantes'!EW85/EW$6)</f>
        <v/>
      </c>
      <c r="EX83" s="43" t="str">
        <f>IF(ISBLANK('Nota de Estudiantes'!EX85),"",20*'Nota de Estudiantes'!EX85/EX$6)</f>
        <v/>
      </c>
      <c r="EY83" s="43" t="str">
        <f>IF(ISBLANK('Nota de Estudiantes'!EY85),"",20*'Nota de Estudiantes'!EY85/EY$6)</f>
        <v/>
      </c>
      <c r="EZ83" s="43" t="str">
        <f>IF(ISBLANK('Nota de Estudiantes'!EZ85),"",20*'Nota de Estudiantes'!EZ85/EZ$6)</f>
        <v/>
      </c>
      <c r="FA83" s="43" t="str">
        <f>IF(ISBLANK('Nota de Estudiantes'!FA85),"",20*'Nota de Estudiantes'!FA85/FA$6)</f>
        <v/>
      </c>
      <c r="FB83" s="43" t="str">
        <f>IF(ISBLANK('Nota de Estudiantes'!FB85),"",20*'Nota de Estudiantes'!FB85/FB$6)</f>
        <v/>
      </c>
      <c r="FC83" s="43" t="str">
        <f>IF(ISBLANK('Nota de Estudiantes'!FC85),"",20*'Nota de Estudiantes'!FC85/FC$6)</f>
        <v/>
      </c>
      <c r="FD83" s="43" t="str">
        <f>IF(ISBLANK('Nota de Estudiantes'!FD85),"",20*'Nota de Estudiantes'!FD85/FD$6)</f>
        <v/>
      </c>
      <c r="FE83" s="43" t="str">
        <f>IF(ISBLANK('Nota de Estudiantes'!FE85),"",20*'Nota de Estudiantes'!FE85/FE$6)</f>
        <v/>
      </c>
      <c r="FF83" s="43" t="str">
        <f>IF(ISBLANK('Nota de Estudiantes'!FF85),"",20*'Nota de Estudiantes'!FF85/FF$6)</f>
        <v/>
      </c>
      <c r="FG83" s="43" t="str">
        <f>IF(ISBLANK('Nota de Estudiantes'!FG85),"",20*'Nota de Estudiantes'!FG85/FG$6)</f>
        <v/>
      </c>
      <c r="FH83" s="43" t="str">
        <f>IF(ISBLANK('Nota de Estudiantes'!FH85),"",20*'Nota de Estudiantes'!FH85/FH$6)</f>
        <v/>
      </c>
      <c r="FI83" s="43" t="str">
        <f>IF(ISBLANK('Nota de Estudiantes'!FI85),"",20*'Nota de Estudiantes'!FI85/FI$6)</f>
        <v/>
      </c>
      <c r="FJ83" s="43" t="str">
        <f>IF(ISBLANK('Nota de Estudiantes'!FJ85),"",20*'Nota de Estudiantes'!FJ85/FJ$6)</f>
        <v/>
      </c>
      <c r="FK83" s="43" t="str">
        <f>IF(ISBLANK('Nota de Estudiantes'!FK85),"",20*'Nota de Estudiantes'!FK85/FK$6)</f>
        <v/>
      </c>
      <c r="FL83" s="43" t="str">
        <f>IF(ISBLANK('Nota de Estudiantes'!FL85),"",20*'Nota de Estudiantes'!FL85/FL$6)</f>
        <v/>
      </c>
    </row>
    <row r="84" spans="2:168" x14ac:dyDescent="0.25">
      <c r="B84" s="42" t="str">
        <f>IF(ISBLANK('Nota de Estudiantes'!B86),"",'Nota de Estudiantes'!B86)</f>
        <v/>
      </c>
      <c r="C84" s="42" t="str">
        <f>IF(ISBLANK('Nota de Estudiantes'!C86),"",'Nota de Estudiantes'!C86)</f>
        <v/>
      </c>
      <c r="D84" s="38" t="str">
        <f>IF(ISBLANK('Nota de Estudiantes'!D86),"",'Nota de Estudiantes'!D86)</f>
        <v/>
      </c>
      <c r="E84" s="43" t="str">
        <f>IF(ISBLANK('Nota de Estudiantes'!E86),"",20*'Nota de Estudiantes'!E86/E$6)</f>
        <v/>
      </c>
      <c r="F84" s="43" t="str">
        <f>IF(ISBLANK('Nota de Estudiantes'!F86),"",20*'Nota de Estudiantes'!F86/F$6)</f>
        <v/>
      </c>
      <c r="G84" s="43" t="str">
        <f>IF(ISBLANK('Nota de Estudiantes'!G86),"",20*'Nota de Estudiantes'!G86/G$6)</f>
        <v/>
      </c>
      <c r="H84" s="43" t="str">
        <f>IF(ISBLANK('Nota de Estudiantes'!H86),"",20*'Nota de Estudiantes'!H86/H$6)</f>
        <v/>
      </c>
      <c r="I84" s="43" t="str">
        <f>IF(ISBLANK('Nota de Estudiantes'!I86),"",20*'Nota de Estudiantes'!I86/I$6)</f>
        <v/>
      </c>
      <c r="J84" s="43" t="str">
        <f>IF(ISBLANK('Nota de Estudiantes'!J86),"",20*'Nota de Estudiantes'!J86/J$6)</f>
        <v/>
      </c>
      <c r="K84" s="43" t="str">
        <f>IF(ISBLANK('Nota de Estudiantes'!K86),"",20*'Nota de Estudiantes'!K86/K$6)</f>
        <v/>
      </c>
      <c r="L84" s="43" t="str">
        <f>IF(ISBLANK('Nota de Estudiantes'!L86),"",20*'Nota de Estudiantes'!L86/L$6)</f>
        <v/>
      </c>
      <c r="M84" s="43" t="str">
        <f>IF(ISBLANK('Nota de Estudiantes'!M86),"",20*'Nota de Estudiantes'!M86/M$6)</f>
        <v/>
      </c>
      <c r="N84" s="43" t="str">
        <f>IF(ISBLANK('Nota de Estudiantes'!N86),"",20*'Nota de Estudiantes'!N86/N$6)</f>
        <v/>
      </c>
      <c r="O84" s="43" t="str">
        <f>IF(ISBLANK('Nota de Estudiantes'!O86),"",20*'Nota de Estudiantes'!O86/O$6)</f>
        <v/>
      </c>
      <c r="P84" s="43" t="str">
        <f>IF(ISBLANK('Nota de Estudiantes'!P86),"",20*'Nota de Estudiantes'!P86/P$6)</f>
        <v/>
      </c>
      <c r="Q84" s="43" t="str">
        <f>IF(ISBLANK('Nota de Estudiantes'!Q86),"",20*'Nota de Estudiantes'!Q86/Q$6)</f>
        <v/>
      </c>
      <c r="R84" s="43" t="str">
        <f>IF(ISBLANK('Nota de Estudiantes'!R86),"",20*'Nota de Estudiantes'!R86/R$6)</f>
        <v/>
      </c>
      <c r="S84" s="43" t="str">
        <f>IF(ISBLANK('Nota de Estudiantes'!S86),"",20*'Nota de Estudiantes'!S86/S$6)</f>
        <v/>
      </c>
      <c r="T84" s="43" t="str">
        <f>IF(ISBLANK('Nota de Estudiantes'!T86),"",20*'Nota de Estudiantes'!T86/T$6)</f>
        <v/>
      </c>
      <c r="U84" s="43" t="str">
        <f>IF(ISBLANK('Nota de Estudiantes'!U86),"",20*'Nota de Estudiantes'!U86/U$6)</f>
        <v/>
      </c>
      <c r="V84" s="43" t="str">
        <f>IF(ISBLANK('Nota de Estudiantes'!V86),"",20*'Nota de Estudiantes'!V86/V$6)</f>
        <v/>
      </c>
      <c r="W84" s="43" t="str">
        <f>IF(ISBLANK('Nota de Estudiantes'!W86),"",20*'Nota de Estudiantes'!W86/W$6)</f>
        <v/>
      </c>
      <c r="X84" s="43" t="str">
        <f>IF(ISBLANK('Nota de Estudiantes'!X86),"",20*'Nota de Estudiantes'!X86/X$6)</f>
        <v/>
      </c>
      <c r="Y84" s="43" t="str">
        <f>IF(ISBLANK('Nota de Estudiantes'!Y86),"",20*'Nota de Estudiantes'!Y86/Y$6)</f>
        <v/>
      </c>
      <c r="Z84" s="43" t="str">
        <f>IF(ISBLANK('Nota de Estudiantes'!Z86),"",20*'Nota de Estudiantes'!Z86/Z$6)</f>
        <v/>
      </c>
      <c r="AA84" s="43" t="str">
        <f>IF(ISBLANK('Nota de Estudiantes'!AA86),"",20*'Nota de Estudiantes'!AA86/AA$6)</f>
        <v/>
      </c>
      <c r="AB84" s="43" t="str">
        <f>IF(ISBLANK('Nota de Estudiantes'!AB86),"",20*'Nota de Estudiantes'!AB86/AB$6)</f>
        <v/>
      </c>
      <c r="AC84" s="43" t="str">
        <f>IF(ISBLANK('Nota de Estudiantes'!AC86),"",20*'Nota de Estudiantes'!AC86/AC$6)</f>
        <v/>
      </c>
      <c r="AD84" s="43" t="str">
        <f>IF(ISBLANK('Nota de Estudiantes'!AD86),"",20*'Nota de Estudiantes'!AD86/AD$6)</f>
        <v/>
      </c>
      <c r="AE84" s="43" t="str">
        <f>IF(ISBLANK('Nota de Estudiantes'!AE86),"",20*'Nota de Estudiantes'!AE86/AE$6)</f>
        <v/>
      </c>
      <c r="AF84" s="43" t="str">
        <f>IF(ISBLANK('Nota de Estudiantes'!AF86),"",20*'Nota de Estudiantes'!AF86/AF$6)</f>
        <v/>
      </c>
      <c r="AG84" s="43" t="str">
        <f>IF(ISBLANK('Nota de Estudiantes'!AG86),"",20*'Nota de Estudiantes'!AG86/AG$6)</f>
        <v/>
      </c>
      <c r="AH84" s="43" t="str">
        <f>IF(ISBLANK('Nota de Estudiantes'!AH86),"",20*'Nota de Estudiantes'!AH86/AH$6)</f>
        <v/>
      </c>
      <c r="AI84" s="43" t="str">
        <f>IF(ISBLANK('Nota de Estudiantes'!AI86),"",20*'Nota de Estudiantes'!AI86/AI$6)</f>
        <v/>
      </c>
      <c r="AJ84" s="43" t="str">
        <f>IF(ISBLANK('Nota de Estudiantes'!AJ86),"",20*'Nota de Estudiantes'!AJ86/AJ$6)</f>
        <v/>
      </c>
      <c r="AK84" s="43" t="str">
        <f>IF(ISBLANK('Nota de Estudiantes'!AK86),"",20*'Nota de Estudiantes'!AK86/AK$6)</f>
        <v/>
      </c>
      <c r="AL84" s="43" t="str">
        <f>IF(ISBLANK('Nota de Estudiantes'!AL86),"",20*'Nota de Estudiantes'!AL86/AL$6)</f>
        <v/>
      </c>
      <c r="AM84" s="43" t="str">
        <f>IF(ISBLANK('Nota de Estudiantes'!AM86),"",20*'Nota de Estudiantes'!AM86/AM$6)</f>
        <v/>
      </c>
      <c r="AN84" s="43" t="str">
        <f>IF(ISBLANK('Nota de Estudiantes'!AN86),"",20*'Nota de Estudiantes'!AN86/AN$6)</f>
        <v/>
      </c>
      <c r="AO84" s="43" t="str">
        <f>IF(ISBLANK('Nota de Estudiantes'!AO86),"",20*'Nota de Estudiantes'!AO86/AO$6)</f>
        <v/>
      </c>
      <c r="AP84" s="43" t="str">
        <f>IF(ISBLANK('Nota de Estudiantes'!AP86),"",20*'Nota de Estudiantes'!AP86/AP$6)</f>
        <v/>
      </c>
      <c r="AQ84" s="43" t="str">
        <f>IF(ISBLANK('Nota de Estudiantes'!AQ86),"",20*'Nota de Estudiantes'!AQ86/AQ$6)</f>
        <v/>
      </c>
      <c r="AR84" s="43" t="str">
        <f>IF(ISBLANK('Nota de Estudiantes'!AR86),"",20*'Nota de Estudiantes'!AR86/AR$6)</f>
        <v/>
      </c>
      <c r="AS84" s="43" t="str">
        <f>IF(ISBLANK('Nota de Estudiantes'!AS86),"",20*'Nota de Estudiantes'!AS86/AS$6)</f>
        <v/>
      </c>
      <c r="AT84" s="43" t="str">
        <f>IF(ISBLANK('Nota de Estudiantes'!AT86),"",20*'Nota de Estudiantes'!AT86/AT$6)</f>
        <v/>
      </c>
      <c r="AU84" s="43" t="str">
        <f>IF(ISBLANK('Nota de Estudiantes'!AU86),"",20*'Nota de Estudiantes'!AU86/AU$6)</f>
        <v/>
      </c>
      <c r="AV84" s="43" t="str">
        <f>IF(ISBLANK('Nota de Estudiantes'!AV86),"",20*'Nota de Estudiantes'!AV86/AV$6)</f>
        <v/>
      </c>
      <c r="AW84" s="43" t="str">
        <f>IF(ISBLANK('Nota de Estudiantes'!AW86),"",20*'Nota de Estudiantes'!AW86/AW$6)</f>
        <v/>
      </c>
      <c r="AX84" s="43" t="str">
        <f>IF(ISBLANK('Nota de Estudiantes'!AX86),"",20*'Nota de Estudiantes'!AX86/AX$6)</f>
        <v/>
      </c>
      <c r="AY84" s="43" t="str">
        <f>IF(ISBLANK('Nota de Estudiantes'!AY86),"",20*'Nota de Estudiantes'!AY86/AY$6)</f>
        <v/>
      </c>
      <c r="AZ84" s="43" t="str">
        <f>IF(ISBLANK('Nota de Estudiantes'!AZ86),"",20*'Nota de Estudiantes'!AZ86/AZ$6)</f>
        <v/>
      </c>
      <c r="BA84" s="43" t="str">
        <f>IF(ISBLANK('Nota de Estudiantes'!BA86),"",20*'Nota de Estudiantes'!BA86/BA$6)</f>
        <v/>
      </c>
      <c r="BB84" s="43" t="str">
        <f>IF(ISBLANK('Nota de Estudiantes'!BB86),"",20*'Nota de Estudiantes'!BB86/BB$6)</f>
        <v/>
      </c>
      <c r="BC84" s="43" t="str">
        <f>IF(ISBLANK('Nota de Estudiantes'!BC86),"",20*'Nota de Estudiantes'!BC86/BC$6)</f>
        <v/>
      </c>
      <c r="BD84" s="43" t="str">
        <f>IF(ISBLANK('Nota de Estudiantes'!BD86),"",20*'Nota de Estudiantes'!BD86/BD$6)</f>
        <v/>
      </c>
      <c r="BE84" s="43" t="str">
        <f>IF(ISBLANK('Nota de Estudiantes'!BE86),"",20*'Nota de Estudiantes'!BE86/BE$6)</f>
        <v/>
      </c>
      <c r="BF84" s="43" t="str">
        <f>IF(ISBLANK('Nota de Estudiantes'!BF86),"",20*'Nota de Estudiantes'!BF86/BF$6)</f>
        <v/>
      </c>
      <c r="BG84" s="43" t="str">
        <f>IF(ISBLANK('Nota de Estudiantes'!BG86),"",20*'Nota de Estudiantes'!BG86/BG$6)</f>
        <v/>
      </c>
      <c r="BH84" s="43" t="str">
        <f>IF(ISBLANK('Nota de Estudiantes'!BH86),"",20*'Nota de Estudiantes'!BH86/BH$6)</f>
        <v/>
      </c>
      <c r="BI84" s="43" t="str">
        <f>IF(ISBLANK('Nota de Estudiantes'!BI86),"",20*'Nota de Estudiantes'!BI86/BI$6)</f>
        <v/>
      </c>
      <c r="BJ84" s="43" t="str">
        <f>IF(ISBLANK('Nota de Estudiantes'!BJ86),"",20*'Nota de Estudiantes'!BJ86/BJ$6)</f>
        <v/>
      </c>
      <c r="BK84" s="43" t="str">
        <f>IF(ISBLANK('Nota de Estudiantes'!BK86),"",20*'Nota de Estudiantes'!BK86/BK$6)</f>
        <v/>
      </c>
      <c r="BL84" s="43" t="str">
        <f>IF(ISBLANK('Nota de Estudiantes'!BL86),"",20*'Nota de Estudiantes'!BL86/BL$6)</f>
        <v/>
      </c>
      <c r="BM84" s="43" t="str">
        <f>IF(ISBLANK('Nota de Estudiantes'!BM86),"",20*'Nota de Estudiantes'!BM86/BM$6)</f>
        <v/>
      </c>
      <c r="BN84" s="43" t="str">
        <f>IF(ISBLANK('Nota de Estudiantes'!BN86),"",20*'Nota de Estudiantes'!BN86/BN$6)</f>
        <v/>
      </c>
      <c r="BO84" s="43" t="str">
        <f>IF(ISBLANK('Nota de Estudiantes'!BO86),"",20*'Nota de Estudiantes'!BO86/BO$6)</f>
        <v/>
      </c>
      <c r="BP84" s="43" t="str">
        <f>IF(ISBLANK('Nota de Estudiantes'!BP86),"",20*'Nota de Estudiantes'!BP86/BP$6)</f>
        <v/>
      </c>
      <c r="BQ84" s="43" t="str">
        <f>IF(ISBLANK('Nota de Estudiantes'!BQ86),"",20*'Nota de Estudiantes'!BQ86/BQ$6)</f>
        <v/>
      </c>
      <c r="BR84" s="43" t="str">
        <f>IF(ISBLANK('Nota de Estudiantes'!BR86),"",20*'Nota de Estudiantes'!BR86/BR$6)</f>
        <v/>
      </c>
      <c r="BS84" s="43" t="str">
        <f>IF(ISBLANK('Nota de Estudiantes'!BS86),"",20*'Nota de Estudiantes'!BS86/BS$6)</f>
        <v/>
      </c>
      <c r="BT84" s="43" t="str">
        <f>IF(ISBLANK('Nota de Estudiantes'!BT86),"",20*'Nota de Estudiantes'!BT86/BT$6)</f>
        <v/>
      </c>
      <c r="BU84" s="43" t="str">
        <f>IF(ISBLANK('Nota de Estudiantes'!BU86),"",20*'Nota de Estudiantes'!BU86/BU$6)</f>
        <v/>
      </c>
      <c r="BV84" s="43" t="str">
        <f>IF(ISBLANK('Nota de Estudiantes'!BV86),"",20*'Nota de Estudiantes'!BV86/BV$6)</f>
        <v/>
      </c>
      <c r="BW84" s="43" t="str">
        <f>IF(ISBLANK('Nota de Estudiantes'!BW86),"",20*'Nota de Estudiantes'!BW86/BW$6)</f>
        <v/>
      </c>
      <c r="BX84" s="43" t="str">
        <f>IF(ISBLANK('Nota de Estudiantes'!BX86),"",20*'Nota de Estudiantes'!BX86/BX$6)</f>
        <v/>
      </c>
      <c r="BY84" s="43" t="str">
        <f>IF(ISBLANK('Nota de Estudiantes'!BY86),"",20*'Nota de Estudiantes'!BY86/BY$6)</f>
        <v/>
      </c>
      <c r="BZ84" s="43" t="str">
        <f>IF(ISBLANK('Nota de Estudiantes'!BZ86),"",20*'Nota de Estudiantes'!BZ86/BZ$6)</f>
        <v/>
      </c>
      <c r="CA84" s="43" t="str">
        <f>IF(ISBLANK('Nota de Estudiantes'!CA86),"",20*'Nota de Estudiantes'!CA86/CA$6)</f>
        <v/>
      </c>
      <c r="CB84" s="43" t="str">
        <f>IF(ISBLANK('Nota de Estudiantes'!CB86),"",20*'Nota de Estudiantes'!CB86/CB$6)</f>
        <v/>
      </c>
      <c r="CC84" s="43" t="str">
        <f>IF(ISBLANK('Nota de Estudiantes'!CC86),"",20*'Nota de Estudiantes'!CC86/CC$6)</f>
        <v/>
      </c>
      <c r="CD84" s="43" t="str">
        <f>IF(ISBLANK('Nota de Estudiantes'!CD86),"",20*'Nota de Estudiantes'!CD86/CD$6)</f>
        <v/>
      </c>
      <c r="CE84" s="43" t="str">
        <f>IF(ISBLANK('Nota de Estudiantes'!CE86),"",20*'Nota de Estudiantes'!CE86/CE$6)</f>
        <v/>
      </c>
      <c r="CF84" s="43" t="str">
        <f>IF(ISBLANK('Nota de Estudiantes'!CF86),"",20*'Nota de Estudiantes'!CF86/CF$6)</f>
        <v/>
      </c>
      <c r="CG84" s="43" t="str">
        <f>IF(ISBLANK('Nota de Estudiantes'!CG86),"",20*'Nota de Estudiantes'!CG86/CG$6)</f>
        <v/>
      </c>
      <c r="CH84" s="43" t="str">
        <f>IF(ISBLANK('Nota de Estudiantes'!CH86),"",20*'Nota de Estudiantes'!CH86/CH$6)</f>
        <v/>
      </c>
      <c r="CI84" s="43" t="str">
        <f>IF(ISBLANK('Nota de Estudiantes'!CI86),"",20*'Nota de Estudiantes'!CI86/CI$6)</f>
        <v/>
      </c>
      <c r="CJ84" s="43" t="str">
        <f>IF(ISBLANK('Nota de Estudiantes'!CJ86),"",20*'Nota de Estudiantes'!CJ86/CJ$6)</f>
        <v/>
      </c>
      <c r="CK84" s="43" t="str">
        <f>IF(ISBLANK('Nota de Estudiantes'!CK86),"",20*'Nota de Estudiantes'!CK86/CK$6)</f>
        <v/>
      </c>
      <c r="CL84" s="43" t="str">
        <f>IF(ISBLANK('Nota de Estudiantes'!CL86),"",20*'Nota de Estudiantes'!CL86/CL$6)</f>
        <v/>
      </c>
      <c r="CM84" s="43" t="str">
        <f>IF(ISBLANK('Nota de Estudiantes'!CM86),"",20*'Nota de Estudiantes'!CM86/CM$6)</f>
        <v/>
      </c>
      <c r="CN84" s="43" t="str">
        <f>IF(ISBLANK('Nota de Estudiantes'!CN86),"",20*'Nota de Estudiantes'!CN86/CN$6)</f>
        <v/>
      </c>
      <c r="CO84" s="43" t="str">
        <f>IF(ISBLANK('Nota de Estudiantes'!CO86),"",20*'Nota de Estudiantes'!CO86/CO$6)</f>
        <v/>
      </c>
      <c r="CP84" s="43" t="str">
        <f>IF(ISBLANK('Nota de Estudiantes'!CP86),"",20*'Nota de Estudiantes'!CP86/CP$6)</f>
        <v/>
      </c>
      <c r="CQ84" s="43" t="str">
        <f>IF(ISBLANK('Nota de Estudiantes'!CQ86),"",20*'Nota de Estudiantes'!CQ86/CQ$6)</f>
        <v/>
      </c>
      <c r="CR84" s="43" t="str">
        <f>IF(ISBLANK('Nota de Estudiantes'!CR86),"",20*'Nota de Estudiantes'!CR86/CR$6)</f>
        <v/>
      </c>
      <c r="CS84" s="43" t="str">
        <f>IF(ISBLANK('Nota de Estudiantes'!CS86),"",20*'Nota de Estudiantes'!CS86/CS$6)</f>
        <v/>
      </c>
      <c r="CT84" s="43" t="str">
        <f>IF(ISBLANK('Nota de Estudiantes'!CT86),"",20*'Nota de Estudiantes'!CT86/CT$6)</f>
        <v/>
      </c>
      <c r="CU84" s="43" t="str">
        <f>IF(ISBLANK('Nota de Estudiantes'!CU86),"",20*'Nota de Estudiantes'!CU86/CU$6)</f>
        <v/>
      </c>
      <c r="CV84" s="43" t="str">
        <f>IF(ISBLANK('Nota de Estudiantes'!CV86),"",20*'Nota de Estudiantes'!CV86/CV$6)</f>
        <v/>
      </c>
      <c r="CW84" s="43" t="str">
        <f>IF(ISBLANK('Nota de Estudiantes'!CW86),"",20*'Nota de Estudiantes'!CW86/CW$6)</f>
        <v/>
      </c>
      <c r="CX84" s="43" t="str">
        <f>IF(ISBLANK('Nota de Estudiantes'!CX86),"",20*'Nota de Estudiantes'!CX86/CX$6)</f>
        <v/>
      </c>
      <c r="CY84" s="43" t="str">
        <f>IF(ISBLANK('Nota de Estudiantes'!CY86),"",20*'Nota de Estudiantes'!CY86/CY$6)</f>
        <v/>
      </c>
      <c r="CZ84" s="43" t="str">
        <f>IF(ISBLANK('Nota de Estudiantes'!CZ86),"",20*'Nota de Estudiantes'!CZ86/CZ$6)</f>
        <v/>
      </c>
      <c r="DA84" s="43" t="str">
        <f>IF(ISBLANK('Nota de Estudiantes'!DA86),"",20*'Nota de Estudiantes'!DA86/DA$6)</f>
        <v/>
      </c>
      <c r="DB84" s="43" t="str">
        <f>IF(ISBLANK('Nota de Estudiantes'!DB86),"",20*'Nota de Estudiantes'!DB86/DB$6)</f>
        <v/>
      </c>
      <c r="DC84" s="43" t="str">
        <f>IF(ISBLANK('Nota de Estudiantes'!DC86),"",20*'Nota de Estudiantes'!DC86/DC$6)</f>
        <v/>
      </c>
      <c r="DD84" s="43" t="str">
        <f>IF(ISBLANK('Nota de Estudiantes'!DD86),"",20*'Nota de Estudiantes'!DD86/DD$6)</f>
        <v/>
      </c>
      <c r="DE84" s="43" t="str">
        <f>IF(ISBLANK('Nota de Estudiantes'!DE86),"",20*'Nota de Estudiantes'!DE86/DE$6)</f>
        <v/>
      </c>
      <c r="DF84" s="43" t="str">
        <f>IF(ISBLANK('Nota de Estudiantes'!DF86),"",20*'Nota de Estudiantes'!DF86/DF$6)</f>
        <v/>
      </c>
      <c r="DG84" s="43" t="str">
        <f>IF(ISBLANK('Nota de Estudiantes'!DG86),"",20*'Nota de Estudiantes'!DG86/DG$6)</f>
        <v/>
      </c>
      <c r="DH84" s="43" t="str">
        <f>IF(ISBLANK('Nota de Estudiantes'!DH86),"",20*'Nota de Estudiantes'!DH86/DH$6)</f>
        <v/>
      </c>
      <c r="DI84" s="43" t="str">
        <f>IF(ISBLANK('Nota de Estudiantes'!DI86),"",20*'Nota de Estudiantes'!DI86/DI$6)</f>
        <v/>
      </c>
      <c r="DJ84" s="43" t="str">
        <f>IF(ISBLANK('Nota de Estudiantes'!DJ86),"",20*'Nota de Estudiantes'!DJ86/DJ$6)</f>
        <v/>
      </c>
      <c r="DK84" s="43" t="str">
        <f>IF(ISBLANK('Nota de Estudiantes'!DK86),"",20*'Nota de Estudiantes'!DK86/DK$6)</f>
        <v/>
      </c>
      <c r="DL84" s="43" t="str">
        <f>IF(ISBLANK('Nota de Estudiantes'!DL86),"",20*'Nota de Estudiantes'!DL86/DL$6)</f>
        <v/>
      </c>
      <c r="DM84" s="43" t="str">
        <f>IF(ISBLANK('Nota de Estudiantes'!DM86),"",20*'Nota de Estudiantes'!DM86/DM$6)</f>
        <v/>
      </c>
      <c r="DN84" s="43" t="str">
        <f>IF(ISBLANK('Nota de Estudiantes'!DN86),"",20*'Nota de Estudiantes'!DN86/DN$6)</f>
        <v/>
      </c>
      <c r="DO84" s="43" t="str">
        <f>IF(ISBLANK('Nota de Estudiantes'!DO86),"",20*'Nota de Estudiantes'!DO86/DO$6)</f>
        <v/>
      </c>
      <c r="DP84" s="43" t="str">
        <f>IF(ISBLANK('Nota de Estudiantes'!DP86),"",20*'Nota de Estudiantes'!DP86/DP$6)</f>
        <v/>
      </c>
      <c r="DQ84" s="43" t="str">
        <f>IF(ISBLANK('Nota de Estudiantes'!DQ86),"",20*'Nota de Estudiantes'!DQ86/DQ$6)</f>
        <v/>
      </c>
      <c r="DR84" s="43" t="str">
        <f>IF(ISBLANK('Nota de Estudiantes'!DR86),"",20*'Nota de Estudiantes'!DR86/DR$6)</f>
        <v/>
      </c>
      <c r="DS84" s="43" t="str">
        <f>IF(ISBLANK('Nota de Estudiantes'!DS86),"",20*'Nota de Estudiantes'!DS86/DS$6)</f>
        <v/>
      </c>
      <c r="DT84" s="43" t="str">
        <f>IF(ISBLANK('Nota de Estudiantes'!DT86),"",20*'Nota de Estudiantes'!DT86/DT$6)</f>
        <v/>
      </c>
      <c r="DU84" s="43" t="str">
        <f>IF(ISBLANK('Nota de Estudiantes'!DU86),"",20*'Nota de Estudiantes'!DU86/DU$6)</f>
        <v/>
      </c>
      <c r="DV84" s="43" t="str">
        <f>IF(ISBLANK('Nota de Estudiantes'!DV86),"",20*'Nota de Estudiantes'!DV86/DV$6)</f>
        <v/>
      </c>
      <c r="DW84" s="43" t="str">
        <f>IF(ISBLANK('Nota de Estudiantes'!DW86),"",20*'Nota de Estudiantes'!DW86/DW$6)</f>
        <v/>
      </c>
      <c r="DX84" s="43" t="str">
        <f>IF(ISBLANK('Nota de Estudiantes'!DX86),"",20*'Nota de Estudiantes'!DX86/DX$6)</f>
        <v/>
      </c>
      <c r="DY84" s="43" t="str">
        <f>IF(ISBLANK('Nota de Estudiantes'!DY86),"",20*'Nota de Estudiantes'!DY86/DY$6)</f>
        <v/>
      </c>
      <c r="DZ84" s="43" t="str">
        <f>IF(ISBLANK('Nota de Estudiantes'!DZ86),"",20*'Nota de Estudiantes'!DZ86/DZ$6)</f>
        <v/>
      </c>
      <c r="EA84" s="43" t="str">
        <f>IF(ISBLANK('Nota de Estudiantes'!EA86),"",20*'Nota de Estudiantes'!EA86/EA$6)</f>
        <v/>
      </c>
      <c r="EB84" s="43" t="str">
        <f>IF(ISBLANK('Nota de Estudiantes'!EB86),"",20*'Nota de Estudiantes'!EB86/EB$6)</f>
        <v/>
      </c>
      <c r="EC84" s="43" t="str">
        <f>IF(ISBLANK('Nota de Estudiantes'!EC86),"",20*'Nota de Estudiantes'!EC86/EC$6)</f>
        <v/>
      </c>
      <c r="ED84" s="43" t="str">
        <f>IF(ISBLANK('Nota de Estudiantes'!ED86),"",20*'Nota de Estudiantes'!ED86/ED$6)</f>
        <v/>
      </c>
      <c r="EE84" s="43" t="str">
        <f>IF(ISBLANK('Nota de Estudiantes'!EE86),"",20*'Nota de Estudiantes'!EE86/EE$6)</f>
        <v/>
      </c>
      <c r="EF84" s="43" t="str">
        <f>IF(ISBLANK('Nota de Estudiantes'!EF86),"",20*'Nota de Estudiantes'!EF86/EF$6)</f>
        <v/>
      </c>
      <c r="EG84" s="43" t="str">
        <f>IF(ISBLANK('Nota de Estudiantes'!EG86),"",20*'Nota de Estudiantes'!EG86/EG$6)</f>
        <v/>
      </c>
      <c r="EH84" s="43" t="str">
        <f>IF(ISBLANK('Nota de Estudiantes'!EH86),"",20*'Nota de Estudiantes'!EH86/EH$6)</f>
        <v/>
      </c>
      <c r="EI84" s="43" t="str">
        <f>IF(ISBLANK('Nota de Estudiantes'!EI86),"",20*'Nota de Estudiantes'!EI86/EI$6)</f>
        <v/>
      </c>
      <c r="EJ84" s="43" t="str">
        <f>IF(ISBLANK('Nota de Estudiantes'!EJ86),"",20*'Nota de Estudiantes'!EJ86/EJ$6)</f>
        <v/>
      </c>
      <c r="EK84" s="43" t="str">
        <f>IF(ISBLANK('Nota de Estudiantes'!EK86),"",20*'Nota de Estudiantes'!EK86/EK$6)</f>
        <v/>
      </c>
      <c r="EL84" s="43" t="str">
        <f>IF(ISBLANK('Nota de Estudiantes'!EL86),"",20*'Nota de Estudiantes'!EL86/EL$6)</f>
        <v/>
      </c>
      <c r="EM84" s="43" t="str">
        <f>IF(ISBLANK('Nota de Estudiantes'!EM86),"",20*'Nota de Estudiantes'!EM86/EM$6)</f>
        <v/>
      </c>
      <c r="EN84" s="43" t="str">
        <f>IF(ISBLANK('Nota de Estudiantes'!EN86),"",20*'Nota de Estudiantes'!EN86/EN$6)</f>
        <v/>
      </c>
      <c r="EO84" s="43" t="str">
        <f>IF(ISBLANK('Nota de Estudiantes'!EO86),"",20*'Nota de Estudiantes'!EO86/EO$6)</f>
        <v/>
      </c>
      <c r="EP84" s="43" t="str">
        <f>IF(ISBLANK('Nota de Estudiantes'!EP86),"",20*'Nota de Estudiantes'!EP86/EP$6)</f>
        <v/>
      </c>
      <c r="EQ84" s="43" t="str">
        <f>IF(ISBLANK('Nota de Estudiantes'!EQ86),"",20*'Nota de Estudiantes'!EQ86/EQ$6)</f>
        <v/>
      </c>
      <c r="ER84" s="43" t="str">
        <f>IF(ISBLANK('Nota de Estudiantes'!ER86),"",20*'Nota de Estudiantes'!ER86/ER$6)</f>
        <v/>
      </c>
      <c r="ES84" s="43" t="str">
        <f>IF(ISBLANK('Nota de Estudiantes'!ES86),"",20*'Nota de Estudiantes'!ES86/ES$6)</f>
        <v/>
      </c>
      <c r="ET84" s="43" t="str">
        <f>IF(ISBLANK('Nota de Estudiantes'!ET86),"",20*'Nota de Estudiantes'!ET86/ET$6)</f>
        <v/>
      </c>
      <c r="EU84" s="43" t="str">
        <f>IF(ISBLANK('Nota de Estudiantes'!EU86),"",20*'Nota de Estudiantes'!EU86/EU$6)</f>
        <v/>
      </c>
      <c r="EV84" s="43" t="str">
        <f>IF(ISBLANK('Nota de Estudiantes'!EV86),"",20*'Nota de Estudiantes'!EV86/EV$6)</f>
        <v/>
      </c>
      <c r="EW84" s="43" t="str">
        <f>IF(ISBLANK('Nota de Estudiantes'!EW86),"",20*'Nota de Estudiantes'!EW86/EW$6)</f>
        <v/>
      </c>
      <c r="EX84" s="43" t="str">
        <f>IF(ISBLANK('Nota de Estudiantes'!EX86),"",20*'Nota de Estudiantes'!EX86/EX$6)</f>
        <v/>
      </c>
      <c r="EY84" s="43" t="str">
        <f>IF(ISBLANK('Nota de Estudiantes'!EY86),"",20*'Nota de Estudiantes'!EY86/EY$6)</f>
        <v/>
      </c>
      <c r="EZ84" s="43" t="str">
        <f>IF(ISBLANK('Nota de Estudiantes'!EZ86),"",20*'Nota de Estudiantes'!EZ86/EZ$6)</f>
        <v/>
      </c>
      <c r="FA84" s="43" t="str">
        <f>IF(ISBLANK('Nota de Estudiantes'!FA86),"",20*'Nota de Estudiantes'!FA86/FA$6)</f>
        <v/>
      </c>
      <c r="FB84" s="43" t="str">
        <f>IF(ISBLANK('Nota de Estudiantes'!FB86),"",20*'Nota de Estudiantes'!FB86/FB$6)</f>
        <v/>
      </c>
      <c r="FC84" s="43" t="str">
        <f>IF(ISBLANK('Nota de Estudiantes'!FC86),"",20*'Nota de Estudiantes'!FC86/FC$6)</f>
        <v/>
      </c>
      <c r="FD84" s="43" t="str">
        <f>IF(ISBLANK('Nota de Estudiantes'!FD86),"",20*'Nota de Estudiantes'!FD86/FD$6)</f>
        <v/>
      </c>
      <c r="FE84" s="43" t="str">
        <f>IF(ISBLANK('Nota de Estudiantes'!FE86),"",20*'Nota de Estudiantes'!FE86/FE$6)</f>
        <v/>
      </c>
      <c r="FF84" s="43" t="str">
        <f>IF(ISBLANK('Nota de Estudiantes'!FF86),"",20*'Nota de Estudiantes'!FF86/FF$6)</f>
        <v/>
      </c>
      <c r="FG84" s="43" t="str">
        <f>IF(ISBLANK('Nota de Estudiantes'!FG86),"",20*'Nota de Estudiantes'!FG86/FG$6)</f>
        <v/>
      </c>
      <c r="FH84" s="43" t="str">
        <f>IF(ISBLANK('Nota de Estudiantes'!FH86),"",20*'Nota de Estudiantes'!FH86/FH$6)</f>
        <v/>
      </c>
      <c r="FI84" s="43" t="str">
        <f>IF(ISBLANK('Nota de Estudiantes'!FI86),"",20*'Nota de Estudiantes'!FI86/FI$6)</f>
        <v/>
      </c>
      <c r="FJ84" s="43" t="str">
        <f>IF(ISBLANK('Nota de Estudiantes'!FJ86),"",20*'Nota de Estudiantes'!FJ86/FJ$6)</f>
        <v/>
      </c>
      <c r="FK84" s="43" t="str">
        <f>IF(ISBLANK('Nota de Estudiantes'!FK86),"",20*'Nota de Estudiantes'!FK86/FK$6)</f>
        <v/>
      </c>
      <c r="FL84" s="43" t="str">
        <f>IF(ISBLANK('Nota de Estudiantes'!FL86),"",20*'Nota de Estudiantes'!FL86/FL$6)</f>
        <v/>
      </c>
    </row>
    <row r="85" spans="2:168" x14ac:dyDescent="0.25">
      <c r="B85" s="42" t="str">
        <f>IF(ISBLANK('Nota de Estudiantes'!B87),"",'Nota de Estudiantes'!B87)</f>
        <v/>
      </c>
      <c r="C85" s="42" t="str">
        <f>IF(ISBLANK('Nota de Estudiantes'!C87),"",'Nota de Estudiantes'!C87)</f>
        <v/>
      </c>
      <c r="D85" s="38" t="str">
        <f>IF(ISBLANK('Nota de Estudiantes'!D87),"",'Nota de Estudiantes'!D87)</f>
        <v/>
      </c>
      <c r="E85" s="43" t="str">
        <f>IF(ISBLANK('Nota de Estudiantes'!E87),"",20*'Nota de Estudiantes'!E87/E$6)</f>
        <v/>
      </c>
      <c r="F85" s="43" t="str">
        <f>IF(ISBLANK('Nota de Estudiantes'!F87),"",20*'Nota de Estudiantes'!F87/F$6)</f>
        <v/>
      </c>
      <c r="G85" s="43" t="str">
        <f>IF(ISBLANK('Nota de Estudiantes'!G87),"",20*'Nota de Estudiantes'!G87/G$6)</f>
        <v/>
      </c>
      <c r="H85" s="43" t="str">
        <f>IF(ISBLANK('Nota de Estudiantes'!H87),"",20*'Nota de Estudiantes'!H87/H$6)</f>
        <v/>
      </c>
      <c r="I85" s="43" t="str">
        <f>IF(ISBLANK('Nota de Estudiantes'!I87),"",20*'Nota de Estudiantes'!I87/I$6)</f>
        <v/>
      </c>
      <c r="J85" s="43" t="str">
        <f>IF(ISBLANK('Nota de Estudiantes'!J87),"",20*'Nota de Estudiantes'!J87/J$6)</f>
        <v/>
      </c>
      <c r="K85" s="43" t="str">
        <f>IF(ISBLANK('Nota de Estudiantes'!K87),"",20*'Nota de Estudiantes'!K87/K$6)</f>
        <v/>
      </c>
      <c r="L85" s="43" t="str">
        <f>IF(ISBLANK('Nota de Estudiantes'!L87),"",20*'Nota de Estudiantes'!L87/L$6)</f>
        <v/>
      </c>
      <c r="M85" s="43" t="str">
        <f>IF(ISBLANK('Nota de Estudiantes'!M87),"",20*'Nota de Estudiantes'!M87/M$6)</f>
        <v/>
      </c>
      <c r="N85" s="43" t="str">
        <f>IF(ISBLANK('Nota de Estudiantes'!N87),"",20*'Nota de Estudiantes'!N87/N$6)</f>
        <v/>
      </c>
      <c r="O85" s="43" t="str">
        <f>IF(ISBLANK('Nota de Estudiantes'!O87),"",20*'Nota de Estudiantes'!O87/O$6)</f>
        <v/>
      </c>
      <c r="P85" s="43" t="str">
        <f>IF(ISBLANK('Nota de Estudiantes'!P87),"",20*'Nota de Estudiantes'!P87/P$6)</f>
        <v/>
      </c>
      <c r="Q85" s="43" t="str">
        <f>IF(ISBLANK('Nota de Estudiantes'!Q87),"",20*'Nota de Estudiantes'!Q87/Q$6)</f>
        <v/>
      </c>
      <c r="R85" s="43" t="str">
        <f>IF(ISBLANK('Nota de Estudiantes'!R87),"",20*'Nota de Estudiantes'!R87/R$6)</f>
        <v/>
      </c>
      <c r="S85" s="43" t="str">
        <f>IF(ISBLANK('Nota de Estudiantes'!S87),"",20*'Nota de Estudiantes'!S87/S$6)</f>
        <v/>
      </c>
      <c r="T85" s="43" t="str">
        <f>IF(ISBLANK('Nota de Estudiantes'!T87),"",20*'Nota de Estudiantes'!T87/T$6)</f>
        <v/>
      </c>
      <c r="U85" s="43" t="str">
        <f>IF(ISBLANK('Nota de Estudiantes'!U87),"",20*'Nota de Estudiantes'!U87/U$6)</f>
        <v/>
      </c>
      <c r="V85" s="43" t="str">
        <f>IF(ISBLANK('Nota de Estudiantes'!V87),"",20*'Nota de Estudiantes'!V87/V$6)</f>
        <v/>
      </c>
      <c r="W85" s="43" t="str">
        <f>IF(ISBLANK('Nota de Estudiantes'!W87),"",20*'Nota de Estudiantes'!W87/W$6)</f>
        <v/>
      </c>
      <c r="X85" s="43" t="str">
        <f>IF(ISBLANK('Nota de Estudiantes'!X87),"",20*'Nota de Estudiantes'!X87/X$6)</f>
        <v/>
      </c>
      <c r="Y85" s="43" t="str">
        <f>IF(ISBLANK('Nota de Estudiantes'!Y87),"",20*'Nota de Estudiantes'!Y87/Y$6)</f>
        <v/>
      </c>
      <c r="Z85" s="43" t="str">
        <f>IF(ISBLANK('Nota de Estudiantes'!Z87),"",20*'Nota de Estudiantes'!Z87/Z$6)</f>
        <v/>
      </c>
      <c r="AA85" s="43" t="str">
        <f>IF(ISBLANK('Nota de Estudiantes'!AA87),"",20*'Nota de Estudiantes'!AA87/AA$6)</f>
        <v/>
      </c>
      <c r="AB85" s="43" t="str">
        <f>IF(ISBLANK('Nota de Estudiantes'!AB87),"",20*'Nota de Estudiantes'!AB87/AB$6)</f>
        <v/>
      </c>
      <c r="AC85" s="43" t="str">
        <f>IF(ISBLANK('Nota de Estudiantes'!AC87),"",20*'Nota de Estudiantes'!AC87/AC$6)</f>
        <v/>
      </c>
      <c r="AD85" s="43" t="str">
        <f>IF(ISBLANK('Nota de Estudiantes'!AD87),"",20*'Nota de Estudiantes'!AD87/AD$6)</f>
        <v/>
      </c>
      <c r="AE85" s="43" t="str">
        <f>IF(ISBLANK('Nota de Estudiantes'!AE87),"",20*'Nota de Estudiantes'!AE87/AE$6)</f>
        <v/>
      </c>
      <c r="AF85" s="43" t="str">
        <f>IF(ISBLANK('Nota de Estudiantes'!AF87),"",20*'Nota de Estudiantes'!AF87/AF$6)</f>
        <v/>
      </c>
      <c r="AG85" s="43" t="str">
        <f>IF(ISBLANK('Nota de Estudiantes'!AG87),"",20*'Nota de Estudiantes'!AG87/AG$6)</f>
        <v/>
      </c>
      <c r="AH85" s="43" t="str">
        <f>IF(ISBLANK('Nota de Estudiantes'!AH87),"",20*'Nota de Estudiantes'!AH87/AH$6)</f>
        <v/>
      </c>
      <c r="AI85" s="43" t="str">
        <f>IF(ISBLANK('Nota de Estudiantes'!AI87),"",20*'Nota de Estudiantes'!AI87/AI$6)</f>
        <v/>
      </c>
      <c r="AJ85" s="43" t="str">
        <f>IF(ISBLANK('Nota de Estudiantes'!AJ87),"",20*'Nota de Estudiantes'!AJ87/AJ$6)</f>
        <v/>
      </c>
      <c r="AK85" s="43" t="str">
        <f>IF(ISBLANK('Nota de Estudiantes'!AK87),"",20*'Nota de Estudiantes'!AK87/AK$6)</f>
        <v/>
      </c>
      <c r="AL85" s="43" t="str">
        <f>IF(ISBLANK('Nota de Estudiantes'!AL87),"",20*'Nota de Estudiantes'!AL87/AL$6)</f>
        <v/>
      </c>
      <c r="AM85" s="43" t="str">
        <f>IF(ISBLANK('Nota de Estudiantes'!AM87),"",20*'Nota de Estudiantes'!AM87/AM$6)</f>
        <v/>
      </c>
      <c r="AN85" s="43" t="str">
        <f>IF(ISBLANK('Nota de Estudiantes'!AN87),"",20*'Nota de Estudiantes'!AN87/AN$6)</f>
        <v/>
      </c>
      <c r="AO85" s="43" t="str">
        <f>IF(ISBLANK('Nota de Estudiantes'!AO87),"",20*'Nota de Estudiantes'!AO87/AO$6)</f>
        <v/>
      </c>
      <c r="AP85" s="43" t="str">
        <f>IF(ISBLANK('Nota de Estudiantes'!AP87),"",20*'Nota de Estudiantes'!AP87/AP$6)</f>
        <v/>
      </c>
      <c r="AQ85" s="43" t="str">
        <f>IF(ISBLANK('Nota de Estudiantes'!AQ87),"",20*'Nota de Estudiantes'!AQ87/AQ$6)</f>
        <v/>
      </c>
      <c r="AR85" s="43" t="str">
        <f>IF(ISBLANK('Nota de Estudiantes'!AR87),"",20*'Nota de Estudiantes'!AR87/AR$6)</f>
        <v/>
      </c>
      <c r="AS85" s="43" t="str">
        <f>IF(ISBLANK('Nota de Estudiantes'!AS87),"",20*'Nota de Estudiantes'!AS87/AS$6)</f>
        <v/>
      </c>
      <c r="AT85" s="43" t="str">
        <f>IF(ISBLANK('Nota de Estudiantes'!AT87),"",20*'Nota de Estudiantes'!AT87/AT$6)</f>
        <v/>
      </c>
      <c r="AU85" s="43" t="str">
        <f>IF(ISBLANK('Nota de Estudiantes'!AU87),"",20*'Nota de Estudiantes'!AU87/AU$6)</f>
        <v/>
      </c>
      <c r="AV85" s="43" t="str">
        <f>IF(ISBLANK('Nota de Estudiantes'!AV87),"",20*'Nota de Estudiantes'!AV87/AV$6)</f>
        <v/>
      </c>
      <c r="AW85" s="43" t="str">
        <f>IF(ISBLANK('Nota de Estudiantes'!AW87),"",20*'Nota de Estudiantes'!AW87/AW$6)</f>
        <v/>
      </c>
      <c r="AX85" s="43" t="str">
        <f>IF(ISBLANK('Nota de Estudiantes'!AX87),"",20*'Nota de Estudiantes'!AX87/AX$6)</f>
        <v/>
      </c>
      <c r="AY85" s="43" t="str">
        <f>IF(ISBLANK('Nota de Estudiantes'!AY87),"",20*'Nota de Estudiantes'!AY87/AY$6)</f>
        <v/>
      </c>
      <c r="AZ85" s="43" t="str">
        <f>IF(ISBLANK('Nota de Estudiantes'!AZ87),"",20*'Nota de Estudiantes'!AZ87/AZ$6)</f>
        <v/>
      </c>
      <c r="BA85" s="43" t="str">
        <f>IF(ISBLANK('Nota de Estudiantes'!BA87),"",20*'Nota de Estudiantes'!BA87/BA$6)</f>
        <v/>
      </c>
      <c r="BB85" s="43" t="str">
        <f>IF(ISBLANK('Nota de Estudiantes'!BB87),"",20*'Nota de Estudiantes'!BB87/BB$6)</f>
        <v/>
      </c>
      <c r="BC85" s="43" t="str">
        <f>IF(ISBLANK('Nota de Estudiantes'!BC87),"",20*'Nota de Estudiantes'!BC87/BC$6)</f>
        <v/>
      </c>
      <c r="BD85" s="43" t="str">
        <f>IF(ISBLANK('Nota de Estudiantes'!BD87),"",20*'Nota de Estudiantes'!BD87/BD$6)</f>
        <v/>
      </c>
      <c r="BE85" s="43" t="str">
        <f>IF(ISBLANK('Nota de Estudiantes'!BE87),"",20*'Nota de Estudiantes'!BE87/BE$6)</f>
        <v/>
      </c>
      <c r="BF85" s="43" t="str">
        <f>IF(ISBLANK('Nota de Estudiantes'!BF87),"",20*'Nota de Estudiantes'!BF87/BF$6)</f>
        <v/>
      </c>
      <c r="BG85" s="43" t="str">
        <f>IF(ISBLANK('Nota de Estudiantes'!BG87),"",20*'Nota de Estudiantes'!BG87/BG$6)</f>
        <v/>
      </c>
      <c r="BH85" s="43" t="str">
        <f>IF(ISBLANK('Nota de Estudiantes'!BH87),"",20*'Nota de Estudiantes'!BH87/BH$6)</f>
        <v/>
      </c>
      <c r="BI85" s="43" t="str">
        <f>IF(ISBLANK('Nota de Estudiantes'!BI87),"",20*'Nota de Estudiantes'!BI87/BI$6)</f>
        <v/>
      </c>
      <c r="BJ85" s="43" t="str">
        <f>IF(ISBLANK('Nota de Estudiantes'!BJ87),"",20*'Nota de Estudiantes'!BJ87/BJ$6)</f>
        <v/>
      </c>
      <c r="BK85" s="43" t="str">
        <f>IF(ISBLANK('Nota de Estudiantes'!BK87),"",20*'Nota de Estudiantes'!BK87/BK$6)</f>
        <v/>
      </c>
      <c r="BL85" s="43" t="str">
        <f>IF(ISBLANK('Nota de Estudiantes'!BL87),"",20*'Nota de Estudiantes'!BL87/BL$6)</f>
        <v/>
      </c>
      <c r="BM85" s="43" t="str">
        <f>IF(ISBLANK('Nota de Estudiantes'!BM87),"",20*'Nota de Estudiantes'!BM87/BM$6)</f>
        <v/>
      </c>
      <c r="BN85" s="43" t="str">
        <f>IF(ISBLANK('Nota de Estudiantes'!BN87),"",20*'Nota de Estudiantes'!BN87/BN$6)</f>
        <v/>
      </c>
      <c r="BO85" s="43" t="str">
        <f>IF(ISBLANK('Nota de Estudiantes'!BO87),"",20*'Nota de Estudiantes'!BO87/BO$6)</f>
        <v/>
      </c>
      <c r="BP85" s="43" t="str">
        <f>IF(ISBLANK('Nota de Estudiantes'!BP87),"",20*'Nota de Estudiantes'!BP87/BP$6)</f>
        <v/>
      </c>
      <c r="BQ85" s="43" t="str">
        <f>IF(ISBLANK('Nota de Estudiantes'!BQ87),"",20*'Nota de Estudiantes'!BQ87/BQ$6)</f>
        <v/>
      </c>
      <c r="BR85" s="43" t="str">
        <f>IF(ISBLANK('Nota de Estudiantes'!BR87),"",20*'Nota de Estudiantes'!BR87/BR$6)</f>
        <v/>
      </c>
      <c r="BS85" s="43" t="str">
        <f>IF(ISBLANK('Nota de Estudiantes'!BS87),"",20*'Nota de Estudiantes'!BS87/BS$6)</f>
        <v/>
      </c>
      <c r="BT85" s="43" t="str">
        <f>IF(ISBLANK('Nota de Estudiantes'!BT87),"",20*'Nota de Estudiantes'!BT87/BT$6)</f>
        <v/>
      </c>
      <c r="BU85" s="43" t="str">
        <f>IF(ISBLANK('Nota de Estudiantes'!BU87),"",20*'Nota de Estudiantes'!BU87/BU$6)</f>
        <v/>
      </c>
      <c r="BV85" s="43" t="str">
        <f>IF(ISBLANK('Nota de Estudiantes'!BV87),"",20*'Nota de Estudiantes'!BV87/BV$6)</f>
        <v/>
      </c>
      <c r="BW85" s="43" t="str">
        <f>IF(ISBLANK('Nota de Estudiantes'!BW87),"",20*'Nota de Estudiantes'!BW87/BW$6)</f>
        <v/>
      </c>
      <c r="BX85" s="43" t="str">
        <f>IF(ISBLANK('Nota de Estudiantes'!BX87),"",20*'Nota de Estudiantes'!BX87/BX$6)</f>
        <v/>
      </c>
      <c r="BY85" s="43" t="str">
        <f>IF(ISBLANK('Nota de Estudiantes'!BY87),"",20*'Nota de Estudiantes'!BY87/BY$6)</f>
        <v/>
      </c>
      <c r="BZ85" s="43" t="str">
        <f>IF(ISBLANK('Nota de Estudiantes'!BZ87),"",20*'Nota de Estudiantes'!BZ87/BZ$6)</f>
        <v/>
      </c>
      <c r="CA85" s="43" t="str">
        <f>IF(ISBLANK('Nota de Estudiantes'!CA87),"",20*'Nota de Estudiantes'!CA87/CA$6)</f>
        <v/>
      </c>
      <c r="CB85" s="43" t="str">
        <f>IF(ISBLANK('Nota de Estudiantes'!CB87),"",20*'Nota de Estudiantes'!CB87/CB$6)</f>
        <v/>
      </c>
      <c r="CC85" s="43" t="str">
        <f>IF(ISBLANK('Nota de Estudiantes'!CC87),"",20*'Nota de Estudiantes'!CC87/CC$6)</f>
        <v/>
      </c>
      <c r="CD85" s="43" t="str">
        <f>IF(ISBLANK('Nota de Estudiantes'!CD87),"",20*'Nota de Estudiantes'!CD87/CD$6)</f>
        <v/>
      </c>
      <c r="CE85" s="43" t="str">
        <f>IF(ISBLANK('Nota de Estudiantes'!CE87),"",20*'Nota de Estudiantes'!CE87/CE$6)</f>
        <v/>
      </c>
      <c r="CF85" s="43" t="str">
        <f>IF(ISBLANK('Nota de Estudiantes'!CF87),"",20*'Nota de Estudiantes'!CF87/CF$6)</f>
        <v/>
      </c>
      <c r="CG85" s="43" t="str">
        <f>IF(ISBLANK('Nota de Estudiantes'!CG87),"",20*'Nota de Estudiantes'!CG87/CG$6)</f>
        <v/>
      </c>
      <c r="CH85" s="43" t="str">
        <f>IF(ISBLANK('Nota de Estudiantes'!CH87),"",20*'Nota de Estudiantes'!CH87/CH$6)</f>
        <v/>
      </c>
      <c r="CI85" s="43" t="str">
        <f>IF(ISBLANK('Nota de Estudiantes'!CI87),"",20*'Nota de Estudiantes'!CI87/CI$6)</f>
        <v/>
      </c>
      <c r="CJ85" s="43" t="str">
        <f>IF(ISBLANK('Nota de Estudiantes'!CJ87),"",20*'Nota de Estudiantes'!CJ87/CJ$6)</f>
        <v/>
      </c>
      <c r="CK85" s="43" t="str">
        <f>IF(ISBLANK('Nota de Estudiantes'!CK87),"",20*'Nota de Estudiantes'!CK87/CK$6)</f>
        <v/>
      </c>
      <c r="CL85" s="43" t="str">
        <f>IF(ISBLANK('Nota de Estudiantes'!CL87),"",20*'Nota de Estudiantes'!CL87/CL$6)</f>
        <v/>
      </c>
      <c r="CM85" s="43" t="str">
        <f>IF(ISBLANK('Nota de Estudiantes'!CM87),"",20*'Nota de Estudiantes'!CM87/CM$6)</f>
        <v/>
      </c>
      <c r="CN85" s="43" t="str">
        <f>IF(ISBLANK('Nota de Estudiantes'!CN87),"",20*'Nota de Estudiantes'!CN87/CN$6)</f>
        <v/>
      </c>
      <c r="CO85" s="43" t="str">
        <f>IF(ISBLANK('Nota de Estudiantes'!CO87),"",20*'Nota de Estudiantes'!CO87/CO$6)</f>
        <v/>
      </c>
      <c r="CP85" s="43" t="str">
        <f>IF(ISBLANK('Nota de Estudiantes'!CP87),"",20*'Nota de Estudiantes'!CP87/CP$6)</f>
        <v/>
      </c>
      <c r="CQ85" s="43" t="str">
        <f>IF(ISBLANK('Nota de Estudiantes'!CQ87),"",20*'Nota de Estudiantes'!CQ87/CQ$6)</f>
        <v/>
      </c>
      <c r="CR85" s="43" t="str">
        <f>IF(ISBLANK('Nota de Estudiantes'!CR87),"",20*'Nota de Estudiantes'!CR87/CR$6)</f>
        <v/>
      </c>
      <c r="CS85" s="43" t="str">
        <f>IF(ISBLANK('Nota de Estudiantes'!CS87),"",20*'Nota de Estudiantes'!CS87/CS$6)</f>
        <v/>
      </c>
      <c r="CT85" s="43" t="str">
        <f>IF(ISBLANK('Nota de Estudiantes'!CT87),"",20*'Nota de Estudiantes'!CT87/CT$6)</f>
        <v/>
      </c>
      <c r="CU85" s="43" t="str">
        <f>IF(ISBLANK('Nota de Estudiantes'!CU87),"",20*'Nota de Estudiantes'!CU87/CU$6)</f>
        <v/>
      </c>
      <c r="CV85" s="43" t="str">
        <f>IF(ISBLANK('Nota de Estudiantes'!CV87),"",20*'Nota de Estudiantes'!CV87/CV$6)</f>
        <v/>
      </c>
      <c r="CW85" s="43" t="str">
        <f>IF(ISBLANK('Nota de Estudiantes'!CW87),"",20*'Nota de Estudiantes'!CW87/CW$6)</f>
        <v/>
      </c>
      <c r="CX85" s="43" t="str">
        <f>IF(ISBLANK('Nota de Estudiantes'!CX87),"",20*'Nota de Estudiantes'!CX87/CX$6)</f>
        <v/>
      </c>
      <c r="CY85" s="43" t="str">
        <f>IF(ISBLANK('Nota de Estudiantes'!CY87),"",20*'Nota de Estudiantes'!CY87/CY$6)</f>
        <v/>
      </c>
      <c r="CZ85" s="43" t="str">
        <f>IF(ISBLANK('Nota de Estudiantes'!CZ87),"",20*'Nota de Estudiantes'!CZ87/CZ$6)</f>
        <v/>
      </c>
      <c r="DA85" s="43" t="str">
        <f>IF(ISBLANK('Nota de Estudiantes'!DA87),"",20*'Nota de Estudiantes'!DA87/DA$6)</f>
        <v/>
      </c>
      <c r="DB85" s="43" t="str">
        <f>IF(ISBLANK('Nota de Estudiantes'!DB87),"",20*'Nota de Estudiantes'!DB87/DB$6)</f>
        <v/>
      </c>
      <c r="DC85" s="43" t="str">
        <f>IF(ISBLANK('Nota de Estudiantes'!DC87),"",20*'Nota de Estudiantes'!DC87/DC$6)</f>
        <v/>
      </c>
      <c r="DD85" s="43" t="str">
        <f>IF(ISBLANK('Nota de Estudiantes'!DD87),"",20*'Nota de Estudiantes'!DD87/DD$6)</f>
        <v/>
      </c>
      <c r="DE85" s="43" t="str">
        <f>IF(ISBLANK('Nota de Estudiantes'!DE87),"",20*'Nota de Estudiantes'!DE87/DE$6)</f>
        <v/>
      </c>
      <c r="DF85" s="43" t="str">
        <f>IF(ISBLANK('Nota de Estudiantes'!DF87),"",20*'Nota de Estudiantes'!DF87/DF$6)</f>
        <v/>
      </c>
      <c r="DG85" s="43" t="str">
        <f>IF(ISBLANK('Nota de Estudiantes'!DG87),"",20*'Nota de Estudiantes'!DG87/DG$6)</f>
        <v/>
      </c>
      <c r="DH85" s="43" t="str">
        <f>IF(ISBLANK('Nota de Estudiantes'!DH87),"",20*'Nota de Estudiantes'!DH87/DH$6)</f>
        <v/>
      </c>
      <c r="DI85" s="43" t="str">
        <f>IF(ISBLANK('Nota de Estudiantes'!DI87),"",20*'Nota de Estudiantes'!DI87/DI$6)</f>
        <v/>
      </c>
      <c r="DJ85" s="43" t="str">
        <f>IF(ISBLANK('Nota de Estudiantes'!DJ87),"",20*'Nota de Estudiantes'!DJ87/DJ$6)</f>
        <v/>
      </c>
      <c r="DK85" s="43" t="str">
        <f>IF(ISBLANK('Nota de Estudiantes'!DK87),"",20*'Nota de Estudiantes'!DK87/DK$6)</f>
        <v/>
      </c>
      <c r="DL85" s="43" t="str">
        <f>IF(ISBLANK('Nota de Estudiantes'!DL87),"",20*'Nota de Estudiantes'!DL87/DL$6)</f>
        <v/>
      </c>
      <c r="DM85" s="43" t="str">
        <f>IF(ISBLANK('Nota de Estudiantes'!DM87),"",20*'Nota de Estudiantes'!DM87/DM$6)</f>
        <v/>
      </c>
      <c r="DN85" s="43" t="str">
        <f>IF(ISBLANK('Nota de Estudiantes'!DN87),"",20*'Nota de Estudiantes'!DN87/DN$6)</f>
        <v/>
      </c>
      <c r="DO85" s="43" t="str">
        <f>IF(ISBLANK('Nota de Estudiantes'!DO87),"",20*'Nota de Estudiantes'!DO87/DO$6)</f>
        <v/>
      </c>
      <c r="DP85" s="43" t="str">
        <f>IF(ISBLANK('Nota de Estudiantes'!DP87),"",20*'Nota de Estudiantes'!DP87/DP$6)</f>
        <v/>
      </c>
      <c r="DQ85" s="43" t="str">
        <f>IF(ISBLANK('Nota de Estudiantes'!DQ87),"",20*'Nota de Estudiantes'!DQ87/DQ$6)</f>
        <v/>
      </c>
      <c r="DR85" s="43" t="str">
        <f>IF(ISBLANK('Nota de Estudiantes'!DR87),"",20*'Nota de Estudiantes'!DR87/DR$6)</f>
        <v/>
      </c>
      <c r="DS85" s="43" t="str">
        <f>IF(ISBLANK('Nota de Estudiantes'!DS87),"",20*'Nota de Estudiantes'!DS87/DS$6)</f>
        <v/>
      </c>
      <c r="DT85" s="43" t="str">
        <f>IF(ISBLANK('Nota de Estudiantes'!DT87),"",20*'Nota de Estudiantes'!DT87/DT$6)</f>
        <v/>
      </c>
      <c r="DU85" s="43" t="str">
        <f>IF(ISBLANK('Nota de Estudiantes'!DU87),"",20*'Nota de Estudiantes'!DU87/DU$6)</f>
        <v/>
      </c>
      <c r="DV85" s="43" t="str">
        <f>IF(ISBLANK('Nota de Estudiantes'!DV87),"",20*'Nota de Estudiantes'!DV87/DV$6)</f>
        <v/>
      </c>
      <c r="DW85" s="43" t="str">
        <f>IF(ISBLANK('Nota de Estudiantes'!DW87),"",20*'Nota de Estudiantes'!DW87/DW$6)</f>
        <v/>
      </c>
      <c r="DX85" s="43" t="str">
        <f>IF(ISBLANK('Nota de Estudiantes'!DX87),"",20*'Nota de Estudiantes'!DX87/DX$6)</f>
        <v/>
      </c>
      <c r="DY85" s="43" t="str">
        <f>IF(ISBLANK('Nota de Estudiantes'!DY87),"",20*'Nota de Estudiantes'!DY87/DY$6)</f>
        <v/>
      </c>
      <c r="DZ85" s="43" t="str">
        <f>IF(ISBLANK('Nota de Estudiantes'!DZ87),"",20*'Nota de Estudiantes'!DZ87/DZ$6)</f>
        <v/>
      </c>
      <c r="EA85" s="43" t="str">
        <f>IF(ISBLANK('Nota de Estudiantes'!EA87),"",20*'Nota de Estudiantes'!EA87/EA$6)</f>
        <v/>
      </c>
      <c r="EB85" s="43" t="str">
        <f>IF(ISBLANK('Nota de Estudiantes'!EB87),"",20*'Nota de Estudiantes'!EB87/EB$6)</f>
        <v/>
      </c>
      <c r="EC85" s="43" t="str">
        <f>IF(ISBLANK('Nota de Estudiantes'!EC87),"",20*'Nota de Estudiantes'!EC87/EC$6)</f>
        <v/>
      </c>
      <c r="ED85" s="43" t="str">
        <f>IF(ISBLANK('Nota de Estudiantes'!ED87),"",20*'Nota de Estudiantes'!ED87/ED$6)</f>
        <v/>
      </c>
      <c r="EE85" s="43" t="str">
        <f>IF(ISBLANK('Nota de Estudiantes'!EE87),"",20*'Nota de Estudiantes'!EE87/EE$6)</f>
        <v/>
      </c>
      <c r="EF85" s="43" t="str">
        <f>IF(ISBLANK('Nota de Estudiantes'!EF87),"",20*'Nota de Estudiantes'!EF87/EF$6)</f>
        <v/>
      </c>
      <c r="EG85" s="43" t="str">
        <f>IF(ISBLANK('Nota de Estudiantes'!EG87),"",20*'Nota de Estudiantes'!EG87/EG$6)</f>
        <v/>
      </c>
      <c r="EH85" s="43" t="str">
        <f>IF(ISBLANK('Nota de Estudiantes'!EH87),"",20*'Nota de Estudiantes'!EH87/EH$6)</f>
        <v/>
      </c>
      <c r="EI85" s="43" t="str">
        <f>IF(ISBLANK('Nota de Estudiantes'!EI87),"",20*'Nota de Estudiantes'!EI87/EI$6)</f>
        <v/>
      </c>
      <c r="EJ85" s="43" t="str">
        <f>IF(ISBLANK('Nota de Estudiantes'!EJ87),"",20*'Nota de Estudiantes'!EJ87/EJ$6)</f>
        <v/>
      </c>
      <c r="EK85" s="43" t="str">
        <f>IF(ISBLANK('Nota de Estudiantes'!EK87),"",20*'Nota de Estudiantes'!EK87/EK$6)</f>
        <v/>
      </c>
      <c r="EL85" s="43" t="str">
        <f>IF(ISBLANK('Nota de Estudiantes'!EL87),"",20*'Nota de Estudiantes'!EL87/EL$6)</f>
        <v/>
      </c>
      <c r="EM85" s="43" t="str">
        <f>IF(ISBLANK('Nota de Estudiantes'!EM87),"",20*'Nota de Estudiantes'!EM87/EM$6)</f>
        <v/>
      </c>
      <c r="EN85" s="43" t="str">
        <f>IF(ISBLANK('Nota de Estudiantes'!EN87),"",20*'Nota de Estudiantes'!EN87/EN$6)</f>
        <v/>
      </c>
      <c r="EO85" s="43" t="str">
        <f>IF(ISBLANK('Nota de Estudiantes'!EO87),"",20*'Nota de Estudiantes'!EO87/EO$6)</f>
        <v/>
      </c>
      <c r="EP85" s="43" t="str">
        <f>IF(ISBLANK('Nota de Estudiantes'!EP87),"",20*'Nota de Estudiantes'!EP87/EP$6)</f>
        <v/>
      </c>
      <c r="EQ85" s="43" t="str">
        <f>IF(ISBLANK('Nota de Estudiantes'!EQ87),"",20*'Nota de Estudiantes'!EQ87/EQ$6)</f>
        <v/>
      </c>
      <c r="ER85" s="43" t="str">
        <f>IF(ISBLANK('Nota de Estudiantes'!ER87),"",20*'Nota de Estudiantes'!ER87/ER$6)</f>
        <v/>
      </c>
      <c r="ES85" s="43" t="str">
        <f>IF(ISBLANK('Nota de Estudiantes'!ES87),"",20*'Nota de Estudiantes'!ES87/ES$6)</f>
        <v/>
      </c>
      <c r="ET85" s="43" t="str">
        <f>IF(ISBLANK('Nota de Estudiantes'!ET87),"",20*'Nota de Estudiantes'!ET87/ET$6)</f>
        <v/>
      </c>
      <c r="EU85" s="43" t="str">
        <f>IF(ISBLANK('Nota de Estudiantes'!EU87),"",20*'Nota de Estudiantes'!EU87/EU$6)</f>
        <v/>
      </c>
      <c r="EV85" s="43" t="str">
        <f>IF(ISBLANK('Nota de Estudiantes'!EV87),"",20*'Nota de Estudiantes'!EV87/EV$6)</f>
        <v/>
      </c>
      <c r="EW85" s="43" t="str">
        <f>IF(ISBLANK('Nota de Estudiantes'!EW87),"",20*'Nota de Estudiantes'!EW87/EW$6)</f>
        <v/>
      </c>
      <c r="EX85" s="43" t="str">
        <f>IF(ISBLANK('Nota de Estudiantes'!EX87),"",20*'Nota de Estudiantes'!EX87/EX$6)</f>
        <v/>
      </c>
      <c r="EY85" s="43" t="str">
        <f>IF(ISBLANK('Nota de Estudiantes'!EY87),"",20*'Nota de Estudiantes'!EY87/EY$6)</f>
        <v/>
      </c>
      <c r="EZ85" s="43" t="str">
        <f>IF(ISBLANK('Nota de Estudiantes'!EZ87),"",20*'Nota de Estudiantes'!EZ87/EZ$6)</f>
        <v/>
      </c>
      <c r="FA85" s="43" t="str">
        <f>IF(ISBLANK('Nota de Estudiantes'!FA87),"",20*'Nota de Estudiantes'!FA87/FA$6)</f>
        <v/>
      </c>
      <c r="FB85" s="43" t="str">
        <f>IF(ISBLANK('Nota de Estudiantes'!FB87),"",20*'Nota de Estudiantes'!FB87/FB$6)</f>
        <v/>
      </c>
      <c r="FC85" s="43" t="str">
        <f>IF(ISBLANK('Nota de Estudiantes'!FC87),"",20*'Nota de Estudiantes'!FC87/FC$6)</f>
        <v/>
      </c>
      <c r="FD85" s="43" t="str">
        <f>IF(ISBLANK('Nota de Estudiantes'!FD87),"",20*'Nota de Estudiantes'!FD87/FD$6)</f>
        <v/>
      </c>
      <c r="FE85" s="43" t="str">
        <f>IF(ISBLANK('Nota de Estudiantes'!FE87),"",20*'Nota de Estudiantes'!FE87/FE$6)</f>
        <v/>
      </c>
      <c r="FF85" s="43" t="str">
        <f>IF(ISBLANK('Nota de Estudiantes'!FF87),"",20*'Nota de Estudiantes'!FF87/FF$6)</f>
        <v/>
      </c>
      <c r="FG85" s="43" t="str">
        <f>IF(ISBLANK('Nota de Estudiantes'!FG87),"",20*'Nota de Estudiantes'!FG87/FG$6)</f>
        <v/>
      </c>
      <c r="FH85" s="43" t="str">
        <f>IF(ISBLANK('Nota de Estudiantes'!FH87),"",20*'Nota de Estudiantes'!FH87/FH$6)</f>
        <v/>
      </c>
      <c r="FI85" s="43" t="str">
        <f>IF(ISBLANK('Nota de Estudiantes'!FI87),"",20*'Nota de Estudiantes'!FI87/FI$6)</f>
        <v/>
      </c>
      <c r="FJ85" s="43" t="str">
        <f>IF(ISBLANK('Nota de Estudiantes'!FJ87),"",20*'Nota de Estudiantes'!FJ87/FJ$6)</f>
        <v/>
      </c>
      <c r="FK85" s="43" t="str">
        <f>IF(ISBLANK('Nota de Estudiantes'!FK87),"",20*'Nota de Estudiantes'!FK87/FK$6)</f>
        <v/>
      </c>
      <c r="FL85" s="43" t="str">
        <f>IF(ISBLANK('Nota de Estudiantes'!FL87),"",20*'Nota de Estudiantes'!FL87/FL$6)</f>
        <v/>
      </c>
    </row>
    <row r="86" spans="2:168" x14ac:dyDescent="0.25">
      <c r="B86" s="42" t="str">
        <f>IF(ISBLANK('Nota de Estudiantes'!B88),"",'Nota de Estudiantes'!B88)</f>
        <v/>
      </c>
      <c r="C86" s="42" t="str">
        <f>IF(ISBLANK('Nota de Estudiantes'!C88),"",'Nota de Estudiantes'!C88)</f>
        <v/>
      </c>
      <c r="D86" s="38" t="str">
        <f>IF(ISBLANK('Nota de Estudiantes'!D88),"",'Nota de Estudiantes'!D88)</f>
        <v/>
      </c>
      <c r="E86" s="43" t="str">
        <f>IF(ISBLANK('Nota de Estudiantes'!E88),"",20*'Nota de Estudiantes'!E88/E$6)</f>
        <v/>
      </c>
      <c r="F86" s="43" t="str">
        <f>IF(ISBLANK('Nota de Estudiantes'!F88),"",20*'Nota de Estudiantes'!F88/F$6)</f>
        <v/>
      </c>
      <c r="G86" s="43" t="str">
        <f>IF(ISBLANK('Nota de Estudiantes'!G88),"",20*'Nota de Estudiantes'!G88/G$6)</f>
        <v/>
      </c>
      <c r="H86" s="43" t="str">
        <f>IF(ISBLANK('Nota de Estudiantes'!H88),"",20*'Nota de Estudiantes'!H88/H$6)</f>
        <v/>
      </c>
      <c r="I86" s="43" t="str">
        <f>IF(ISBLANK('Nota de Estudiantes'!I88),"",20*'Nota de Estudiantes'!I88/I$6)</f>
        <v/>
      </c>
      <c r="J86" s="43" t="str">
        <f>IF(ISBLANK('Nota de Estudiantes'!J88),"",20*'Nota de Estudiantes'!J88/J$6)</f>
        <v/>
      </c>
      <c r="K86" s="43" t="str">
        <f>IF(ISBLANK('Nota de Estudiantes'!K88),"",20*'Nota de Estudiantes'!K88/K$6)</f>
        <v/>
      </c>
      <c r="L86" s="43" t="str">
        <f>IF(ISBLANK('Nota de Estudiantes'!L88),"",20*'Nota de Estudiantes'!L88/L$6)</f>
        <v/>
      </c>
      <c r="M86" s="43" t="str">
        <f>IF(ISBLANK('Nota de Estudiantes'!M88),"",20*'Nota de Estudiantes'!M88/M$6)</f>
        <v/>
      </c>
      <c r="N86" s="43" t="str">
        <f>IF(ISBLANK('Nota de Estudiantes'!N88),"",20*'Nota de Estudiantes'!N88/N$6)</f>
        <v/>
      </c>
      <c r="O86" s="43" t="str">
        <f>IF(ISBLANK('Nota de Estudiantes'!O88),"",20*'Nota de Estudiantes'!O88/O$6)</f>
        <v/>
      </c>
      <c r="P86" s="43" t="str">
        <f>IF(ISBLANK('Nota de Estudiantes'!P88),"",20*'Nota de Estudiantes'!P88/P$6)</f>
        <v/>
      </c>
      <c r="Q86" s="43" t="str">
        <f>IF(ISBLANK('Nota de Estudiantes'!Q88),"",20*'Nota de Estudiantes'!Q88/Q$6)</f>
        <v/>
      </c>
      <c r="R86" s="43" t="str">
        <f>IF(ISBLANK('Nota de Estudiantes'!R88),"",20*'Nota de Estudiantes'!R88/R$6)</f>
        <v/>
      </c>
      <c r="S86" s="43" t="str">
        <f>IF(ISBLANK('Nota de Estudiantes'!S88),"",20*'Nota de Estudiantes'!S88/S$6)</f>
        <v/>
      </c>
      <c r="T86" s="43" t="str">
        <f>IF(ISBLANK('Nota de Estudiantes'!T88),"",20*'Nota de Estudiantes'!T88/T$6)</f>
        <v/>
      </c>
      <c r="U86" s="43" t="str">
        <f>IF(ISBLANK('Nota de Estudiantes'!U88),"",20*'Nota de Estudiantes'!U88/U$6)</f>
        <v/>
      </c>
      <c r="V86" s="43" t="str">
        <f>IF(ISBLANK('Nota de Estudiantes'!V88),"",20*'Nota de Estudiantes'!V88/V$6)</f>
        <v/>
      </c>
      <c r="W86" s="43" t="str">
        <f>IF(ISBLANK('Nota de Estudiantes'!W88),"",20*'Nota de Estudiantes'!W88/W$6)</f>
        <v/>
      </c>
      <c r="X86" s="43" t="str">
        <f>IF(ISBLANK('Nota de Estudiantes'!X88),"",20*'Nota de Estudiantes'!X88/X$6)</f>
        <v/>
      </c>
      <c r="Y86" s="43" t="str">
        <f>IF(ISBLANK('Nota de Estudiantes'!Y88),"",20*'Nota de Estudiantes'!Y88/Y$6)</f>
        <v/>
      </c>
      <c r="Z86" s="43" t="str">
        <f>IF(ISBLANK('Nota de Estudiantes'!Z88),"",20*'Nota de Estudiantes'!Z88/Z$6)</f>
        <v/>
      </c>
      <c r="AA86" s="43" t="str">
        <f>IF(ISBLANK('Nota de Estudiantes'!AA88),"",20*'Nota de Estudiantes'!AA88/AA$6)</f>
        <v/>
      </c>
      <c r="AB86" s="43" t="str">
        <f>IF(ISBLANK('Nota de Estudiantes'!AB88),"",20*'Nota de Estudiantes'!AB88/AB$6)</f>
        <v/>
      </c>
      <c r="AC86" s="43" t="str">
        <f>IF(ISBLANK('Nota de Estudiantes'!AC88),"",20*'Nota de Estudiantes'!AC88/AC$6)</f>
        <v/>
      </c>
      <c r="AD86" s="43" t="str">
        <f>IF(ISBLANK('Nota de Estudiantes'!AD88),"",20*'Nota de Estudiantes'!AD88/AD$6)</f>
        <v/>
      </c>
      <c r="AE86" s="43" t="str">
        <f>IF(ISBLANK('Nota de Estudiantes'!AE88),"",20*'Nota de Estudiantes'!AE88/AE$6)</f>
        <v/>
      </c>
      <c r="AF86" s="43" t="str">
        <f>IF(ISBLANK('Nota de Estudiantes'!AF88),"",20*'Nota de Estudiantes'!AF88/AF$6)</f>
        <v/>
      </c>
      <c r="AG86" s="43" t="str">
        <f>IF(ISBLANK('Nota de Estudiantes'!AG88),"",20*'Nota de Estudiantes'!AG88/AG$6)</f>
        <v/>
      </c>
      <c r="AH86" s="43" t="str">
        <f>IF(ISBLANK('Nota de Estudiantes'!AH88),"",20*'Nota de Estudiantes'!AH88/AH$6)</f>
        <v/>
      </c>
      <c r="AI86" s="43" t="str">
        <f>IF(ISBLANK('Nota de Estudiantes'!AI88),"",20*'Nota de Estudiantes'!AI88/AI$6)</f>
        <v/>
      </c>
      <c r="AJ86" s="43" t="str">
        <f>IF(ISBLANK('Nota de Estudiantes'!AJ88),"",20*'Nota de Estudiantes'!AJ88/AJ$6)</f>
        <v/>
      </c>
      <c r="AK86" s="43" t="str">
        <f>IF(ISBLANK('Nota de Estudiantes'!AK88),"",20*'Nota de Estudiantes'!AK88/AK$6)</f>
        <v/>
      </c>
      <c r="AL86" s="43" t="str">
        <f>IF(ISBLANK('Nota de Estudiantes'!AL88),"",20*'Nota de Estudiantes'!AL88/AL$6)</f>
        <v/>
      </c>
      <c r="AM86" s="43" t="str">
        <f>IF(ISBLANK('Nota de Estudiantes'!AM88),"",20*'Nota de Estudiantes'!AM88/AM$6)</f>
        <v/>
      </c>
      <c r="AN86" s="43" t="str">
        <f>IF(ISBLANK('Nota de Estudiantes'!AN88),"",20*'Nota de Estudiantes'!AN88/AN$6)</f>
        <v/>
      </c>
      <c r="AO86" s="43" t="str">
        <f>IF(ISBLANK('Nota de Estudiantes'!AO88),"",20*'Nota de Estudiantes'!AO88/AO$6)</f>
        <v/>
      </c>
      <c r="AP86" s="43" t="str">
        <f>IF(ISBLANK('Nota de Estudiantes'!AP88),"",20*'Nota de Estudiantes'!AP88/AP$6)</f>
        <v/>
      </c>
      <c r="AQ86" s="43" t="str">
        <f>IF(ISBLANK('Nota de Estudiantes'!AQ88),"",20*'Nota de Estudiantes'!AQ88/AQ$6)</f>
        <v/>
      </c>
      <c r="AR86" s="43" t="str">
        <f>IF(ISBLANK('Nota de Estudiantes'!AR88),"",20*'Nota de Estudiantes'!AR88/AR$6)</f>
        <v/>
      </c>
      <c r="AS86" s="43" t="str">
        <f>IF(ISBLANK('Nota de Estudiantes'!AS88),"",20*'Nota de Estudiantes'!AS88/AS$6)</f>
        <v/>
      </c>
      <c r="AT86" s="43" t="str">
        <f>IF(ISBLANK('Nota de Estudiantes'!AT88),"",20*'Nota de Estudiantes'!AT88/AT$6)</f>
        <v/>
      </c>
      <c r="AU86" s="43" t="str">
        <f>IF(ISBLANK('Nota de Estudiantes'!AU88),"",20*'Nota de Estudiantes'!AU88/AU$6)</f>
        <v/>
      </c>
      <c r="AV86" s="43" t="str">
        <f>IF(ISBLANK('Nota de Estudiantes'!AV88),"",20*'Nota de Estudiantes'!AV88/AV$6)</f>
        <v/>
      </c>
      <c r="AW86" s="43" t="str">
        <f>IF(ISBLANK('Nota de Estudiantes'!AW88),"",20*'Nota de Estudiantes'!AW88/AW$6)</f>
        <v/>
      </c>
      <c r="AX86" s="43" t="str">
        <f>IF(ISBLANK('Nota de Estudiantes'!AX88),"",20*'Nota de Estudiantes'!AX88/AX$6)</f>
        <v/>
      </c>
      <c r="AY86" s="43" t="str">
        <f>IF(ISBLANK('Nota de Estudiantes'!AY88),"",20*'Nota de Estudiantes'!AY88/AY$6)</f>
        <v/>
      </c>
      <c r="AZ86" s="43" t="str">
        <f>IF(ISBLANK('Nota de Estudiantes'!AZ88),"",20*'Nota de Estudiantes'!AZ88/AZ$6)</f>
        <v/>
      </c>
      <c r="BA86" s="43" t="str">
        <f>IF(ISBLANK('Nota de Estudiantes'!BA88),"",20*'Nota de Estudiantes'!BA88/BA$6)</f>
        <v/>
      </c>
      <c r="BB86" s="43" t="str">
        <f>IF(ISBLANK('Nota de Estudiantes'!BB88),"",20*'Nota de Estudiantes'!BB88/BB$6)</f>
        <v/>
      </c>
      <c r="BC86" s="43" t="str">
        <f>IF(ISBLANK('Nota de Estudiantes'!BC88),"",20*'Nota de Estudiantes'!BC88/BC$6)</f>
        <v/>
      </c>
      <c r="BD86" s="43" t="str">
        <f>IF(ISBLANK('Nota de Estudiantes'!BD88),"",20*'Nota de Estudiantes'!BD88/BD$6)</f>
        <v/>
      </c>
      <c r="BE86" s="43" t="str">
        <f>IF(ISBLANK('Nota de Estudiantes'!BE88),"",20*'Nota de Estudiantes'!BE88/BE$6)</f>
        <v/>
      </c>
      <c r="BF86" s="43" t="str">
        <f>IF(ISBLANK('Nota de Estudiantes'!BF88),"",20*'Nota de Estudiantes'!BF88/BF$6)</f>
        <v/>
      </c>
      <c r="BG86" s="43" t="str">
        <f>IF(ISBLANK('Nota de Estudiantes'!BG88),"",20*'Nota de Estudiantes'!BG88/BG$6)</f>
        <v/>
      </c>
      <c r="BH86" s="43" t="str">
        <f>IF(ISBLANK('Nota de Estudiantes'!BH88),"",20*'Nota de Estudiantes'!BH88/BH$6)</f>
        <v/>
      </c>
      <c r="BI86" s="43" t="str">
        <f>IF(ISBLANK('Nota de Estudiantes'!BI88),"",20*'Nota de Estudiantes'!BI88/BI$6)</f>
        <v/>
      </c>
      <c r="BJ86" s="43" t="str">
        <f>IF(ISBLANK('Nota de Estudiantes'!BJ88),"",20*'Nota de Estudiantes'!BJ88/BJ$6)</f>
        <v/>
      </c>
      <c r="BK86" s="43" t="str">
        <f>IF(ISBLANK('Nota de Estudiantes'!BK88),"",20*'Nota de Estudiantes'!BK88/BK$6)</f>
        <v/>
      </c>
      <c r="BL86" s="43" t="str">
        <f>IF(ISBLANK('Nota de Estudiantes'!BL88),"",20*'Nota de Estudiantes'!BL88/BL$6)</f>
        <v/>
      </c>
      <c r="BM86" s="43" t="str">
        <f>IF(ISBLANK('Nota de Estudiantes'!BM88),"",20*'Nota de Estudiantes'!BM88/BM$6)</f>
        <v/>
      </c>
      <c r="BN86" s="43" t="str">
        <f>IF(ISBLANK('Nota de Estudiantes'!BN88),"",20*'Nota de Estudiantes'!BN88/BN$6)</f>
        <v/>
      </c>
      <c r="BO86" s="43" t="str">
        <f>IF(ISBLANK('Nota de Estudiantes'!BO88),"",20*'Nota de Estudiantes'!BO88/BO$6)</f>
        <v/>
      </c>
      <c r="BP86" s="43" t="str">
        <f>IF(ISBLANK('Nota de Estudiantes'!BP88),"",20*'Nota de Estudiantes'!BP88/BP$6)</f>
        <v/>
      </c>
      <c r="BQ86" s="43" t="str">
        <f>IF(ISBLANK('Nota de Estudiantes'!BQ88),"",20*'Nota de Estudiantes'!BQ88/BQ$6)</f>
        <v/>
      </c>
      <c r="BR86" s="43" t="str">
        <f>IF(ISBLANK('Nota de Estudiantes'!BR88),"",20*'Nota de Estudiantes'!BR88/BR$6)</f>
        <v/>
      </c>
      <c r="BS86" s="43" t="str">
        <f>IF(ISBLANK('Nota de Estudiantes'!BS88),"",20*'Nota de Estudiantes'!BS88/BS$6)</f>
        <v/>
      </c>
      <c r="BT86" s="43" t="str">
        <f>IF(ISBLANK('Nota de Estudiantes'!BT88),"",20*'Nota de Estudiantes'!BT88/BT$6)</f>
        <v/>
      </c>
      <c r="BU86" s="43" t="str">
        <f>IF(ISBLANK('Nota de Estudiantes'!BU88),"",20*'Nota de Estudiantes'!BU88/BU$6)</f>
        <v/>
      </c>
      <c r="BV86" s="43" t="str">
        <f>IF(ISBLANK('Nota de Estudiantes'!BV88),"",20*'Nota de Estudiantes'!BV88/BV$6)</f>
        <v/>
      </c>
      <c r="BW86" s="43" t="str">
        <f>IF(ISBLANK('Nota de Estudiantes'!BW88),"",20*'Nota de Estudiantes'!BW88/BW$6)</f>
        <v/>
      </c>
      <c r="BX86" s="43" t="str">
        <f>IF(ISBLANK('Nota de Estudiantes'!BX88),"",20*'Nota de Estudiantes'!BX88/BX$6)</f>
        <v/>
      </c>
      <c r="BY86" s="43" t="str">
        <f>IF(ISBLANK('Nota de Estudiantes'!BY88),"",20*'Nota de Estudiantes'!BY88/BY$6)</f>
        <v/>
      </c>
      <c r="BZ86" s="43" t="str">
        <f>IF(ISBLANK('Nota de Estudiantes'!BZ88),"",20*'Nota de Estudiantes'!BZ88/BZ$6)</f>
        <v/>
      </c>
      <c r="CA86" s="43" t="str">
        <f>IF(ISBLANK('Nota de Estudiantes'!CA88),"",20*'Nota de Estudiantes'!CA88/CA$6)</f>
        <v/>
      </c>
      <c r="CB86" s="43" t="str">
        <f>IF(ISBLANK('Nota de Estudiantes'!CB88),"",20*'Nota de Estudiantes'!CB88/CB$6)</f>
        <v/>
      </c>
      <c r="CC86" s="43" t="str">
        <f>IF(ISBLANK('Nota de Estudiantes'!CC88),"",20*'Nota de Estudiantes'!CC88/CC$6)</f>
        <v/>
      </c>
      <c r="CD86" s="43" t="str">
        <f>IF(ISBLANK('Nota de Estudiantes'!CD88),"",20*'Nota de Estudiantes'!CD88/CD$6)</f>
        <v/>
      </c>
      <c r="CE86" s="43" t="str">
        <f>IF(ISBLANK('Nota de Estudiantes'!CE88),"",20*'Nota de Estudiantes'!CE88/CE$6)</f>
        <v/>
      </c>
      <c r="CF86" s="43" t="str">
        <f>IF(ISBLANK('Nota de Estudiantes'!CF88),"",20*'Nota de Estudiantes'!CF88/CF$6)</f>
        <v/>
      </c>
      <c r="CG86" s="43" t="str">
        <f>IF(ISBLANK('Nota de Estudiantes'!CG88),"",20*'Nota de Estudiantes'!CG88/CG$6)</f>
        <v/>
      </c>
      <c r="CH86" s="43" t="str">
        <f>IF(ISBLANK('Nota de Estudiantes'!CH88),"",20*'Nota de Estudiantes'!CH88/CH$6)</f>
        <v/>
      </c>
      <c r="CI86" s="43" t="str">
        <f>IF(ISBLANK('Nota de Estudiantes'!CI88),"",20*'Nota de Estudiantes'!CI88/CI$6)</f>
        <v/>
      </c>
      <c r="CJ86" s="43" t="str">
        <f>IF(ISBLANK('Nota de Estudiantes'!CJ88),"",20*'Nota de Estudiantes'!CJ88/CJ$6)</f>
        <v/>
      </c>
      <c r="CK86" s="43" t="str">
        <f>IF(ISBLANK('Nota de Estudiantes'!CK88),"",20*'Nota de Estudiantes'!CK88/CK$6)</f>
        <v/>
      </c>
      <c r="CL86" s="43" t="str">
        <f>IF(ISBLANK('Nota de Estudiantes'!CL88),"",20*'Nota de Estudiantes'!CL88/CL$6)</f>
        <v/>
      </c>
      <c r="CM86" s="43" t="str">
        <f>IF(ISBLANK('Nota de Estudiantes'!CM88),"",20*'Nota de Estudiantes'!CM88/CM$6)</f>
        <v/>
      </c>
      <c r="CN86" s="43" t="str">
        <f>IF(ISBLANK('Nota de Estudiantes'!CN88),"",20*'Nota de Estudiantes'!CN88/CN$6)</f>
        <v/>
      </c>
      <c r="CO86" s="43" t="str">
        <f>IF(ISBLANK('Nota de Estudiantes'!CO88),"",20*'Nota de Estudiantes'!CO88/CO$6)</f>
        <v/>
      </c>
      <c r="CP86" s="43" t="str">
        <f>IF(ISBLANK('Nota de Estudiantes'!CP88),"",20*'Nota de Estudiantes'!CP88/CP$6)</f>
        <v/>
      </c>
      <c r="CQ86" s="43" t="str">
        <f>IF(ISBLANK('Nota de Estudiantes'!CQ88),"",20*'Nota de Estudiantes'!CQ88/CQ$6)</f>
        <v/>
      </c>
      <c r="CR86" s="43" t="str">
        <f>IF(ISBLANK('Nota de Estudiantes'!CR88),"",20*'Nota de Estudiantes'!CR88/CR$6)</f>
        <v/>
      </c>
      <c r="CS86" s="43" t="str">
        <f>IF(ISBLANK('Nota de Estudiantes'!CS88),"",20*'Nota de Estudiantes'!CS88/CS$6)</f>
        <v/>
      </c>
      <c r="CT86" s="43" t="str">
        <f>IF(ISBLANK('Nota de Estudiantes'!CT88),"",20*'Nota de Estudiantes'!CT88/CT$6)</f>
        <v/>
      </c>
      <c r="CU86" s="43" t="str">
        <f>IF(ISBLANK('Nota de Estudiantes'!CU88),"",20*'Nota de Estudiantes'!CU88/CU$6)</f>
        <v/>
      </c>
      <c r="CV86" s="43" t="str">
        <f>IF(ISBLANK('Nota de Estudiantes'!CV88),"",20*'Nota de Estudiantes'!CV88/CV$6)</f>
        <v/>
      </c>
      <c r="CW86" s="43" t="str">
        <f>IF(ISBLANK('Nota de Estudiantes'!CW88),"",20*'Nota de Estudiantes'!CW88/CW$6)</f>
        <v/>
      </c>
      <c r="CX86" s="43" t="str">
        <f>IF(ISBLANK('Nota de Estudiantes'!CX88),"",20*'Nota de Estudiantes'!CX88/CX$6)</f>
        <v/>
      </c>
      <c r="CY86" s="43" t="str">
        <f>IF(ISBLANK('Nota de Estudiantes'!CY88),"",20*'Nota de Estudiantes'!CY88/CY$6)</f>
        <v/>
      </c>
      <c r="CZ86" s="43" t="str">
        <f>IF(ISBLANK('Nota de Estudiantes'!CZ88),"",20*'Nota de Estudiantes'!CZ88/CZ$6)</f>
        <v/>
      </c>
      <c r="DA86" s="43" t="str">
        <f>IF(ISBLANK('Nota de Estudiantes'!DA88),"",20*'Nota de Estudiantes'!DA88/DA$6)</f>
        <v/>
      </c>
      <c r="DB86" s="43" t="str">
        <f>IF(ISBLANK('Nota de Estudiantes'!DB88),"",20*'Nota de Estudiantes'!DB88/DB$6)</f>
        <v/>
      </c>
      <c r="DC86" s="43" t="str">
        <f>IF(ISBLANK('Nota de Estudiantes'!DC88),"",20*'Nota de Estudiantes'!DC88/DC$6)</f>
        <v/>
      </c>
      <c r="DD86" s="43" t="str">
        <f>IF(ISBLANK('Nota de Estudiantes'!DD88),"",20*'Nota de Estudiantes'!DD88/DD$6)</f>
        <v/>
      </c>
      <c r="DE86" s="43" t="str">
        <f>IF(ISBLANK('Nota de Estudiantes'!DE88),"",20*'Nota de Estudiantes'!DE88/DE$6)</f>
        <v/>
      </c>
      <c r="DF86" s="43" t="str">
        <f>IF(ISBLANK('Nota de Estudiantes'!DF88),"",20*'Nota de Estudiantes'!DF88/DF$6)</f>
        <v/>
      </c>
      <c r="DG86" s="43" t="str">
        <f>IF(ISBLANK('Nota de Estudiantes'!DG88),"",20*'Nota de Estudiantes'!DG88/DG$6)</f>
        <v/>
      </c>
      <c r="DH86" s="43" t="str">
        <f>IF(ISBLANK('Nota de Estudiantes'!DH88),"",20*'Nota de Estudiantes'!DH88/DH$6)</f>
        <v/>
      </c>
      <c r="DI86" s="43" t="str">
        <f>IF(ISBLANK('Nota de Estudiantes'!DI88),"",20*'Nota de Estudiantes'!DI88/DI$6)</f>
        <v/>
      </c>
      <c r="DJ86" s="43" t="str">
        <f>IF(ISBLANK('Nota de Estudiantes'!DJ88),"",20*'Nota de Estudiantes'!DJ88/DJ$6)</f>
        <v/>
      </c>
      <c r="DK86" s="43" t="str">
        <f>IF(ISBLANK('Nota de Estudiantes'!DK88),"",20*'Nota de Estudiantes'!DK88/DK$6)</f>
        <v/>
      </c>
      <c r="DL86" s="43" t="str">
        <f>IF(ISBLANK('Nota de Estudiantes'!DL88),"",20*'Nota de Estudiantes'!DL88/DL$6)</f>
        <v/>
      </c>
      <c r="DM86" s="43" t="str">
        <f>IF(ISBLANK('Nota de Estudiantes'!DM88),"",20*'Nota de Estudiantes'!DM88/DM$6)</f>
        <v/>
      </c>
      <c r="DN86" s="43" t="str">
        <f>IF(ISBLANK('Nota de Estudiantes'!DN88),"",20*'Nota de Estudiantes'!DN88/DN$6)</f>
        <v/>
      </c>
      <c r="DO86" s="43" t="str">
        <f>IF(ISBLANK('Nota de Estudiantes'!DO88),"",20*'Nota de Estudiantes'!DO88/DO$6)</f>
        <v/>
      </c>
      <c r="DP86" s="43" t="str">
        <f>IF(ISBLANK('Nota de Estudiantes'!DP88),"",20*'Nota de Estudiantes'!DP88/DP$6)</f>
        <v/>
      </c>
      <c r="DQ86" s="43" t="str">
        <f>IF(ISBLANK('Nota de Estudiantes'!DQ88),"",20*'Nota de Estudiantes'!DQ88/DQ$6)</f>
        <v/>
      </c>
      <c r="DR86" s="43" t="str">
        <f>IF(ISBLANK('Nota de Estudiantes'!DR88),"",20*'Nota de Estudiantes'!DR88/DR$6)</f>
        <v/>
      </c>
      <c r="DS86" s="43" t="str">
        <f>IF(ISBLANK('Nota de Estudiantes'!DS88),"",20*'Nota de Estudiantes'!DS88/DS$6)</f>
        <v/>
      </c>
      <c r="DT86" s="43" t="str">
        <f>IF(ISBLANK('Nota de Estudiantes'!DT88),"",20*'Nota de Estudiantes'!DT88/DT$6)</f>
        <v/>
      </c>
      <c r="DU86" s="43" t="str">
        <f>IF(ISBLANK('Nota de Estudiantes'!DU88),"",20*'Nota de Estudiantes'!DU88/DU$6)</f>
        <v/>
      </c>
      <c r="DV86" s="43" t="str">
        <f>IF(ISBLANK('Nota de Estudiantes'!DV88),"",20*'Nota de Estudiantes'!DV88/DV$6)</f>
        <v/>
      </c>
      <c r="DW86" s="43" t="str">
        <f>IF(ISBLANK('Nota de Estudiantes'!DW88),"",20*'Nota de Estudiantes'!DW88/DW$6)</f>
        <v/>
      </c>
      <c r="DX86" s="43" t="str">
        <f>IF(ISBLANK('Nota de Estudiantes'!DX88),"",20*'Nota de Estudiantes'!DX88/DX$6)</f>
        <v/>
      </c>
      <c r="DY86" s="43" t="str">
        <f>IF(ISBLANK('Nota de Estudiantes'!DY88),"",20*'Nota de Estudiantes'!DY88/DY$6)</f>
        <v/>
      </c>
      <c r="DZ86" s="43" t="str">
        <f>IF(ISBLANK('Nota de Estudiantes'!DZ88),"",20*'Nota de Estudiantes'!DZ88/DZ$6)</f>
        <v/>
      </c>
      <c r="EA86" s="43" t="str">
        <f>IF(ISBLANK('Nota de Estudiantes'!EA88),"",20*'Nota de Estudiantes'!EA88/EA$6)</f>
        <v/>
      </c>
      <c r="EB86" s="43" t="str">
        <f>IF(ISBLANK('Nota de Estudiantes'!EB88),"",20*'Nota de Estudiantes'!EB88/EB$6)</f>
        <v/>
      </c>
      <c r="EC86" s="43" t="str">
        <f>IF(ISBLANK('Nota de Estudiantes'!EC88),"",20*'Nota de Estudiantes'!EC88/EC$6)</f>
        <v/>
      </c>
      <c r="ED86" s="43" t="str">
        <f>IF(ISBLANK('Nota de Estudiantes'!ED88),"",20*'Nota de Estudiantes'!ED88/ED$6)</f>
        <v/>
      </c>
      <c r="EE86" s="43" t="str">
        <f>IF(ISBLANK('Nota de Estudiantes'!EE88),"",20*'Nota de Estudiantes'!EE88/EE$6)</f>
        <v/>
      </c>
      <c r="EF86" s="43" t="str">
        <f>IF(ISBLANK('Nota de Estudiantes'!EF88),"",20*'Nota de Estudiantes'!EF88/EF$6)</f>
        <v/>
      </c>
      <c r="EG86" s="43" t="str">
        <f>IF(ISBLANK('Nota de Estudiantes'!EG88),"",20*'Nota de Estudiantes'!EG88/EG$6)</f>
        <v/>
      </c>
      <c r="EH86" s="43" t="str">
        <f>IF(ISBLANK('Nota de Estudiantes'!EH88),"",20*'Nota de Estudiantes'!EH88/EH$6)</f>
        <v/>
      </c>
      <c r="EI86" s="43" t="str">
        <f>IF(ISBLANK('Nota de Estudiantes'!EI88),"",20*'Nota de Estudiantes'!EI88/EI$6)</f>
        <v/>
      </c>
      <c r="EJ86" s="43" t="str">
        <f>IF(ISBLANK('Nota de Estudiantes'!EJ88),"",20*'Nota de Estudiantes'!EJ88/EJ$6)</f>
        <v/>
      </c>
      <c r="EK86" s="43" t="str">
        <f>IF(ISBLANK('Nota de Estudiantes'!EK88),"",20*'Nota de Estudiantes'!EK88/EK$6)</f>
        <v/>
      </c>
      <c r="EL86" s="43" t="str">
        <f>IF(ISBLANK('Nota de Estudiantes'!EL88),"",20*'Nota de Estudiantes'!EL88/EL$6)</f>
        <v/>
      </c>
      <c r="EM86" s="43" t="str">
        <f>IF(ISBLANK('Nota de Estudiantes'!EM88),"",20*'Nota de Estudiantes'!EM88/EM$6)</f>
        <v/>
      </c>
      <c r="EN86" s="43" t="str">
        <f>IF(ISBLANK('Nota de Estudiantes'!EN88),"",20*'Nota de Estudiantes'!EN88/EN$6)</f>
        <v/>
      </c>
      <c r="EO86" s="43" t="str">
        <f>IF(ISBLANK('Nota de Estudiantes'!EO88),"",20*'Nota de Estudiantes'!EO88/EO$6)</f>
        <v/>
      </c>
      <c r="EP86" s="43" t="str">
        <f>IF(ISBLANK('Nota de Estudiantes'!EP88),"",20*'Nota de Estudiantes'!EP88/EP$6)</f>
        <v/>
      </c>
      <c r="EQ86" s="43" t="str">
        <f>IF(ISBLANK('Nota de Estudiantes'!EQ88),"",20*'Nota de Estudiantes'!EQ88/EQ$6)</f>
        <v/>
      </c>
      <c r="ER86" s="43" t="str">
        <f>IF(ISBLANK('Nota de Estudiantes'!ER88),"",20*'Nota de Estudiantes'!ER88/ER$6)</f>
        <v/>
      </c>
      <c r="ES86" s="43" t="str">
        <f>IF(ISBLANK('Nota de Estudiantes'!ES88),"",20*'Nota de Estudiantes'!ES88/ES$6)</f>
        <v/>
      </c>
      <c r="ET86" s="43" t="str">
        <f>IF(ISBLANK('Nota de Estudiantes'!ET88),"",20*'Nota de Estudiantes'!ET88/ET$6)</f>
        <v/>
      </c>
      <c r="EU86" s="43" t="str">
        <f>IF(ISBLANK('Nota de Estudiantes'!EU88),"",20*'Nota de Estudiantes'!EU88/EU$6)</f>
        <v/>
      </c>
      <c r="EV86" s="43" t="str">
        <f>IF(ISBLANK('Nota de Estudiantes'!EV88),"",20*'Nota de Estudiantes'!EV88/EV$6)</f>
        <v/>
      </c>
      <c r="EW86" s="43" t="str">
        <f>IF(ISBLANK('Nota de Estudiantes'!EW88),"",20*'Nota de Estudiantes'!EW88/EW$6)</f>
        <v/>
      </c>
      <c r="EX86" s="43" t="str">
        <f>IF(ISBLANK('Nota de Estudiantes'!EX88),"",20*'Nota de Estudiantes'!EX88/EX$6)</f>
        <v/>
      </c>
      <c r="EY86" s="43" t="str">
        <f>IF(ISBLANK('Nota de Estudiantes'!EY88),"",20*'Nota de Estudiantes'!EY88/EY$6)</f>
        <v/>
      </c>
      <c r="EZ86" s="43" t="str">
        <f>IF(ISBLANK('Nota de Estudiantes'!EZ88),"",20*'Nota de Estudiantes'!EZ88/EZ$6)</f>
        <v/>
      </c>
      <c r="FA86" s="43" t="str">
        <f>IF(ISBLANK('Nota de Estudiantes'!FA88),"",20*'Nota de Estudiantes'!FA88/FA$6)</f>
        <v/>
      </c>
      <c r="FB86" s="43" t="str">
        <f>IF(ISBLANK('Nota de Estudiantes'!FB88),"",20*'Nota de Estudiantes'!FB88/FB$6)</f>
        <v/>
      </c>
      <c r="FC86" s="43" t="str">
        <f>IF(ISBLANK('Nota de Estudiantes'!FC88),"",20*'Nota de Estudiantes'!FC88/FC$6)</f>
        <v/>
      </c>
      <c r="FD86" s="43" t="str">
        <f>IF(ISBLANK('Nota de Estudiantes'!FD88),"",20*'Nota de Estudiantes'!FD88/FD$6)</f>
        <v/>
      </c>
      <c r="FE86" s="43" t="str">
        <f>IF(ISBLANK('Nota de Estudiantes'!FE88),"",20*'Nota de Estudiantes'!FE88/FE$6)</f>
        <v/>
      </c>
      <c r="FF86" s="43" t="str">
        <f>IF(ISBLANK('Nota de Estudiantes'!FF88),"",20*'Nota de Estudiantes'!FF88/FF$6)</f>
        <v/>
      </c>
      <c r="FG86" s="43" t="str">
        <f>IF(ISBLANK('Nota de Estudiantes'!FG88),"",20*'Nota de Estudiantes'!FG88/FG$6)</f>
        <v/>
      </c>
      <c r="FH86" s="43" t="str">
        <f>IF(ISBLANK('Nota de Estudiantes'!FH88),"",20*'Nota de Estudiantes'!FH88/FH$6)</f>
        <v/>
      </c>
      <c r="FI86" s="43" t="str">
        <f>IF(ISBLANK('Nota de Estudiantes'!FI88),"",20*'Nota de Estudiantes'!FI88/FI$6)</f>
        <v/>
      </c>
      <c r="FJ86" s="43" t="str">
        <f>IF(ISBLANK('Nota de Estudiantes'!FJ88),"",20*'Nota de Estudiantes'!FJ88/FJ$6)</f>
        <v/>
      </c>
      <c r="FK86" s="43" t="str">
        <f>IF(ISBLANK('Nota de Estudiantes'!FK88),"",20*'Nota de Estudiantes'!FK88/FK$6)</f>
        <v/>
      </c>
      <c r="FL86" s="43" t="str">
        <f>IF(ISBLANK('Nota de Estudiantes'!FL88),"",20*'Nota de Estudiantes'!FL88/FL$6)</f>
        <v/>
      </c>
    </row>
    <row r="87" spans="2:168" x14ac:dyDescent="0.25">
      <c r="B87" s="42" t="str">
        <f>IF(ISBLANK('Nota de Estudiantes'!B89),"",'Nota de Estudiantes'!B89)</f>
        <v/>
      </c>
      <c r="C87" s="42" t="str">
        <f>IF(ISBLANK('Nota de Estudiantes'!C89),"",'Nota de Estudiantes'!C89)</f>
        <v/>
      </c>
      <c r="D87" s="38" t="str">
        <f>IF(ISBLANK('Nota de Estudiantes'!D89),"",'Nota de Estudiantes'!D89)</f>
        <v/>
      </c>
      <c r="E87" s="43" t="str">
        <f>IF(ISBLANK('Nota de Estudiantes'!E89),"",20*'Nota de Estudiantes'!E89/E$6)</f>
        <v/>
      </c>
      <c r="F87" s="43" t="str">
        <f>IF(ISBLANK('Nota de Estudiantes'!F89),"",20*'Nota de Estudiantes'!F89/F$6)</f>
        <v/>
      </c>
      <c r="G87" s="43" t="str">
        <f>IF(ISBLANK('Nota de Estudiantes'!G89),"",20*'Nota de Estudiantes'!G89/G$6)</f>
        <v/>
      </c>
      <c r="H87" s="43" t="str">
        <f>IF(ISBLANK('Nota de Estudiantes'!H89),"",20*'Nota de Estudiantes'!H89/H$6)</f>
        <v/>
      </c>
      <c r="I87" s="43" t="str">
        <f>IF(ISBLANK('Nota de Estudiantes'!I89),"",20*'Nota de Estudiantes'!I89/I$6)</f>
        <v/>
      </c>
      <c r="J87" s="43" t="str">
        <f>IF(ISBLANK('Nota de Estudiantes'!J89),"",20*'Nota de Estudiantes'!J89/J$6)</f>
        <v/>
      </c>
      <c r="K87" s="43" t="str">
        <f>IF(ISBLANK('Nota de Estudiantes'!K89),"",20*'Nota de Estudiantes'!K89/K$6)</f>
        <v/>
      </c>
      <c r="L87" s="43" t="str">
        <f>IF(ISBLANK('Nota de Estudiantes'!L89),"",20*'Nota de Estudiantes'!L89/L$6)</f>
        <v/>
      </c>
      <c r="M87" s="43" t="str">
        <f>IF(ISBLANK('Nota de Estudiantes'!M89),"",20*'Nota de Estudiantes'!M89/M$6)</f>
        <v/>
      </c>
      <c r="N87" s="43" t="str">
        <f>IF(ISBLANK('Nota de Estudiantes'!N89),"",20*'Nota de Estudiantes'!N89/N$6)</f>
        <v/>
      </c>
      <c r="O87" s="43" t="str">
        <f>IF(ISBLANK('Nota de Estudiantes'!O89),"",20*'Nota de Estudiantes'!O89/O$6)</f>
        <v/>
      </c>
      <c r="P87" s="43" t="str">
        <f>IF(ISBLANK('Nota de Estudiantes'!P89),"",20*'Nota de Estudiantes'!P89/P$6)</f>
        <v/>
      </c>
      <c r="Q87" s="43" t="str">
        <f>IF(ISBLANK('Nota de Estudiantes'!Q89),"",20*'Nota de Estudiantes'!Q89/Q$6)</f>
        <v/>
      </c>
      <c r="R87" s="43" t="str">
        <f>IF(ISBLANK('Nota de Estudiantes'!R89),"",20*'Nota de Estudiantes'!R89/R$6)</f>
        <v/>
      </c>
      <c r="S87" s="43" t="str">
        <f>IF(ISBLANK('Nota de Estudiantes'!S89),"",20*'Nota de Estudiantes'!S89/S$6)</f>
        <v/>
      </c>
      <c r="T87" s="43" t="str">
        <f>IF(ISBLANK('Nota de Estudiantes'!T89),"",20*'Nota de Estudiantes'!T89/T$6)</f>
        <v/>
      </c>
      <c r="U87" s="43" t="str">
        <f>IF(ISBLANK('Nota de Estudiantes'!U89),"",20*'Nota de Estudiantes'!U89/U$6)</f>
        <v/>
      </c>
      <c r="V87" s="43" t="str">
        <f>IF(ISBLANK('Nota de Estudiantes'!V89),"",20*'Nota de Estudiantes'!V89/V$6)</f>
        <v/>
      </c>
      <c r="W87" s="43" t="str">
        <f>IF(ISBLANK('Nota de Estudiantes'!W89),"",20*'Nota de Estudiantes'!W89/W$6)</f>
        <v/>
      </c>
      <c r="X87" s="43" t="str">
        <f>IF(ISBLANK('Nota de Estudiantes'!X89),"",20*'Nota de Estudiantes'!X89/X$6)</f>
        <v/>
      </c>
      <c r="Y87" s="43" t="str">
        <f>IF(ISBLANK('Nota de Estudiantes'!Y89),"",20*'Nota de Estudiantes'!Y89/Y$6)</f>
        <v/>
      </c>
      <c r="Z87" s="43" t="str">
        <f>IF(ISBLANK('Nota de Estudiantes'!Z89),"",20*'Nota de Estudiantes'!Z89/Z$6)</f>
        <v/>
      </c>
      <c r="AA87" s="43" t="str">
        <f>IF(ISBLANK('Nota de Estudiantes'!AA89),"",20*'Nota de Estudiantes'!AA89/AA$6)</f>
        <v/>
      </c>
      <c r="AB87" s="43" t="str">
        <f>IF(ISBLANK('Nota de Estudiantes'!AB89),"",20*'Nota de Estudiantes'!AB89/AB$6)</f>
        <v/>
      </c>
      <c r="AC87" s="43" t="str">
        <f>IF(ISBLANK('Nota de Estudiantes'!AC89),"",20*'Nota de Estudiantes'!AC89/AC$6)</f>
        <v/>
      </c>
      <c r="AD87" s="43" t="str">
        <f>IF(ISBLANK('Nota de Estudiantes'!AD89),"",20*'Nota de Estudiantes'!AD89/AD$6)</f>
        <v/>
      </c>
      <c r="AE87" s="43" t="str">
        <f>IF(ISBLANK('Nota de Estudiantes'!AE89),"",20*'Nota de Estudiantes'!AE89/AE$6)</f>
        <v/>
      </c>
      <c r="AF87" s="43" t="str">
        <f>IF(ISBLANK('Nota de Estudiantes'!AF89),"",20*'Nota de Estudiantes'!AF89/AF$6)</f>
        <v/>
      </c>
      <c r="AG87" s="43" t="str">
        <f>IF(ISBLANK('Nota de Estudiantes'!AG89),"",20*'Nota de Estudiantes'!AG89/AG$6)</f>
        <v/>
      </c>
      <c r="AH87" s="43" t="str">
        <f>IF(ISBLANK('Nota de Estudiantes'!AH89),"",20*'Nota de Estudiantes'!AH89/AH$6)</f>
        <v/>
      </c>
      <c r="AI87" s="43" t="str">
        <f>IF(ISBLANK('Nota de Estudiantes'!AI89),"",20*'Nota de Estudiantes'!AI89/AI$6)</f>
        <v/>
      </c>
      <c r="AJ87" s="43" t="str">
        <f>IF(ISBLANK('Nota de Estudiantes'!AJ89),"",20*'Nota de Estudiantes'!AJ89/AJ$6)</f>
        <v/>
      </c>
      <c r="AK87" s="43" t="str">
        <f>IF(ISBLANK('Nota de Estudiantes'!AK89),"",20*'Nota de Estudiantes'!AK89/AK$6)</f>
        <v/>
      </c>
      <c r="AL87" s="43" t="str">
        <f>IF(ISBLANK('Nota de Estudiantes'!AL89),"",20*'Nota de Estudiantes'!AL89/AL$6)</f>
        <v/>
      </c>
      <c r="AM87" s="43" t="str">
        <f>IF(ISBLANK('Nota de Estudiantes'!AM89),"",20*'Nota de Estudiantes'!AM89/AM$6)</f>
        <v/>
      </c>
      <c r="AN87" s="43" t="str">
        <f>IF(ISBLANK('Nota de Estudiantes'!AN89),"",20*'Nota de Estudiantes'!AN89/AN$6)</f>
        <v/>
      </c>
      <c r="AO87" s="43" t="str">
        <f>IF(ISBLANK('Nota de Estudiantes'!AO89),"",20*'Nota de Estudiantes'!AO89/AO$6)</f>
        <v/>
      </c>
      <c r="AP87" s="43" t="str">
        <f>IF(ISBLANK('Nota de Estudiantes'!AP89),"",20*'Nota de Estudiantes'!AP89/AP$6)</f>
        <v/>
      </c>
      <c r="AQ87" s="43" t="str">
        <f>IF(ISBLANK('Nota de Estudiantes'!AQ89),"",20*'Nota de Estudiantes'!AQ89/AQ$6)</f>
        <v/>
      </c>
      <c r="AR87" s="43" t="str">
        <f>IF(ISBLANK('Nota de Estudiantes'!AR89),"",20*'Nota de Estudiantes'!AR89/AR$6)</f>
        <v/>
      </c>
      <c r="AS87" s="43" t="str">
        <f>IF(ISBLANK('Nota de Estudiantes'!AS89),"",20*'Nota de Estudiantes'!AS89/AS$6)</f>
        <v/>
      </c>
      <c r="AT87" s="43" t="str">
        <f>IF(ISBLANK('Nota de Estudiantes'!AT89),"",20*'Nota de Estudiantes'!AT89/AT$6)</f>
        <v/>
      </c>
      <c r="AU87" s="43" t="str">
        <f>IF(ISBLANK('Nota de Estudiantes'!AU89),"",20*'Nota de Estudiantes'!AU89/AU$6)</f>
        <v/>
      </c>
      <c r="AV87" s="43" t="str">
        <f>IF(ISBLANK('Nota de Estudiantes'!AV89),"",20*'Nota de Estudiantes'!AV89/AV$6)</f>
        <v/>
      </c>
      <c r="AW87" s="43" t="str">
        <f>IF(ISBLANK('Nota de Estudiantes'!AW89),"",20*'Nota de Estudiantes'!AW89/AW$6)</f>
        <v/>
      </c>
      <c r="AX87" s="43" t="str">
        <f>IF(ISBLANK('Nota de Estudiantes'!AX89),"",20*'Nota de Estudiantes'!AX89/AX$6)</f>
        <v/>
      </c>
      <c r="AY87" s="43" t="str">
        <f>IF(ISBLANK('Nota de Estudiantes'!AY89),"",20*'Nota de Estudiantes'!AY89/AY$6)</f>
        <v/>
      </c>
      <c r="AZ87" s="43" t="str">
        <f>IF(ISBLANK('Nota de Estudiantes'!AZ89),"",20*'Nota de Estudiantes'!AZ89/AZ$6)</f>
        <v/>
      </c>
      <c r="BA87" s="43" t="str">
        <f>IF(ISBLANK('Nota de Estudiantes'!BA89),"",20*'Nota de Estudiantes'!BA89/BA$6)</f>
        <v/>
      </c>
      <c r="BB87" s="43" t="str">
        <f>IF(ISBLANK('Nota de Estudiantes'!BB89),"",20*'Nota de Estudiantes'!BB89/BB$6)</f>
        <v/>
      </c>
      <c r="BC87" s="43" t="str">
        <f>IF(ISBLANK('Nota de Estudiantes'!BC89),"",20*'Nota de Estudiantes'!BC89/BC$6)</f>
        <v/>
      </c>
      <c r="BD87" s="43" t="str">
        <f>IF(ISBLANK('Nota de Estudiantes'!BD89),"",20*'Nota de Estudiantes'!BD89/BD$6)</f>
        <v/>
      </c>
      <c r="BE87" s="43" t="str">
        <f>IF(ISBLANK('Nota de Estudiantes'!BE89),"",20*'Nota de Estudiantes'!BE89/BE$6)</f>
        <v/>
      </c>
      <c r="BF87" s="43" t="str">
        <f>IF(ISBLANK('Nota de Estudiantes'!BF89),"",20*'Nota de Estudiantes'!BF89/BF$6)</f>
        <v/>
      </c>
      <c r="BG87" s="43" t="str">
        <f>IF(ISBLANK('Nota de Estudiantes'!BG89),"",20*'Nota de Estudiantes'!BG89/BG$6)</f>
        <v/>
      </c>
      <c r="BH87" s="43" t="str">
        <f>IF(ISBLANK('Nota de Estudiantes'!BH89),"",20*'Nota de Estudiantes'!BH89/BH$6)</f>
        <v/>
      </c>
      <c r="BI87" s="43" t="str">
        <f>IF(ISBLANK('Nota de Estudiantes'!BI89),"",20*'Nota de Estudiantes'!BI89/BI$6)</f>
        <v/>
      </c>
      <c r="BJ87" s="43" t="str">
        <f>IF(ISBLANK('Nota de Estudiantes'!BJ89),"",20*'Nota de Estudiantes'!BJ89/BJ$6)</f>
        <v/>
      </c>
      <c r="BK87" s="43" t="str">
        <f>IF(ISBLANK('Nota de Estudiantes'!BK89),"",20*'Nota de Estudiantes'!BK89/BK$6)</f>
        <v/>
      </c>
      <c r="BL87" s="43" t="str">
        <f>IF(ISBLANK('Nota de Estudiantes'!BL89),"",20*'Nota de Estudiantes'!BL89/BL$6)</f>
        <v/>
      </c>
      <c r="BM87" s="43" t="str">
        <f>IF(ISBLANK('Nota de Estudiantes'!BM89),"",20*'Nota de Estudiantes'!BM89/BM$6)</f>
        <v/>
      </c>
      <c r="BN87" s="43" t="str">
        <f>IF(ISBLANK('Nota de Estudiantes'!BN89),"",20*'Nota de Estudiantes'!BN89/BN$6)</f>
        <v/>
      </c>
      <c r="BO87" s="43" t="str">
        <f>IF(ISBLANK('Nota de Estudiantes'!BO89),"",20*'Nota de Estudiantes'!BO89/BO$6)</f>
        <v/>
      </c>
      <c r="BP87" s="43" t="str">
        <f>IF(ISBLANK('Nota de Estudiantes'!BP89),"",20*'Nota de Estudiantes'!BP89/BP$6)</f>
        <v/>
      </c>
      <c r="BQ87" s="43" t="str">
        <f>IF(ISBLANK('Nota de Estudiantes'!BQ89),"",20*'Nota de Estudiantes'!BQ89/BQ$6)</f>
        <v/>
      </c>
      <c r="BR87" s="43" t="str">
        <f>IF(ISBLANK('Nota de Estudiantes'!BR89),"",20*'Nota de Estudiantes'!BR89/BR$6)</f>
        <v/>
      </c>
      <c r="BS87" s="43" t="str">
        <f>IF(ISBLANK('Nota de Estudiantes'!BS89),"",20*'Nota de Estudiantes'!BS89/BS$6)</f>
        <v/>
      </c>
      <c r="BT87" s="43" t="str">
        <f>IF(ISBLANK('Nota de Estudiantes'!BT89),"",20*'Nota de Estudiantes'!BT89/BT$6)</f>
        <v/>
      </c>
      <c r="BU87" s="43" t="str">
        <f>IF(ISBLANK('Nota de Estudiantes'!BU89),"",20*'Nota de Estudiantes'!BU89/BU$6)</f>
        <v/>
      </c>
      <c r="BV87" s="43" t="str">
        <f>IF(ISBLANK('Nota de Estudiantes'!BV89),"",20*'Nota de Estudiantes'!BV89/BV$6)</f>
        <v/>
      </c>
      <c r="BW87" s="43" t="str">
        <f>IF(ISBLANK('Nota de Estudiantes'!BW89),"",20*'Nota de Estudiantes'!BW89/BW$6)</f>
        <v/>
      </c>
      <c r="BX87" s="43" t="str">
        <f>IF(ISBLANK('Nota de Estudiantes'!BX89),"",20*'Nota de Estudiantes'!BX89/BX$6)</f>
        <v/>
      </c>
      <c r="BY87" s="43" t="str">
        <f>IF(ISBLANK('Nota de Estudiantes'!BY89),"",20*'Nota de Estudiantes'!BY89/BY$6)</f>
        <v/>
      </c>
      <c r="BZ87" s="43" t="str">
        <f>IF(ISBLANK('Nota de Estudiantes'!BZ89),"",20*'Nota de Estudiantes'!BZ89/BZ$6)</f>
        <v/>
      </c>
      <c r="CA87" s="43" t="str">
        <f>IF(ISBLANK('Nota de Estudiantes'!CA89),"",20*'Nota de Estudiantes'!CA89/CA$6)</f>
        <v/>
      </c>
      <c r="CB87" s="43" t="str">
        <f>IF(ISBLANK('Nota de Estudiantes'!CB89),"",20*'Nota de Estudiantes'!CB89/CB$6)</f>
        <v/>
      </c>
      <c r="CC87" s="43" t="str">
        <f>IF(ISBLANK('Nota de Estudiantes'!CC89),"",20*'Nota de Estudiantes'!CC89/CC$6)</f>
        <v/>
      </c>
      <c r="CD87" s="43" t="str">
        <f>IF(ISBLANK('Nota de Estudiantes'!CD89),"",20*'Nota de Estudiantes'!CD89/CD$6)</f>
        <v/>
      </c>
      <c r="CE87" s="43" t="str">
        <f>IF(ISBLANK('Nota de Estudiantes'!CE89),"",20*'Nota de Estudiantes'!CE89/CE$6)</f>
        <v/>
      </c>
      <c r="CF87" s="43" t="str">
        <f>IF(ISBLANK('Nota de Estudiantes'!CF89),"",20*'Nota de Estudiantes'!CF89/CF$6)</f>
        <v/>
      </c>
      <c r="CG87" s="43" t="str">
        <f>IF(ISBLANK('Nota de Estudiantes'!CG89),"",20*'Nota de Estudiantes'!CG89/CG$6)</f>
        <v/>
      </c>
      <c r="CH87" s="43" t="str">
        <f>IF(ISBLANK('Nota de Estudiantes'!CH89),"",20*'Nota de Estudiantes'!CH89/CH$6)</f>
        <v/>
      </c>
      <c r="CI87" s="43" t="str">
        <f>IF(ISBLANK('Nota de Estudiantes'!CI89),"",20*'Nota de Estudiantes'!CI89/CI$6)</f>
        <v/>
      </c>
      <c r="CJ87" s="43" t="str">
        <f>IF(ISBLANK('Nota de Estudiantes'!CJ89),"",20*'Nota de Estudiantes'!CJ89/CJ$6)</f>
        <v/>
      </c>
      <c r="CK87" s="43" t="str">
        <f>IF(ISBLANK('Nota de Estudiantes'!CK89),"",20*'Nota de Estudiantes'!CK89/CK$6)</f>
        <v/>
      </c>
      <c r="CL87" s="43" t="str">
        <f>IF(ISBLANK('Nota de Estudiantes'!CL89),"",20*'Nota de Estudiantes'!CL89/CL$6)</f>
        <v/>
      </c>
      <c r="CM87" s="43" t="str">
        <f>IF(ISBLANK('Nota de Estudiantes'!CM89),"",20*'Nota de Estudiantes'!CM89/CM$6)</f>
        <v/>
      </c>
      <c r="CN87" s="43" t="str">
        <f>IF(ISBLANK('Nota de Estudiantes'!CN89),"",20*'Nota de Estudiantes'!CN89/CN$6)</f>
        <v/>
      </c>
      <c r="CO87" s="43" t="str">
        <f>IF(ISBLANK('Nota de Estudiantes'!CO89),"",20*'Nota de Estudiantes'!CO89/CO$6)</f>
        <v/>
      </c>
      <c r="CP87" s="43" t="str">
        <f>IF(ISBLANK('Nota de Estudiantes'!CP89),"",20*'Nota de Estudiantes'!CP89/CP$6)</f>
        <v/>
      </c>
      <c r="CQ87" s="43" t="str">
        <f>IF(ISBLANK('Nota de Estudiantes'!CQ89),"",20*'Nota de Estudiantes'!CQ89/CQ$6)</f>
        <v/>
      </c>
      <c r="CR87" s="43" t="str">
        <f>IF(ISBLANK('Nota de Estudiantes'!CR89),"",20*'Nota de Estudiantes'!CR89/CR$6)</f>
        <v/>
      </c>
      <c r="CS87" s="43" t="str">
        <f>IF(ISBLANK('Nota de Estudiantes'!CS89),"",20*'Nota de Estudiantes'!CS89/CS$6)</f>
        <v/>
      </c>
      <c r="CT87" s="43" t="str">
        <f>IF(ISBLANK('Nota de Estudiantes'!CT89),"",20*'Nota de Estudiantes'!CT89/CT$6)</f>
        <v/>
      </c>
      <c r="CU87" s="43" t="str">
        <f>IF(ISBLANK('Nota de Estudiantes'!CU89),"",20*'Nota de Estudiantes'!CU89/CU$6)</f>
        <v/>
      </c>
      <c r="CV87" s="43" t="str">
        <f>IF(ISBLANK('Nota de Estudiantes'!CV89),"",20*'Nota de Estudiantes'!CV89/CV$6)</f>
        <v/>
      </c>
      <c r="CW87" s="43" t="str">
        <f>IF(ISBLANK('Nota de Estudiantes'!CW89),"",20*'Nota de Estudiantes'!CW89/CW$6)</f>
        <v/>
      </c>
      <c r="CX87" s="43" t="str">
        <f>IF(ISBLANK('Nota de Estudiantes'!CX89),"",20*'Nota de Estudiantes'!CX89/CX$6)</f>
        <v/>
      </c>
      <c r="CY87" s="43" t="str">
        <f>IF(ISBLANK('Nota de Estudiantes'!CY89),"",20*'Nota de Estudiantes'!CY89/CY$6)</f>
        <v/>
      </c>
      <c r="CZ87" s="43" t="str">
        <f>IF(ISBLANK('Nota de Estudiantes'!CZ89),"",20*'Nota de Estudiantes'!CZ89/CZ$6)</f>
        <v/>
      </c>
      <c r="DA87" s="43" t="str">
        <f>IF(ISBLANK('Nota de Estudiantes'!DA89),"",20*'Nota de Estudiantes'!DA89/DA$6)</f>
        <v/>
      </c>
      <c r="DB87" s="43" t="str">
        <f>IF(ISBLANK('Nota de Estudiantes'!DB89),"",20*'Nota de Estudiantes'!DB89/DB$6)</f>
        <v/>
      </c>
      <c r="DC87" s="43" t="str">
        <f>IF(ISBLANK('Nota de Estudiantes'!DC89),"",20*'Nota de Estudiantes'!DC89/DC$6)</f>
        <v/>
      </c>
      <c r="DD87" s="43" t="str">
        <f>IF(ISBLANK('Nota de Estudiantes'!DD89),"",20*'Nota de Estudiantes'!DD89/DD$6)</f>
        <v/>
      </c>
      <c r="DE87" s="43" t="str">
        <f>IF(ISBLANK('Nota de Estudiantes'!DE89),"",20*'Nota de Estudiantes'!DE89/DE$6)</f>
        <v/>
      </c>
      <c r="DF87" s="43" t="str">
        <f>IF(ISBLANK('Nota de Estudiantes'!DF89),"",20*'Nota de Estudiantes'!DF89/DF$6)</f>
        <v/>
      </c>
      <c r="DG87" s="43" t="str">
        <f>IF(ISBLANK('Nota de Estudiantes'!DG89),"",20*'Nota de Estudiantes'!DG89/DG$6)</f>
        <v/>
      </c>
      <c r="DH87" s="43" t="str">
        <f>IF(ISBLANK('Nota de Estudiantes'!DH89),"",20*'Nota de Estudiantes'!DH89/DH$6)</f>
        <v/>
      </c>
      <c r="DI87" s="43" t="str">
        <f>IF(ISBLANK('Nota de Estudiantes'!DI89),"",20*'Nota de Estudiantes'!DI89/DI$6)</f>
        <v/>
      </c>
      <c r="DJ87" s="43" t="str">
        <f>IF(ISBLANK('Nota de Estudiantes'!DJ89),"",20*'Nota de Estudiantes'!DJ89/DJ$6)</f>
        <v/>
      </c>
      <c r="DK87" s="43" t="str">
        <f>IF(ISBLANK('Nota de Estudiantes'!DK89),"",20*'Nota de Estudiantes'!DK89/DK$6)</f>
        <v/>
      </c>
      <c r="DL87" s="43" t="str">
        <f>IF(ISBLANK('Nota de Estudiantes'!DL89),"",20*'Nota de Estudiantes'!DL89/DL$6)</f>
        <v/>
      </c>
      <c r="DM87" s="43" t="str">
        <f>IF(ISBLANK('Nota de Estudiantes'!DM89),"",20*'Nota de Estudiantes'!DM89/DM$6)</f>
        <v/>
      </c>
      <c r="DN87" s="43" t="str">
        <f>IF(ISBLANK('Nota de Estudiantes'!DN89),"",20*'Nota de Estudiantes'!DN89/DN$6)</f>
        <v/>
      </c>
      <c r="DO87" s="43" t="str">
        <f>IF(ISBLANK('Nota de Estudiantes'!DO89),"",20*'Nota de Estudiantes'!DO89/DO$6)</f>
        <v/>
      </c>
      <c r="DP87" s="43" t="str">
        <f>IF(ISBLANK('Nota de Estudiantes'!DP89),"",20*'Nota de Estudiantes'!DP89/DP$6)</f>
        <v/>
      </c>
      <c r="DQ87" s="43" t="str">
        <f>IF(ISBLANK('Nota de Estudiantes'!DQ89),"",20*'Nota de Estudiantes'!DQ89/DQ$6)</f>
        <v/>
      </c>
      <c r="DR87" s="43" t="str">
        <f>IF(ISBLANK('Nota de Estudiantes'!DR89),"",20*'Nota de Estudiantes'!DR89/DR$6)</f>
        <v/>
      </c>
      <c r="DS87" s="43" t="str">
        <f>IF(ISBLANK('Nota de Estudiantes'!DS89),"",20*'Nota de Estudiantes'!DS89/DS$6)</f>
        <v/>
      </c>
      <c r="DT87" s="43" t="str">
        <f>IF(ISBLANK('Nota de Estudiantes'!DT89),"",20*'Nota de Estudiantes'!DT89/DT$6)</f>
        <v/>
      </c>
      <c r="DU87" s="43" t="str">
        <f>IF(ISBLANK('Nota de Estudiantes'!DU89),"",20*'Nota de Estudiantes'!DU89/DU$6)</f>
        <v/>
      </c>
      <c r="DV87" s="43" t="str">
        <f>IF(ISBLANK('Nota de Estudiantes'!DV89),"",20*'Nota de Estudiantes'!DV89/DV$6)</f>
        <v/>
      </c>
      <c r="DW87" s="43" t="str">
        <f>IF(ISBLANK('Nota de Estudiantes'!DW89),"",20*'Nota de Estudiantes'!DW89/DW$6)</f>
        <v/>
      </c>
      <c r="DX87" s="43" t="str">
        <f>IF(ISBLANK('Nota de Estudiantes'!DX89),"",20*'Nota de Estudiantes'!DX89/DX$6)</f>
        <v/>
      </c>
      <c r="DY87" s="43" t="str">
        <f>IF(ISBLANK('Nota de Estudiantes'!DY89),"",20*'Nota de Estudiantes'!DY89/DY$6)</f>
        <v/>
      </c>
      <c r="DZ87" s="43" t="str">
        <f>IF(ISBLANK('Nota de Estudiantes'!DZ89),"",20*'Nota de Estudiantes'!DZ89/DZ$6)</f>
        <v/>
      </c>
      <c r="EA87" s="43" t="str">
        <f>IF(ISBLANK('Nota de Estudiantes'!EA89),"",20*'Nota de Estudiantes'!EA89/EA$6)</f>
        <v/>
      </c>
      <c r="EB87" s="43" t="str">
        <f>IF(ISBLANK('Nota de Estudiantes'!EB89),"",20*'Nota de Estudiantes'!EB89/EB$6)</f>
        <v/>
      </c>
      <c r="EC87" s="43" t="str">
        <f>IF(ISBLANK('Nota de Estudiantes'!EC89),"",20*'Nota de Estudiantes'!EC89/EC$6)</f>
        <v/>
      </c>
      <c r="ED87" s="43" t="str">
        <f>IF(ISBLANK('Nota de Estudiantes'!ED89),"",20*'Nota de Estudiantes'!ED89/ED$6)</f>
        <v/>
      </c>
      <c r="EE87" s="43" t="str">
        <f>IF(ISBLANK('Nota de Estudiantes'!EE89),"",20*'Nota de Estudiantes'!EE89/EE$6)</f>
        <v/>
      </c>
      <c r="EF87" s="43" t="str">
        <f>IF(ISBLANK('Nota de Estudiantes'!EF89),"",20*'Nota de Estudiantes'!EF89/EF$6)</f>
        <v/>
      </c>
      <c r="EG87" s="43" t="str">
        <f>IF(ISBLANK('Nota de Estudiantes'!EG89),"",20*'Nota de Estudiantes'!EG89/EG$6)</f>
        <v/>
      </c>
      <c r="EH87" s="43" t="str">
        <f>IF(ISBLANK('Nota de Estudiantes'!EH89),"",20*'Nota de Estudiantes'!EH89/EH$6)</f>
        <v/>
      </c>
      <c r="EI87" s="43" t="str">
        <f>IF(ISBLANK('Nota de Estudiantes'!EI89),"",20*'Nota de Estudiantes'!EI89/EI$6)</f>
        <v/>
      </c>
      <c r="EJ87" s="43" t="str">
        <f>IF(ISBLANK('Nota de Estudiantes'!EJ89),"",20*'Nota de Estudiantes'!EJ89/EJ$6)</f>
        <v/>
      </c>
      <c r="EK87" s="43" t="str">
        <f>IF(ISBLANK('Nota de Estudiantes'!EK89),"",20*'Nota de Estudiantes'!EK89/EK$6)</f>
        <v/>
      </c>
      <c r="EL87" s="43" t="str">
        <f>IF(ISBLANK('Nota de Estudiantes'!EL89),"",20*'Nota de Estudiantes'!EL89/EL$6)</f>
        <v/>
      </c>
      <c r="EM87" s="43" t="str">
        <f>IF(ISBLANK('Nota de Estudiantes'!EM89),"",20*'Nota de Estudiantes'!EM89/EM$6)</f>
        <v/>
      </c>
      <c r="EN87" s="43" t="str">
        <f>IF(ISBLANK('Nota de Estudiantes'!EN89),"",20*'Nota de Estudiantes'!EN89/EN$6)</f>
        <v/>
      </c>
      <c r="EO87" s="43" t="str">
        <f>IF(ISBLANK('Nota de Estudiantes'!EO89),"",20*'Nota de Estudiantes'!EO89/EO$6)</f>
        <v/>
      </c>
      <c r="EP87" s="43" t="str">
        <f>IF(ISBLANK('Nota de Estudiantes'!EP89),"",20*'Nota de Estudiantes'!EP89/EP$6)</f>
        <v/>
      </c>
      <c r="EQ87" s="43" t="str">
        <f>IF(ISBLANK('Nota de Estudiantes'!EQ89),"",20*'Nota de Estudiantes'!EQ89/EQ$6)</f>
        <v/>
      </c>
      <c r="ER87" s="43" t="str">
        <f>IF(ISBLANK('Nota de Estudiantes'!ER89),"",20*'Nota de Estudiantes'!ER89/ER$6)</f>
        <v/>
      </c>
      <c r="ES87" s="43" t="str">
        <f>IF(ISBLANK('Nota de Estudiantes'!ES89),"",20*'Nota de Estudiantes'!ES89/ES$6)</f>
        <v/>
      </c>
      <c r="ET87" s="43" t="str">
        <f>IF(ISBLANK('Nota de Estudiantes'!ET89),"",20*'Nota de Estudiantes'!ET89/ET$6)</f>
        <v/>
      </c>
      <c r="EU87" s="43" t="str">
        <f>IF(ISBLANK('Nota de Estudiantes'!EU89),"",20*'Nota de Estudiantes'!EU89/EU$6)</f>
        <v/>
      </c>
      <c r="EV87" s="43" t="str">
        <f>IF(ISBLANK('Nota de Estudiantes'!EV89),"",20*'Nota de Estudiantes'!EV89/EV$6)</f>
        <v/>
      </c>
      <c r="EW87" s="43" t="str">
        <f>IF(ISBLANK('Nota de Estudiantes'!EW89),"",20*'Nota de Estudiantes'!EW89/EW$6)</f>
        <v/>
      </c>
      <c r="EX87" s="43" t="str">
        <f>IF(ISBLANK('Nota de Estudiantes'!EX89),"",20*'Nota de Estudiantes'!EX89/EX$6)</f>
        <v/>
      </c>
      <c r="EY87" s="43" t="str">
        <f>IF(ISBLANK('Nota de Estudiantes'!EY89),"",20*'Nota de Estudiantes'!EY89/EY$6)</f>
        <v/>
      </c>
      <c r="EZ87" s="43" t="str">
        <f>IF(ISBLANK('Nota de Estudiantes'!EZ89),"",20*'Nota de Estudiantes'!EZ89/EZ$6)</f>
        <v/>
      </c>
      <c r="FA87" s="43" t="str">
        <f>IF(ISBLANK('Nota de Estudiantes'!FA89),"",20*'Nota de Estudiantes'!FA89/FA$6)</f>
        <v/>
      </c>
      <c r="FB87" s="43" t="str">
        <f>IF(ISBLANK('Nota de Estudiantes'!FB89),"",20*'Nota de Estudiantes'!FB89/FB$6)</f>
        <v/>
      </c>
      <c r="FC87" s="43" t="str">
        <f>IF(ISBLANK('Nota de Estudiantes'!FC89),"",20*'Nota de Estudiantes'!FC89/FC$6)</f>
        <v/>
      </c>
      <c r="FD87" s="43" t="str">
        <f>IF(ISBLANK('Nota de Estudiantes'!FD89),"",20*'Nota de Estudiantes'!FD89/FD$6)</f>
        <v/>
      </c>
      <c r="FE87" s="43" t="str">
        <f>IF(ISBLANK('Nota de Estudiantes'!FE89),"",20*'Nota de Estudiantes'!FE89/FE$6)</f>
        <v/>
      </c>
      <c r="FF87" s="43" t="str">
        <f>IF(ISBLANK('Nota de Estudiantes'!FF89),"",20*'Nota de Estudiantes'!FF89/FF$6)</f>
        <v/>
      </c>
      <c r="FG87" s="43" t="str">
        <f>IF(ISBLANK('Nota de Estudiantes'!FG89),"",20*'Nota de Estudiantes'!FG89/FG$6)</f>
        <v/>
      </c>
      <c r="FH87" s="43" t="str">
        <f>IF(ISBLANK('Nota de Estudiantes'!FH89),"",20*'Nota de Estudiantes'!FH89/FH$6)</f>
        <v/>
      </c>
      <c r="FI87" s="43" t="str">
        <f>IF(ISBLANK('Nota de Estudiantes'!FI89),"",20*'Nota de Estudiantes'!FI89/FI$6)</f>
        <v/>
      </c>
      <c r="FJ87" s="43" t="str">
        <f>IF(ISBLANK('Nota de Estudiantes'!FJ89),"",20*'Nota de Estudiantes'!FJ89/FJ$6)</f>
        <v/>
      </c>
      <c r="FK87" s="43" t="str">
        <f>IF(ISBLANK('Nota de Estudiantes'!FK89),"",20*'Nota de Estudiantes'!FK89/FK$6)</f>
        <v/>
      </c>
      <c r="FL87" s="43" t="str">
        <f>IF(ISBLANK('Nota de Estudiantes'!FL89),"",20*'Nota de Estudiantes'!FL89/FL$6)</f>
        <v/>
      </c>
    </row>
    <row r="88" spans="2:168" x14ac:dyDescent="0.25">
      <c r="B88" s="42" t="str">
        <f>IF(ISBLANK('Nota de Estudiantes'!B90),"",'Nota de Estudiantes'!B90)</f>
        <v/>
      </c>
      <c r="C88" s="42" t="str">
        <f>IF(ISBLANK('Nota de Estudiantes'!C90),"",'Nota de Estudiantes'!C90)</f>
        <v/>
      </c>
      <c r="D88" s="38" t="str">
        <f>IF(ISBLANK('Nota de Estudiantes'!D90),"",'Nota de Estudiantes'!D90)</f>
        <v/>
      </c>
      <c r="E88" s="43" t="str">
        <f>IF(ISBLANK('Nota de Estudiantes'!E90),"",20*'Nota de Estudiantes'!E90/E$6)</f>
        <v/>
      </c>
      <c r="F88" s="43" t="str">
        <f>IF(ISBLANK('Nota de Estudiantes'!F90),"",20*'Nota de Estudiantes'!F90/F$6)</f>
        <v/>
      </c>
      <c r="G88" s="43" t="str">
        <f>IF(ISBLANK('Nota de Estudiantes'!G90),"",20*'Nota de Estudiantes'!G90/G$6)</f>
        <v/>
      </c>
      <c r="H88" s="43" t="str">
        <f>IF(ISBLANK('Nota de Estudiantes'!H90),"",20*'Nota de Estudiantes'!H90/H$6)</f>
        <v/>
      </c>
      <c r="I88" s="43" t="str">
        <f>IF(ISBLANK('Nota de Estudiantes'!I90),"",20*'Nota de Estudiantes'!I90/I$6)</f>
        <v/>
      </c>
      <c r="J88" s="43" t="str">
        <f>IF(ISBLANK('Nota de Estudiantes'!J90),"",20*'Nota de Estudiantes'!J90/J$6)</f>
        <v/>
      </c>
      <c r="K88" s="43" t="str">
        <f>IF(ISBLANK('Nota de Estudiantes'!K90),"",20*'Nota de Estudiantes'!K90/K$6)</f>
        <v/>
      </c>
      <c r="L88" s="43" t="str">
        <f>IF(ISBLANK('Nota de Estudiantes'!L90),"",20*'Nota de Estudiantes'!L90/L$6)</f>
        <v/>
      </c>
      <c r="M88" s="43" t="str">
        <f>IF(ISBLANK('Nota de Estudiantes'!M90),"",20*'Nota de Estudiantes'!M90/M$6)</f>
        <v/>
      </c>
      <c r="N88" s="43" t="str">
        <f>IF(ISBLANK('Nota de Estudiantes'!N90),"",20*'Nota de Estudiantes'!N90/N$6)</f>
        <v/>
      </c>
      <c r="O88" s="43" t="str">
        <f>IF(ISBLANK('Nota de Estudiantes'!O90),"",20*'Nota de Estudiantes'!O90/O$6)</f>
        <v/>
      </c>
      <c r="P88" s="43" t="str">
        <f>IF(ISBLANK('Nota de Estudiantes'!P90),"",20*'Nota de Estudiantes'!P90/P$6)</f>
        <v/>
      </c>
      <c r="Q88" s="43" t="str">
        <f>IF(ISBLANK('Nota de Estudiantes'!Q90),"",20*'Nota de Estudiantes'!Q90/Q$6)</f>
        <v/>
      </c>
      <c r="R88" s="43" t="str">
        <f>IF(ISBLANK('Nota de Estudiantes'!R90),"",20*'Nota de Estudiantes'!R90/R$6)</f>
        <v/>
      </c>
      <c r="S88" s="43" t="str">
        <f>IF(ISBLANK('Nota de Estudiantes'!S90),"",20*'Nota de Estudiantes'!S90/S$6)</f>
        <v/>
      </c>
      <c r="T88" s="43" t="str">
        <f>IF(ISBLANK('Nota de Estudiantes'!T90),"",20*'Nota de Estudiantes'!T90/T$6)</f>
        <v/>
      </c>
      <c r="U88" s="43" t="str">
        <f>IF(ISBLANK('Nota de Estudiantes'!U90),"",20*'Nota de Estudiantes'!U90/U$6)</f>
        <v/>
      </c>
      <c r="V88" s="43" t="str">
        <f>IF(ISBLANK('Nota de Estudiantes'!V90),"",20*'Nota de Estudiantes'!V90/V$6)</f>
        <v/>
      </c>
      <c r="W88" s="43" t="str">
        <f>IF(ISBLANK('Nota de Estudiantes'!W90),"",20*'Nota de Estudiantes'!W90/W$6)</f>
        <v/>
      </c>
      <c r="X88" s="43" t="str">
        <f>IF(ISBLANK('Nota de Estudiantes'!X90),"",20*'Nota de Estudiantes'!X90/X$6)</f>
        <v/>
      </c>
      <c r="Y88" s="43" t="str">
        <f>IF(ISBLANK('Nota de Estudiantes'!Y90),"",20*'Nota de Estudiantes'!Y90/Y$6)</f>
        <v/>
      </c>
      <c r="Z88" s="43" t="str">
        <f>IF(ISBLANK('Nota de Estudiantes'!Z90),"",20*'Nota de Estudiantes'!Z90/Z$6)</f>
        <v/>
      </c>
      <c r="AA88" s="43" t="str">
        <f>IF(ISBLANK('Nota de Estudiantes'!AA90),"",20*'Nota de Estudiantes'!AA90/AA$6)</f>
        <v/>
      </c>
      <c r="AB88" s="43" t="str">
        <f>IF(ISBLANK('Nota de Estudiantes'!AB90),"",20*'Nota de Estudiantes'!AB90/AB$6)</f>
        <v/>
      </c>
      <c r="AC88" s="43" t="str">
        <f>IF(ISBLANK('Nota de Estudiantes'!AC90),"",20*'Nota de Estudiantes'!AC90/AC$6)</f>
        <v/>
      </c>
      <c r="AD88" s="43" t="str">
        <f>IF(ISBLANK('Nota de Estudiantes'!AD90),"",20*'Nota de Estudiantes'!AD90/AD$6)</f>
        <v/>
      </c>
      <c r="AE88" s="43" t="str">
        <f>IF(ISBLANK('Nota de Estudiantes'!AE90),"",20*'Nota de Estudiantes'!AE90/AE$6)</f>
        <v/>
      </c>
      <c r="AF88" s="43" t="str">
        <f>IF(ISBLANK('Nota de Estudiantes'!AF90),"",20*'Nota de Estudiantes'!AF90/AF$6)</f>
        <v/>
      </c>
      <c r="AG88" s="43" t="str">
        <f>IF(ISBLANK('Nota de Estudiantes'!AG90),"",20*'Nota de Estudiantes'!AG90/AG$6)</f>
        <v/>
      </c>
      <c r="AH88" s="43" t="str">
        <f>IF(ISBLANK('Nota de Estudiantes'!AH90),"",20*'Nota de Estudiantes'!AH90/AH$6)</f>
        <v/>
      </c>
      <c r="AI88" s="43" t="str">
        <f>IF(ISBLANK('Nota de Estudiantes'!AI90),"",20*'Nota de Estudiantes'!AI90/AI$6)</f>
        <v/>
      </c>
      <c r="AJ88" s="43" t="str">
        <f>IF(ISBLANK('Nota de Estudiantes'!AJ90),"",20*'Nota de Estudiantes'!AJ90/AJ$6)</f>
        <v/>
      </c>
      <c r="AK88" s="43" t="str">
        <f>IF(ISBLANK('Nota de Estudiantes'!AK90),"",20*'Nota de Estudiantes'!AK90/AK$6)</f>
        <v/>
      </c>
      <c r="AL88" s="43" t="str">
        <f>IF(ISBLANK('Nota de Estudiantes'!AL90),"",20*'Nota de Estudiantes'!AL90/AL$6)</f>
        <v/>
      </c>
      <c r="AM88" s="43" t="str">
        <f>IF(ISBLANK('Nota de Estudiantes'!AM90),"",20*'Nota de Estudiantes'!AM90/AM$6)</f>
        <v/>
      </c>
      <c r="AN88" s="43" t="str">
        <f>IF(ISBLANK('Nota de Estudiantes'!AN90),"",20*'Nota de Estudiantes'!AN90/AN$6)</f>
        <v/>
      </c>
      <c r="AO88" s="43" t="str">
        <f>IF(ISBLANK('Nota de Estudiantes'!AO90),"",20*'Nota de Estudiantes'!AO90/AO$6)</f>
        <v/>
      </c>
      <c r="AP88" s="43" t="str">
        <f>IF(ISBLANK('Nota de Estudiantes'!AP90),"",20*'Nota de Estudiantes'!AP90/AP$6)</f>
        <v/>
      </c>
      <c r="AQ88" s="43" t="str">
        <f>IF(ISBLANK('Nota de Estudiantes'!AQ90),"",20*'Nota de Estudiantes'!AQ90/AQ$6)</f>
        <v/>
      </c>
      <c r="AR88" s="43" t="str">
        <f>IF(ISBLANK('Nota de Estudiantes'!AR90),"",20*'Nota de Estudiantes'!AR90/AR$6)</f>
        <v/>
      </c>
      <c r="AS88" s="43" t="str">
        <f>IF(ISBLANK('Nota de Estudiantes'!AS90),"",20*'Nota de Estudiantes'!AS90/AS$6)</f>
        <v/>
      </c>
      <c r="AT88" s="43" t="str">
        <f>IF(ISBLANK('Nota de Estudiantes'!AT90),"",20*'Nota de Estudiantes'!AT90/AT$6)</f>
        <v/>
      </c>
      <c r="AU88" s="43" t="str">
        <f>IF(ISBLANK('Nota de Estudiantes'!AU90),"",20*'Nota de Estudiantes'!AU90/AU$6)</f>
        <v/>
      </c>
      <c r="AV88" s="43" t="str">
        <f>IF(ISBLANK('Nota de Estudiantes'!AV90),"",20*'Nota de Estudiantes'!AV90/AV$6)</f>
        <v/>
      </c>
      <c r="AW88" s="43" t="str">
        <f>IF(ISBLANK('Nota de Estudiantes'!AW90),"",20*'Nota de Estudiantes'!AW90/AW$6)</f>
        <v/>
      </c>
      <c r="AX88" s="43" t="str">
        <f>IF(ISBLANK('Nota de Estudiantes'!AX90),"",20*'Nota de Estudiantes'!AX90/AX$6)</f>
        <v/>
      </c>
      <c r="AY88" s="43" t="str">
        <f>IF(ISBLANK('Nota de Estudiantes'!AY90),"",20*'Nota de Estudiantes'!AY90/AY$6)</f>
        <v/>
      </c>
      <c r="AZ88" s="43" t="str">
        <f>IF(ISBLANK('Nota de Estudiantes'!AZ90),"",20*'Nota de Estudiantes'!AZ90/AZ$6)</f>
        <v/>
      </c>
      <c r="BA88" s="43" t="str">
        <f>IF(ISBLANK('Nota de Estudiantes'!BA90),"",20*'Nota de Estudiantes'!BA90/BA$6)</f>
        <v/>
      </c>
      <c r="BB88" s="43" t="str">
        <f>IF(ISBLANK('Nota de Estudiantes'!BB90),"",20*'Nota de Estudiantes'!BB90/BB$6)</f>
        <v/>
      </c>
      <c r="BC88" s="43" t="str">
        <f>IF(ISBLANK('Nota de Estudiantes'!BC90),"",20*'Nota de Estudiantes'!BC90/BC$6)</f>
        <v/>
      </c>
      <c r="BD88" s="43" t="str">
        <f>IF(ISBLANK('Nota de Estudiantes'!BD90),"",20*'Nota de Estudiantes'!BD90/BD$6)</f>
        <v/>
      </c>
      <c r="BE88" s="43" t="str">
        <f>IF(ISBLANK('Nota de Estudiantes'!BE90),"",20*'Nota de Estudiantes'!BE90/BE$6)</f>
        <v/>
      </c>
      <c r="BF88" s="43" t="str">
        <f>IF(ISBLANK('Nota de Estudiantes'!BF90),"",20*'Nota de Estudiantes'!BF90/BF$6)</f>
        <v/>
      </c>
      <c r="BG88" s="43" t="str">
        <f>IF(ISBLANK('Nota de Estudiantes'!BG90),"",20*'Nota de Estudiantes'!BG90/BG$6)</f>
        <v/>
      </c>
      <c r="BH88" s="43" t="str">
        <f>IF(ISBLANK('Nota de Estudiantes'!BH90),"",20*'Nota de Estudiantes'!BH90/BH$6)</f>
        <v/>
      </c>
      <c r="BI88" s="43" t="str">
        <f>IF(ISBLANK('Nota de Estudiantes'!BI90),"",20*'Nota de Estudiantes'!BI90/BI$6)</f>
        <v/>
      </c>
      <c r="BJ88" s="43" t="str">
        <f>IF(ISBLANK('Nota de Estudiantes'!BJ90),"",20*'Nota de Estudiantes'!BJ90/BJ$6)</f>
        <v/>
      </c>
      <c r="BK88" s="43" t="str">
        <f>IF(ISBLANK('Nota de Estudiantes'!BK90),"",20*'Nota de Estudiantes'!BK90/BK$6)</f>
        <v/>
      </c>
      <c r="BL88" s="43" t="str">
        <f>IF(ISBLANK('Nota de Estudiantes'!BL90),"",20*'Nota de Estudiantes'!BL90/BL$6)</f>
        <v/>
      </c>
      <c r="BM88" s="43" t="str">
        <f>IF(ISBLANK('Nota de Estudiantes'!BM90),"",20*'Nota de Estudiantes'!BM90/BM$6)</f>
        <v/>
      </c>
      <c r="BN88" s="43" t="str">
        <f>IF(ISBLANK('Nota de Estudiantes'!BN90),"",20*'Nota de Estudiantes'!BN90/BN$6)</f>
        <v/>
      </c>
      <c r="BO88" s="43" t="str">
        <f>IF(ISBLANK('Nota de Estudiantes'!BO90),"",20*'Nota de Estudiantes'!BO90/BO$6)</f>
        <v/>
      </c>
      <c r="BP88" s="43" t="str">
        <f>IF(ISBLANK('Nota de Estudiantes'!BP90),"",20*'Nota de Estudiantes'!BP90/BP$6)</f>
        <v/>
      </c>
      <c r="BQ88" s="43" t="str">
        <f>IF(ISBLANK('Nota de Estudiantes'!BQ90),"",20*'Nota de Estudiantes'!BQ90/BQ$6)</f>
        <v/>
      </c>
      <c r="BR88" s="43" t="str">
        <f>IF(ISBLANK('Nota de Estudiantes'!BR90),"",20*'Nota de Estudiantes'!BR90/BR$6)</f>
        <v/>
      </c>
      <c r="BS88" s="43" t="str">
        <f>IF(ISBLANK('Nota de Estudiantes'!BS90),"",20*'Nota de Estudiantes'!BS90/BS$6)</f>
        <v/>
      </c>
      <c r="BT88" s="43" t="str">
        <f>IF(ISBLANK('Nota de Estudiantes'!BT90),"",20*'Nota de Estudiantes'!BT90/BT$6)</f>
        <v/>
      </c>
      <c r="BU88" s="43" t="str">
        <f>IF(ISBLANK('Nota de Estudiantes'!BU90),"",20*'Nota de Estudiantes'!BU90/BU$6)</f>
        <v/>
      </c>
      <c r="BV88" s="43" t="str">
        <f>IF(ISBLANK('Nota de Estudiantes'!BV90),"",20*'Nota de Estudiantes'!BV90/BV$6)</f>
        <v/>
      </c>
      <c r="BW88" s="43" t="str">
        <f>IF(ISBLANK('Nota de Estudiantes'!BW90),"",20*'Nota de Estudiantes'!BW90/BW$6)</f>
        <v/>
      </c>
      <c r="BX88" s="43" t="str">
        <f>IF(ISBLANK('Nota de Estudiantes'!BX90),"",20*'Nota de Estudiantes'!BX90/BX$6)</f>
        <v/>
      </c>
      <c r="BY88" s="43" t="str">
        <f>IF(ISBLANK('Nota de Estudiantes'!BY90),"",20*'Nota de Estudiantes'!BY90/BY$6)</f>
        <v/>
      </c>
      <c r="BZ88" s="43" t="str">
        <f>IF(ISBLANK('Nota de Estudiantes'!BZ90),"",20*'Nota de Estudiantes'!BZ90/BZ$6)</f>
        <v/>
      </c>
      <c r="CA88" s="43" t="str">
        <f>IF(ISBLANK('Nota de Estudiantes'!CA90),"",20*'Nota de Estudiantes'!CA90/CA$6)</f>
        <v/>
      </c>
      <c r="CB88" s="43" t="str">
        <f>IF(ISBLANK('Nota de Estudiantes'!CB90),"",20*'Nota de Estudiantes'!CB90/CB$6)</f>
        <v/>
      </c>
      <c r="CC88" s="43" t="str">
        <f>IF(ISBLANK('Nota de Estudiantes'!CC90),"",20*'Nota de Estudiantes'!CC90/CC$6)</f>
        <v/>
      </c>
      <c r="CD88" s="43" t="str">
        <f>IF(ISBLANK('Nota de Estudiantes'!CD90),"",20*'Nota de Estudiantes'!CD90/CD$6)</f>
        <v/>
      </c>
      <c r="CE88" s="43" t="str">
        <f>IF(ISBLANK('Nota de Estudiantes'!CE90),"",20*'Nota de Estudiantes'!CE90/CE$6)</f>
        <v/>
      </c>
      <c r="CF88" s="43" t="str">
        <f>IF(ISBLANK('Nota de Estudiantes'!CF90),"",20*'Nota de Estudiantes'!CF90/CF$6)</f>
        <v/>
      </c>
      <c r="CG88" s="43" t="str">
        <f>IF(ISBLANK('Nota de Estudiantes'!CG90),"",20*'Nota de Estudiantes'!CG90/CG$6)</f>
        <v/>
      </c>
      <c r="CH88" s="43" t="str">
        <f>IF(ISBLANK('Nota de Estudiantes'!CH90),"",20*'Nota de Estudiantes'!CH90/CH$6)</f>
        <v/>
      </c>
      <c r="CI88" s="43" t="str">
        <f>IF(ISBLANK('Nota de Estudiantes'!CI90),"",20*'Nota de Estudiantes'!CI90/CI$6)</f>
        <v/>
      </c>
      <c r="CJ88" s="43" t="str">
        <f>IF(ISBLANK('Nota de Estudiantes'!CJ90),"",20*'Nota de Estudiantes'!CJ90/CJ$6)</f>
        <v/>
      </c>
      <c r="CK88" s="43" t="str">
        <f>IF(ISBLANK('Nota de Estudiantes'!CK90),"",20*'Nota de Estudiantes'!CK90/CK$6)</f>
        <v/>
      </c>
      <c r="CL88" s="43" t="str">
        <f>IF(ISBLANK('Nota de Estudiantes'!CL90),"",20*'Nota de Estudiantes'!CL90/CL$6)</f>
        <v/>
      </c>
      <c r="CM88" s="43" t="str">
        <f>IF(ISBLANK('Nota de Estudiantes'!CM90),"",20*'Nota de Estudiantes'!CM90/CM$6)</f>
        <v/>
      </c>
      <c r="CN88" s="43" t="str">
        <f>IF(ISBLANK('Nota de Estudiantes'!CN90),"",20*'Nota de Estudiantes'!CN90/CN$6)</f>
        <v/>
      </c>
      <c r="CO88" s="43" t="str">
        <f>IF(ISBLANK('Nota de Estudiantes'!CO90),"",20*'Nota de Estudiantes'!CO90/CO$6)</f>
        <v/>
      </c>
      <c r="CP88" s="43" t="str">
        <f>IF(ISBLANK('Nota de Estudiantes'!CP90),"",20*'Nota de Estudiantes'!CP90/CP$6)</f>
        <v/>
      </c>
      <c r="CQ88" s="43" t="str">
        <f>IF(ISBLANK('Nota de Estudiantes'!CQ90),"",20*'Nota de Estudiantes'!CQ90/CQ$6)</f>
        <v/>
      </c>
      <c r="CR88" s="43" t="str">
        <f>IF(ISBLANK('Nota de Estudiantes'!CR90),"",20*'Nota de Estudiantes'!CR90/CR$6)</f>
        <v/>
      </c>
      <c r="CS88" s="43" t="str">
        <f>IF(ISBLANK('Nota de Estudiantes'!CS90),"",20*'Nota de Estudiantes'!CS90/CS$6)</f>
        <v/>
      </c>
      <c r="CT88" s="43" t="str">
        <f>IF(ISBLANK('Nota de Estudiantes'!CT90),"",20*'Nota de Estudiantes'!CT90/CT$6)</f>
        <v/>
      </c>
      <c r="CU88" s="43" t="str">
        <f>IF(ISBLANK('Nota de Estudiantes'!CU90),"",20*'Nota de Estudiantes'!CU90/CU$6)</f>
        <v/>
      </c>
      <c r="CV88" s="43" t="str">
        <f>IF(ISBLANK('Nota de Estudiantes'!CV90),"",20*'Nota de Estudiantes'!CV90/CV$6)</f>
        <v/>
      </c>
      <c r="CW88" s="43" t="str">
        <f>IF(ISBLANK('Nota de Estudiantes'!CW90),"",20*'Nota de Estudiantes'!CW90/CW$6)</f>
        <v/>
      </c>
      <c r="CX88" s="43" t="str">
        <f>IF(ISBLANK('Nota de Estudiantes'!CX90),"",20*'Nota de Estudiantes'!CX90/CX$6)</f>
        <v/>
      </c>
      <c r="CY88" s="43" t="str">
        <f>IF(ISBLANK('Nota de Estudiantes'!CY90),"",20*'Nota de Estudiantes'!CY90/CY$6)</f>
        <v/>
      </c>
      <c r="CZ88" s="43" t="str">
        <f>IF(ISBLANK('Nota de Estudiantes'!CZ90),"",20*'Nota de Estudiantes'!CZ90/CZ$6)</f>
        <v/>
      </c>
      <c r="DA88" s="43" t="str">
        <f>IF(ISBLANK('Nota de Estudiantes'!DA90),"",20*'Nota de Estudiantes'!DA90/DA$6)</f>
        <v/>
      </c>
      <c r="DB88" s="43" t="str">
        <f>IF(ISBLANK('Nota de Estudiantes'!DB90),"",20*'Nota de Estudiantes'!DB90/DB$6)</f>
        <v/>
      </c>
      <c r="DC88" s="43" t="str">
        <f>IF(ISBLANK('Nota de Estudiantes'!DC90),"",20*'Nota de Estudiantes'!DC90/DC$6)</f>
        <v/>
      </c>
      <c r="DD88" s="43" t="str">
        <f>IF(ISBLANK('Nota de Estudiantes'!DD90),"",20*'Nota de Estudiantes'!DD90/DD$6)</f>
        <v/>
      </c>
      <c r="DE88" s="43" t="str">
        <f>IF(ISBLANK('Nota de Estudiantes'!DE90),"",20*'Nota de Estudiantes'!DE90/DE$6)</f>
        <v/>
      </c>
      <c r="DF88" s="43" t="str">
        <f>IF(ISBLANK('Nota de Estudiantes'!DF90),"",20*'Nota de Estudiantes'!DF90/DF$6)</f>
        <v/>
      </c>
      <c r="DG88" s="43" t="str">
        <f>IF(ISBLANK('Nota de Estudiantes'!DG90),"",20*'Nota de Estudiantes'!DG90/DG$6)</f>
        <v/>
      </c>
      <c r="DH88" s="43" t="str">
        <f>IF(ISBLANK('Nota de Estudiantes'!DH90),"",20*'Nota de Estudiantes'!DH90/DH$6)</f>
        <v/>
      </c>
      <c r="DI88" s="43" t="str">
        <f>IF(ISBLANK('Nota de Estudiantes'!DI90),"",20*'Nota de Estudiantes'!DI90/DI$6)</f>
        <v/>
      </c>
      <c r="DJ88" s="43" t="str">
        <f>IF(ISBLANK('Nota de Estudiantes'!DJ90),"",20*'Nota de Estudiantes'!DJ90/DJ$6)</f>
        <v/>
      </c>
      <c r="DK88" s="43" t="str">
        <f>IF(ISBLANK('Nota de Estudiantes'!DK90),"",20*'Nota de Estudiantes'!DK90/DK$6)</f>
        <v/>
      </c>
      <c r="DL88" s="43" t="str">
        <f>IF(ISBLANK('Nota de Estudiantes'!DL90),"",20*'Nota de Estudiantes'!DL90/DL$6)</f>
        <v/>
      </c>
      <c r="DM88" s="43" t="str">
        <f>IF(ISBLANK('Nota de Estudiantes'!DM90),"",20*'Nota de Estudiantes'!DM90/DM$6)</f>
        <v/>
      </c>
      <c r="DN88" s="43" t="str">
        <f>IF(ISBLANK('Nota de Estudiantes'!DN90),"",20*'Nota de Estudiantes'!DN90/DN$6)</f>
        <v/>
      </c>
      <c r="DO88" s="43" t="str">
        <f>IF(ISBLANK('Nota de Estudiantes'!DO90),"",20*'Nota de Estudiantes'!DO90/DO$6)</f>
        <v/>
      </c>
      <c r="DP88" s="43" t="str">
        <f>IF(ISBLANK('Nota de Estudiantes'!DP90),"",20*'Nota de Estudiantes'!DP90/DP$6)</f>
        <v/>
      </c>
      <c r="DQ88" s="43" t="str">
        <f>IF(ISBLANK('Nota de Estudiantes'!DQ90),"",20*'Nota de Estudiantes'!DQ90/DQ$6)</f>
        <v/>
      </c>
      <c r="DR88" s="43" t="str">
        <f>IF(ISBLANK('Nota de Estudiantes'!DR90),"",20*'Nota de Estudiantes'!DR90/DR$6)</f>
        <v/>
      </c>
      <c r="DS88" s="43" t="str">
        <f>IF(ISBLANK('Nota de Estudiantes'!DS90),"",20*'Nota de Estudiantes'!DS90/DS$6)</f>
        <v/>
      </c>
      <c r="DT88" s="43" t="str">
        <f>IF(ISBLANK('Nota de Estudiantes'!DT90),"",20*'Nota de Estudiantes'!DT90/DT$6)</f>
        <v/>
      </c>
      <c r="DU88" s="43" t="str">
        <f>IF(ISBLANK('Nota de Estudiantes'!DU90),"",20*'Nota de Estudiantes'!DU90/DU$6)</f>
        <v/>
      </c>
      <c r="DV88" s="43" t="str">
        <f>IF(ISBLANK('Nota de Estudiantes'!DV90),"",20*'Nota de Estudiantes'!DV90/DV$6)</f>
        <v/>
      </c>
      <c r="DW88" s="43" t="str">
        <f>IF(ISBLANK('Nota de Estudiantes'!DW90),"",20*'Nota de Estudiantes'!DW90/DW$6)</f>
        <v/>
      </c>
      <c r="DX88" s="43" t="str">
        <f>IF(ISBLANK('Nota de Estudiantes'!DX90),"",20*'Nota de Estudiantes'!DX90/DX$6)</f>
        <v/>
      </c>
      <c r="DY88" s="43" t="str">
        <f>IF(ISBLANK('Nota de Estudiantes'!DY90),"",20*'Nota de Estudiantes'!DY90/DY$6)</f>
        <v/>
      </c>
      <c r="DZ88" s="43" t="str">
        <f>IF(ISBLANK('Nota de Estudiantes'!DZ90),"",20*'Nota de Estudiantes'!DZ90/DZ$6)</f>
        <v/>
      </c>
      <c r="EA88" s="43" t="str">
        <f>IF(ISBLANK('Nota de Estudiantes'!EA90),"",20*'Nota de Estudiantes'!EA90/EA$6)</f>
        <v/>
      </c>
      <c r="EB88" s="43" t="str">
        <f>IF(ISBLANK('Nota de Estudiantes'!EB90),"",20*'Nota de Estudiantes'!EB90/EB$6)</f>
        <v/>
      </c>
      <c r="EC88" s="43" t="str">
        <f>IF(ISBLANK('Nota de Estudiantes'!EC90),"",20*'Nota de Estudiantes'!EC90/EC$6)</f>
        <v/>
      </c>
      <c r="ED88" s="43" t="str">
        <f>IF(ISBLANK('Nota de Estudiantes'!ED90),"",20*'Nota de Estudiantes'!ED90/ED$6)</f>
        <v/>
      </c>
      <c r="EE88" s="43" t="str">
        <f>IF(ISBLANK('Nota de Estudiantes'!EE90),"",20*'Nota de Estudiantes'!EE90/EE$6)</f>
        <v/>
      </c>
      <c r="EF88" s="43" t="str">
        <f>IF(ISBLANK('Nota de Estudiantes'!EF90),"",20*'Nota de Estudiantes'!EF90/EF$6)</f>
        <v/>
      </c>
      <c r="EG88" s="43" t="str">
        <f>IF(ISBLANK('Nota de Estudiantes'!EG90),"",20*'Nota de Estudiantes'!EG90/EG$6)</f>
        <v/>
      </c>
      <c r="EH88" s="43" t="str">
        <f>IF(ISBLANK('Nota de Estudiantes'!EH90),"",20*'Nota de Estudiantes'!EH90/EH$6)</f>
        <v/>
      </c>
      <c r="EI88" s="43" t="str">
        <f>IF(ISBLANK('Nota de Estudiantes'!EI90),"",20*'Nota de Estudiantes'!EI90/EI$6)</f>
        <v/>
      </c>
      <c r="EJ88" s="43" t="str">
        <f>IF(ISBLANK('Nota de Estudiantes'!EJ90),"",20*'Nota de Estudiantes'!EJ90/EJ$6)</f>
        <v/>
      </c>
      <c r="EK88" s="43" t="str">
        <f>IF(ISBLANK('Nota de Estudiantes'!EK90),"",20*'Nota de Estudiantes'!EK90/EK$6)</f>
        <v/>
      </c>
      <c r="EL88" s="43" t="str">
        <f>IF(ISBLANK('Nota de Estudiantes'!EL90),"",20*'Nota de Estudiantes'!EL90/EL$6)</f>
        <v/>
      </c>
      <c r="EM88" s="43" t="str">
        <f>IF(ISBLANK('Nota de Estudiantes'!EM90),"",20*'Nota de Estudiantes'!EM90/EM$6)</f>
        <v/>
      </c>
      <c r="EN88" s="43" t="str">
        <f>IF(ISBLANK('Nota de Estudiantes'!EN90),"",20*'Nota de Estudiantes'!EN90/EN$6)</f>
        <v/>
      </c>
      <c r="EO88" s="43" t="str">
        <f>IF(ISBLANK('Nota de Estudiantes'!EO90),"",20*'Nota de Estudiantes'!EO90/EO$6)</f>
        <v/>
      </c>
      <c r="EP88" s="43" t="str">
        <f>IF(ISBLANK('Nota de Estudiantes'!EP90),"",20*'Nota de Estudiantes'!EP90/EP$6)</f>
        <v/>
      </c>
      <c r="EQ88" s="43" t="str">
        <f>IF(ISBLANK('Nota de Estudiantes'!EQ90),"",20*'Nota de Estudiantes'!EQ90/EQ$6)</f>
        <v/>
      </c>
      <c r="ER88" s="43" t="str">
        <f>IF(ISBLANK('Nota de Estudiantes'!ER90),"",20*'Nota de Estudiantes'!ER90/ER$6)</f>
        <v/>
      </c>
      <c r="ES88" s="43" t="str">
        <f>IF(ISBLANK('Nota de Estudiantes'!ES90),"",20*'Nota de Estudiantes'!ES90/ES$6)</f>
        <v/>
      </c>
      <c r="ET88" s="43" t="str">
        <f>IF(ISBLANK('Nota de Estudiantes'!ET90),"",20*'Nota de Estudiantes'!ET90/ET$6)</f>
        <v/>
      </c>
      <c r="EU88" s="43" t="str">
        <f>IF(ISBLANK('Nota de Estudiantes'!EU90),"",20*'Nota de Estudiantes'!EU90/EU$6)</f>
        <v/>
      </c>
      <c r="EV88" s="43" t="str">
        <f>IF(ISBLANK('Nota de Estudiantes'!EV90),"",20*'Nota de Estudiantes'!EV90/EV$6)</f>
        <v/>
      </c>
      <c r="EW88" s="43" t="str">
        <f>IF(ISBLANK('Nota de Estudiantes'!EW90),"",20*'Nota de Estudiantes'!EW90/EW$6)</f>
        <v/>
      </c>
      <c r="EX88" s="43" t="str">
        <f>IF(ISBLANK('Nota de Estudiantes'!EX90),"",20*'Nota de Estudiantes'!EX90/EX$6)</f>
        <v/>
      </c>
      <c r="EY88" s="43" t="str">
        <f>IF(ISBLANK('Nota de Estudiantes'!EY90),"",20*'Nota de Estudiantes'!EY90/EY$6)</f>
        <v/>
      </c>
      <c r="EZ88" s="43" t="str">
        <f>IF(ISBLANK('Nota de Estudiantes'!EZ90),"",20*'Nota de Estudiantes'!EZ90/EZ$6)</f>
        <v/>
      </c>
      <c r="FA88" s="43" t="str">
        <f>IF(ISBLANK('Nota de Estudiantes'!FA90),"",20*'Nota de Estudiantes'!FA90/FA$6)</f>
        <v/>
      </c>
      <c r="FB88" s="43" t="str">
        <f>IF(ISBLANK('Nota de Estudiantes'!FB90),"",20*'Nota de Estudiantes'!FB90/FB$6)</f>
        <v/>
      </c>
      <c r="FC88" s="43" t="str">
        <f>IF(ISBLANK('Nota de Estudiantes'!FC90),"",20*'Nota de Estudiantes'!FC90/FC$6)</f>
        <v/>
      </c>
      <c r="FD88" s="43" t="str">
        <f>IF(ISBLANK('Nota de Estudiantes'!FD90),"",20*'Nota de Estudiantes'!FD90/FD$6)</f>
        <v/>
      </c>
      <c r="FE88" s="43" t="str">
        <f>IF(ISBLANK('Nota de Estudiantes'!FE90),"",20*'Nota de Estudiantes'!FE90/FE$6)</f>
        <v/>
      </c>
      <c r="FF88" s="43" t="str">
        <f>IF(ISBLANK('Nota de Estudiantes'!FF90),"",20*'Nota de Estudiantes'!FF90/FF$6)</f>
        <v/>
      </c>
      <c r="FG88" s="43" t="str">
        <f>IF(ISBLANK('Nota de Estudiantes'!FG90),"",20*'Nota de Estudiantes'!FG90/FG$6)</f>
        <v/>
      </c>
      <c r="FH88" s="43" t="str">
        <f>IF(ISBLANK('Nota de Estudiantes'!FH90),"",20*'Nota de Estudiantes'!FH90/FH$6)</f>
        <v/>
      </c>
      <c r="FI88" s="43" t="str">
        <f>IF(ISBLANK('Nota de Estudiantes'!FI90),"",20*'Nota de Estudiantes'!FI90/FI$6)</f>
        <v/>
      </c>
      <c r="FJ88" s="43" t="str">
        <f>IF(ISBLANK('Nota de Estudiantes'!FJ90),"",20*'Nota de Estudiantes'!FJ90/FJ$6)</f>
        <v/>
      </c>
      <c r="FK88" s="43" t="str">
        <f>IF(ISBLANK('Nota de Estudiantes'!FK90),"",20*'Nota de Estudiantes'!FK90/FK$6)</f>
        <v/>
      </c>
      <c r="FL88" s="43" t="str">
        <f>IF(ISBLANK('Nota de Estudiantes'!FL90),"",20*'Nota de Estudiantes'!FL90/FL$6)</f>
        <v/>
      </c>
    </row>
    <row r="89" spans="2:168" x14ac:dyDescent="0.25">
      <c r="B89" s="42" t="str">
        <f>IF(ISBLANK('Nota de Estudiantes'!B91),"",'Nota de Estudiantes'!B91)</f>
        <v/>
      </c>
      <c r="C89" s="42" t="str">
        <f>IF(ISBLANK('Nota de Estudiantes'!C91),"",'Nota de Estudiantes'!C91)</f>
        <v/>
      </c>
      <c r="D89" s="38" t="str">
        <f>IF(ISBLANK('Nota de Estudiantes'!D91),"",'Nota de Estudiantes'!D91)</f>
        <v/>
      </c>
      <c r="E89" s="43" t="str">
        <f>IF(ISBLANK('Nota de Estudiantes'!E91),"",20*'Nota de Estudiantes'!E91/E$6)</f>
        <v/>
      </c>
      <c r="F89" s="43" t="str">
        <f>IF(ISBLANK('Nota de Estudiantes'!F91),"",20*'Nota de Estudiantes'!F91/F$6)</f>
        <v/>
      </c>
      <c r="G89" s="43" t="str">
        <f>IF(ISBLANK('Nota de Estudiantes'!G91),"",20*'Nota de Estudiantes'!G91/G$6)</f>
        <v/>
      </c>
      <c r="H89" s="43" t="str">
        <f>IF(ISBLANK('Nota de Estudiantes'!H91),"",20*'Nota de Estudiantes'!H91/H$6)</f>
        <v/>
      </c>
      <c r="I89" s="43" t="str">
        <f>IF(ISBLANK('Nota de Estudiantes'!I91),"",20*'Nota de Estudiantes'!I91/I$6)</f>
        <v/>
      </c>
      <c r="J89" s="43" t="str">
        <f>IF(ISBLANK('Nota de Estudiantes'!J91),"",20*'Nota de Estudiantes'!J91/J$6)</f>
        <v/>
      </c>
      <c r="K89" s="43" t="str">
        <f>IF(ISBLANK('Nota de Estudiantes'!K91),"",20*'Nota de Estudiantes'!K91/K$6)</f>
        <v/>
      </c>
      <c r="L89" s="43" t="str">
        <f>IF(ISBLANK('Nota de Estudiantes'!L91),"",20*'Nota de Estudiantes'!L91/L$6)</f>
        <v/>
      </c>
      <c r="M89" s="43" t="str">
        <f>IF(ISBLANK('Nota de Estudiantes'!M91),"",20*'Nota de Estudiantes'!M91/M$6)</f>
        <v/>
      </c>
      <c r="N89" s="43" t="str">
        <f>IF(ISBLANK('Nota de Estudiantes'!N91),"",20*'Nota de Estudiantes'!N91/N$6)</f>
        <v/>
      </c>
      <c r="O89" s="43" t="str">
        <f>IF(ISBLANK('Nota de Estudiantes'!O91),"",20*'Nota de Estudiantes'!O91/O$6)</f>
        <v/>
      </c>
      <c r="P89" s="43" t="str">
        <f>IF(ISBLANK('Nota de Estudiantes'!P91),"",20*'Nota de Estudiantes'!P91/P$6)</f>
        <v/>
      </c>
      <c r="Q89" s="43" t="str">
        <f>IF(ISBLANK('Nota de Estudiantes'!Q91),"",20*'Nota de Estudiantes'!Q91/Q$6)</f>
        <v/>
      </c>
      <c r="R89" s="43" t="str">
        <f>IF(ISBLANK('Nota de Estudiantes'!R91),"",20*'Nota de Estudiantes'!R91/R$6)</f>
        <v/>
      </c>
      <c r="S89" s="43" t="str">
        <f>IF(ISBLANK('Nota de Estudiantes'!S91),"",20*'Nota de Estudiantes'!S91/S$6)</f>
        <v/>
      </c>
      <c r="T89" s="43" t="str">
        <f>IF(ISBLANK('Nota de Estudiantes'!T91),"",20*'Nota de Estudiantes'!T91/T$6)</f>
        <v/>
      </c>
      <c r="U89" s="43" t="str">
        <f>IF(ISBLANK('Nota de Estudiantes'!U91),"",20*'Nota de Estudiantes'!U91/U$6)</f>
        <v/>
      </c>
      <c r="V89" s="43" t="str">
        <f>IF(ISBLANK('Nota de Estudiantes'!V91),"",20*'Nota de Estudiantes'!V91/V$6)</f>
        <v/>
      </c>
      <c r="W89" s="43" t="str">
        <f>IF(ISBLANK('Nota de Estudiantes'!W91),"",20*'Nota de Estudiantes'!W91/W$6)</f>
        <v/>
      </c>
      <c r="X89" s="43" t="str">
        <f>IF(ISBLANK('Nota de Estudiantes'!X91),"",20*'Nota de Estudiantes'!X91/X$6)</f>
        <v/>
      </c>
      <c r="Y89" s="43" t="str">
        <f>IF(ISBLANK('Nota de Estudiantes'!Y91),"",20*'Nota de Estudiantes'!Y91/Y$6)</f>
        <v/>
      </c>
      <c r="Z89" s="43" t="str">
        <f>IF(ISBLANK('Nota de Estudiantes'!Z91),"",20*'Nota de Estudiantes'!Z91/Z$6)</f>
        <v/>
      </c>
      <c r="AA89" s="43" t="str">
        <f>IF(ISBLANK('Nota de Estudiantes'!AA91),"",20*'Nota de Estudiantes'!AA91/AA$6)</f>
        <v/>
      </c>
      <c r="AB89" s="43" t="str">
        <f>IF(ISBLANK('Nota de Estudiantes'!AB91),"",20*'Nota de Estudiantes'!AB91/AB$6)</f>
        <v/>
      </c>
      <c r="AC89" s="43" t="str">
        <f>IF(ISBLANK('Nota de Estudiantes'!AC91),"",20*'Nota de Estudiantes'!AC91/AC$6)</f>
        <v/>
      </c>
      <c r="AD89" s="43" t="str">
        <f>IF(ISBLANK('Nota de Estudiantes'!AD91),"",20*'Nota de Estudiantes'!AD91/AD$6)</f>
        <v/>
      </c>
      <c r="AE89" s="43" t="str">
        <f>IF(ISBLANK('Nota de Estudiantes'!AE91),"",20*'Nota de Estudiantes'!AE91/AE$6)</f>
        <v/>
      </c>
      <c r="AF89" s="43" t="str">
        <f>IF(ISBLANK('Nota de Estudiantes'!AF91),"",20*'Nota de Estudiantes'!AF91/AF$6)</f>
        <v/>
      </c>
      <c r="AG89" s="43" t="str">
        <f>IF(ISBLANK('Nota de Estudiantes'!AG91),"",20*'Nota de Estudiantes'!AG91/AG$6)</f>
        <v/>
      </c>
      <c r="AH89" s="43" t="str">
        <f>IF(ISBLANK('Nota de Estudiantes'!AH91),"",20*'Nota de Estudiantes'!AH91/AH$6)</f>
        <v/>
      </c>
      <c r="AI89" s="43" t="str">
        <f>IF(ISBLANK('Nota de Estudiantes'!AI91),"",20*'Nota de Estudiantes'!AI91/AI$6)</f>
        <v/>
      </c>
      <c r="AJ89" s="43" t="str">
        <f>IF(ISBLANK('Nota de Estudiantes'!AJ91),"",20*'Nota de Estudiantes'!AJ91/AJ$6)</f>
        <v/>
      </c>
      <c r="AK89" s="43" t="str">
        <f>IF(ISBLANK('Nota de Estudiantes'!AK91),"",20*'Nota de Estudiantes'!AK91/AK$6)</f>
        <v/>
      </c>
      <c r="AL89" s="43" t="str">
        <f>IF(ISBLANK('Nota de Estudiantes'!AL91),"",20*'Nota de Estudiantes'!AL91/AL$6)</f>
        <v/>
      </c>
      <c r="AM89" s="43" t="str">
        <f>IF(ISBLANK('Nota de Estudiantes'!AM91),"",20*'Nota de Estudiantes'!AM91/AM$6)</f>
        <v/>
      </c>
      <c r="AN89" s="43" t="str">
        <f>IF(ISBLANK('Nota de Estudiantes'!AN91),"",20*'Nota de Estudiantes'!AN91/AN$6)</f>
        <v/>
      </c>
      <c r="AO89" s="43" t="str">
        <f>IF(ISBLANK('Nota de Estudiantes'!AO91),"",20*'Nota de Estudiantes'!AO91/AO$6)</f>
        <v/>
      </c>
      <c r="AP89" s="43" t="str">
        <f>IF(ISBLANK('Nota de Estudiantes'!AP91),"",20*'Nota de Estudiantes'!AP91/AP$6)</f>
        <v/>
      </c>
      <c r="AQ89" s="43" t="str">
        <f>IF(ISBLANK('Nota de Estudiantes'!AQ91),"",20*'Nota de Estudiantes'!AQ91/AQ$6)</f>
        <v/>
      </c>
      <c r="AR89" s="43" t="str">
        <f>IF(ISBLANK('Nota de Estudiantes'!AR91),"",20*'Nota de Estudiantes'!AR91/AR$6)</f>
        <v/>
      </c>
      <c r="AS89" s="43" t="str">
        <f>IF(ISBLANK('Nota de Estudiantes'!AS91),"",20*'Nota de Estudiantes'!AS91/AS$6)</f>
        <v/>
      </c>
      <c r="AT89" s="43" t="str">
        <f>IF(ISBLANK('Nota de Estudiantes'!AT91),"",20*'Nota de Estudiantes'!AT91/AT$6)</f>
        <v/>
      </c>
      <c r="AU89" s="43" t="str">
        <f>IF(ISBLANK('Nota de Estudiantes'!AU91),"",20*'Nota de Estudiantes'!AU91/AU$6)</f>
        <v/>
      </c>
      <c r="AV89" s="43" t="str">
        <f>IF(ISBLANK('Nota de Estudiantes'!AV91),"",20*'Nota de Estudiantes'!AV91/AV$6)</f>
        <v/>
      </c>
      <c r="AW89" s="43" t="str">
        <f>IF(ISBLANK('Nota de Estudiantes'!AW91),"",20*'Nota de Estudiantes'!AW91/AW$6)</f>
        <v/>
      </c>
      <c r="AX89" s="43" t="str">
        <f>IF(ISBLANK('Nota de Estudiantes'!AX91),"",20*'Nota de Estudiantes'!AX91/AX$6)</f>
        <v/>
      </c>
      <c r="AY89" s="43" t="str">
        <f>IF(ISBLANK('Nota de Estudiantes'!AY91),"",20*'Nota de Estudiantes'!AY91/AY$6)</f>
        <v/>
      </c>
      <c r="AZ89" s="43" t="str">
        <f>IF(ISBLANK('Nota de Estudiantes'!AZ91),"",20*'Nota de Estudiantes'!AZ91/AZ$6)</f>
        <v/>
      </c>
      <c r="BA89" s="43" t="str">
        <f>IF(ISBLANK('Nota de Estudiantes'!BA91),"",20*'Nota de Estudiantes'!BA91/BA$6)</f>
        <v/>
      </c>
      <c r="BB89" s="43" t="str">
        <f>IF(ISBLANK('Nota de Estudiantes'!BB91),"",20*'Nota de Estudiantes'!BB91/BB$6)</f>
        <v/>
      </c>
      <c r="BC89" s="43" t="str">
        <f>IF(ISBLANK('Nota de Estudiantes'!BC91),"",20*'Nota de Estudiantes'!BC91/BC$6)</f>
        <v/>
      </c>
      <c r="BD89" s="43" t="str">
        <f>IF(ISBLANK('Nota de Estudiantes'!BD91),"",20*'Nota de Estudiantes'!BD91/BD$6)</f>
        <v/>
      </c>
      <c r="BE89" s="43" t="str">
        <f>IF(ISBLANK('Nota de Estudiantes'!BE91),"",20*'Nota de Estudiantes'!BE91/BE$6)</f>
        <v/>
      </c>
      <c r="BF89" s="43" t="str">
        <f>IF(ISBLANK('Nota de Estudiantes'!BF91),"",20*'Nota de Estudiantes'!BF91/BF$6)</f>
        <v/>
      </c>
      <c r="BG89" s="43" t="str">
        <f>IF(ISBLANK('Nota de Estudiantes'!BG91),"",20*'Nota de Estudiantes'!BG91/BG$6)</f>
        <v/>
      </c>
      <c r="BH89" s="43" t="str">
        <f>IF(ISBLANK('Nota de Estudiantes'!BH91),"",20*'Nota de Estudiantes'!BH91/BH$6)</f>
        <v/>
      </c>
      <c r="BI89" s="43" t="str">
        <f>IF(ISBLANK('Nota de Estudiantes'!BI91),"",20*'Nota de Estudiantes'!BI91/BI$6)</f>
        <v/>
      </c>
      <c r="BJ89" s="43" t="str">
        <f>IF(ISBLANK('Nota de Estudiantes'!BJ91),"",20*'Nota de Estudiantes'!BJ91/BJ$6)</f>
        <v/>
      </c>
      <c r="BK89" s="43" t="str">
        <f>IF(ISBLANK('Nota de Estudiantes'!BK91),"",20*'Nota de Estudiantes'!BK91/BK$6)</f>
        <v/>
      </c>
      <c r="BL89" s="43" t="str">
        <f>IF(ISBLANK('Nota de Estudiantes'!BL91),"",20*'Nota de Estudiantes'!BL91/BL$6)</f>
        <v/>
      </c>
      <c r="BM89" s="43" t="str">
        <f>IF(ISBLANK('Nota de Estudiantes'!BM91),"",20*'Nota de Estudiantes'!BM91/BM$6)</f>
        <v/>
      </c>
      <c r="BN89" s="43" t="str">
        <f>IF(ISBLANK('Nota de Estudiantes'!BN91),"",20*'Nota de Estudiantes'!BN91/BN$6)</f>
        <v/>
      </c>
      <c r="BO89" s="43" t="str">
        <f>IF(ISBLANK('Nota de Estudiantes'!BO91),"",20*'Nota de Estudiantes'!BO91/BO$6)</f>
        <v/>
      </c>
      <c r="BP89" s="43" t="str">
        <f>IF(ISBLANK('Nota de Estudiantes'!BP91),"",20*'Nota de Estudiantes'!BP91/BP$6)</f>
        <v/>
      </c>
      <c r="BQ89" s="43" t="str">
        <f>IF(ISBLANK('Nota de Estudiantes'!BQ91),"",20*'Nota de Estudiantes'!BQ91/BQ$6)</f>
        <v/>
      </c>
      <c r="BR89" s="43" t="str">
        <f>IF(ISBLANK('Nota de Estudiantes'!BR91),"",20*'Nota de Estudiantes'!BR91/BR$6)</f>
        <v/>
      </c>
      <c r="BS89" s="43" t="str">
        <f>IF(ISBLANK('Nota de Estudiantes'!BS91),"",20*'Nota de Estudiantes'!BS91/BS$6)</f>
        <v/>
      </c>
      <c r="BT89" s="43" t="str">
        <f>IF(ISBLANK('Nota de Estudiantes'!BT91),"",20*'Nota de Estudiantes'!BT91/BT$6)</f>
        <v/>
      </c>
      <c r="BU89" s="43" t="str">
        <f>IF(ISBLANK('Nota de Estudiantes'!BU91),"",20*'Nota de Estudiantes'!BU91/BU$6)</f>
        <v/>
      </c>
      <c r="BV89" s="43" t="str">
        <f>IF(ISBLANK('Nota de Estudiantes'!BV91),"",20*'Nota de Estudiantes'!BV91/BV$6)</f>
        <v/>
      </c>
      <c r="BW89" s="43" t="str">
        <f>IF(ISBLANK('Nota de Estudiantes'!BW91),"",20*'Nota de Estudiantes'!BW91/BW$6)</f>
        <v/>
      </c>
      <c r="BX89" s="43" t="str">
        <f>IF(ISBLANK('Nota de Estudiantes'!BX91),"",20*'Nota de Estudiantes'!BX91/BX$6)</f>
        <v/>
      </c>
      <c r="BY89" s="43" t="str">
        <f>IF(ISBLANK('Nota de Estudiantes'!BY91),"",20*'Nota de Estudiantes'!BY91/BY$6)</f>
        <v/>
      </c>
      <c r="BZ89" s="43" t="str">
        <f>IF(ISBLANK('Nota de Estudiantes'!BZ91),"",20*'Nota de Estudiantes'!BZ91/BZ$6)</f>
        <v/>
      </c>
      <c r="CA89" s="43" t="str">
        <f>IF(ISBLANK('Nota de Estudiantes'!CA91),"",20*'Nota de Estudiantes'!CA91/CA$6)</f>
        <v/>
      </c>
      <c r="CB89" s="43" t="str">
        <f>IF(ISBLANK('Nota de Estudiantes'!CB91),"",20*'Nota de Estudiantes'!CB91/CB$6)</f>
        <v/>
      </c>
      <c r="CC89" s="43" t="str">
        <f>IF(ISBLANK('Nota de Estudiantes'!CC91),"",20*'Nota de Estudiantes'!CC91/CC$6)</f>
        <v/>
      </c>
      <c r="CD89" s="43" t="str">
        <f>IF(ISBLANK('Nota de Estudiantes'!CD91),"",20*'Nota de Estudiantes'!CD91/CD$6)</f>
        <v/>
      </c>
      <c r="CE89" s="43" t="str">
        <f>IF(ISBLANK('Nota de Estudiantes'!CE91),"",20*'Nota de Estudiantes'!CE91/CE$6)</f>
        <v/>
      </c>
      <c r="CF89" s="43" t="str">
        <f>IF(ISBLANK('Nota de Estudiantes'!CF91),"",20*'Nota de Estudiantes'!CF91/CF$6)</f>
        <v/>
      </c>
      <c r="CG89" s="43" t="str">
        <f>IF(ISBLANK('Nota de Estudiantes'!CG91),"",20*'Nota de Estudiantes'!CG91/CG$6)</f>
        <v/>
      </c>
      <c r="CH89" s="43" t="str">
        <f>IF(ISBLANK('Nota de Estudiantes'!CH91),"",20*'Nota de Estudiantes'!CH91/CH$6)</f>
        <v/>
      </c>
      <c r="CI89" s="43" t="str">
        <f>IF(ISBLANK('Nota de Estudiantes'!CI91),"",20*'Nota de Estudiantes'!CI91/CI$6)</f>
        <v/>
      </c>
      <c r="CJ89" s="43" t="str">
        <f>IF(ISBLANK('Nota de Estudiantes'!CJ91),"",20*'Nota de Estudiantes'!CJ91/CJ$6)</f>
        <v/>
      </c>
      <c r="CK89" s="43" t="str">
        <f>IF(ISBLANK('Nota de Estudiantes'!CK91),"",20*'Nota de Estudiantes'!CK91/CK$6)</f>
        <v/>
      </c>
      <c r="CL89" s="43" t="str">
        <f>IF(ISBLANK('Nota de Estudiantes'!CL91),"",20*'Nota de Estudiantes'!CL91/CL$6)</f>
        <v/>
      </c>
      <c r="CM89" s="43" t="str">
        <f>IF(ISBLANK('Nota de Estudiantes'!CM91),"",20*'Nota de Estudiantes'!CM91/CM$6)</f>
        <v/>
      </c>
      <c r="CN89" s="43" t="str">
        <f>IF(ISBLANK('Nota de Estudiantes'!CN91),"",20*'Nota de Estudiantes'!CN91/CN$6)</f>
        <v/>
      </c>
      <c r="CO89" s="43" t="str">
        <f>IF(ISBLANK('Nota de Estudiantes'!CO91),"",20*'Nota de Estudiantes'!CO91/CO$6)</f>
        <v/>
      </c>
      <c r="CP89" s="43" t="str">
        <f>IF(ISBLANK('Nota de Estudiantes'!CP91),"",20*'Nota de Estudiantes'!CP91/CP$6)</f>
        <v/>
      </c>
      <c r="CQ89" s="43" t="str">
        <f>IF(ISBLANK('Nota de Estudiantes'!CQ91),"",20*'Nota de Estudiantes'!CQ91/CQ$6)</f>
        <v/>
      </c>
      <c r="CR89" s="43" t="str">
        <f>IF(ISBLANK('Nota de Estudiantes'!CR91),"",20*'Nota de Estudiantes'!CR91/CR$6)</f>
        <v/>
      </c>
      <c r="CS89" s="43" t="str">
        <f>IF(ISBLANK('Nota de Estudiantes'!CS91),"",20*'Nota de Estudiantes'!CS91/CS$6)</f>
        <v/>
      </c>
      <c r="CT89" s="43" t="str">
        <f>IF(ISBLANK('Nota de Estudiantes'!CT91),"",20*'Nota de Estudiantes'!CT91/CT$6)</f>
        <v/>
      </c>
      <c r="CU89" s="43" t="str">
        <f>IF(ISBLANK('Nota de Estudiantes'!CU91),"",20*'Nota de Estudiantes'!CU91/CU$6)</f>
        <v/>
      </c>
      <c r="CV89" s="43" t="str">
        <f>IF(ISBLANK('Nota de Estudiantes'!CV91),"",20*'Nota de Estudiantes'!CV91/CV$6)</f>
        <v/>
      </c>
      <c r="CW89" s="43" t="str">
        <f>IF(ISBLANK('Nota de Estudiantes'!CW91),"",20*'Nota de Estudiantes'!CW91/CW$6)</f>
        <v/>
      </c>
      <c r="CX89" s="43" t="str">
        <f>IF(ISBLANK('Nota de Estudiantes'!CX91),"",20*'Nota de Estudiantes'!CX91/CX$6)</f>
        <v/>
      </c>
      <c r="CY89" s="43" t="str">
        <f>IF(ISBLANK('Nota de Estudiantes'!CY91),"",20*'Nota de Estudiantes'!CY91/CY$6)</f>
        <v/>
      </c>
      <c r="CZ89" s="43" t="str">
        <f>IF(ISBLANK('Nota de Estudiantes'!CZ91),"",20*'Nota de Estudiantes'!CZ91/CZ$6)</f>
        <v/>
      </c>
      <c r="DA89" s="43" t="str">
        <f>IF(ISBLANK('Nota de Estudiantes'!DA91),"",20*'Nota de Estudiantes'!DA91/DA$6)</f>
        <v/>
      </c>
      <c r="DB89" s="43" t="str">
        <f>IF(ISBLANK('Nota de Estudiantes'!DB91),"",20*'Nota de Estudiantes'!DB91/DB$6)</f>
        <v/>
      </c>
      <c r="DC89" s="43" t="str">
        <f>IF(ISBLANK('Nota de Estudiantes'!DC91),"",20*'Nota de Estudiantes'!DC91/DC$6)</f>
        <v/>
      </c>
      <c r="DD89" s="43" t="str">
        <f>IF(ISBLANK('Nota de Estudiantes'!DD91),"",20*'Nota de Estudiantes'!DD91/DD$6)</f>
        <v/>
      </c>
      <c r="DE89" s="43" t="str">
        <f>IF(ISBLANK('Nota de Estudiantes'!DE91),"",20*'Nota de Estudiantes'!DE91/DE$6)</f>
        <v/>
      </c>
      <c r="DF89" s="43" t="str">
        <f>IF(ISBLANK('Nota de Estudiantes'!DF91),"",20*'Nota de Estudiantes'!DF91/DF$6)</f>
        <v/>
      </c>
      <c r="DG89" s="43" t="str">
        <f>IF(ISBLANK('Nota de Estudiantes'!DG91),"",20*'Nota de Estudiantes'!DG91/DG$6)</f>
        <v/>
      </c>
      <c r="DH89" s="43" t="str">
        <f>IF(ISBLANK('Nota de Estudiantes'!DH91),"",20*'Nota de Estudiantes'!DH91/DH$6)</f>
        <v/>
      </c>
      <c r="DI89" s="43" t="str">
        <f>IF(ISBLANK('Nota de Estudiantes'!DI91),"",20*'Nota de Estudiantes'!DI91/DI$6)</f>
        <v/>
      </c>
      <c r="DJ89" s="43" t="str">
        <f>IF(ISBLANK('Nota de Estudiantes'!DJ91),"",20*'Nota de Estudiantes'!DJ91/DJ$6)</f>
        <v/>
      </c>
      <c r="DK89" s="43" t="str">
        <f>IF(ISBLANK('Nota de Estudiantes'!DK91),"",20*'Nota de Estudiantes'!DK91/DK$6)</f>
        <v/>
      </c>
      <c r="DL89" s="43" t="str">
        <f>IF(ISBLANK('Nota de Estudiantes'!DL91),"",20*'Nota de Estudiantes'!DL91/DL$6)</f>
        <v/>
      </c>
      <c r="DM89" s="43" t="str">
        <f>IF(ISBLANK('Nota de Estudiantes'!DM91),"",20*'Nota de Estudiantes'!DM91/DM$6)</f>
        <v/>
      </c>
      <c r="DN89" s="43" t="str">
        <f>IF(ISBLANK('Nota de Estudiantes'!DN91),"",20*'Nota de Estudiantes'!DN91/DN$6)</f>
        <v/>
      </c>
      <c r="DO89" s="43" t="str">
        <f>IF(ISBLANK('Nota de Estudiantes'!DO91),"",20*'Nota de Estudiantes'!DO91/DO$6)</f>
        <v/>
      </c>
      <c r="DP89" s="43" t="str">
        <f>IF(ISBLANK('Nota de Estudiantes'!DP91),"",20*'Nota de Estudiantes'!DP91/DP$6)</f>
        <v/>
      </c>
      <c r="DQ89" s="43" t="str">
        <f>IF(ISBLANK('Nota de Estudiantes'!DQ91),"",20*'Nota de Estudiantes'!DQ91/DQ$6)</f>
        <v/>
      </c>
      <c r="DR89" s="43" t="str">
        <f>IF(ISBLANK('Nota de Estudiantes'!DR91),"",20*'Nota de Estudiantes'!DR91/DR$6)</f>
        <v/>
      </c>
      <c r="DS89" s="43" t="str">
        <f>IF(ISBLANK('Nota de Estudiantes'!DS91),"",20*'Nota de Estudiantes'!DS91/DS$6)</f>
        <v/>
      </c>
      <c r="DT89" s="43" t="str">
        <f>IF(ISBLANK('Nota de Estudiantes'!DT91),"",20*'Nota de Estudiantes'!DT91/DT$6)</f>
        <v/>
      </c>
      <c r="DU89" s="43" t="str">
        <f>IF(ISBLANK('Nota de Estudiantes'!DU91),"",20*'Nota de Estudiantes'!DU91/DU$6)</f>
        <v/>
      </c>
      <c r="DV89" s="43" t="str">
        <f>IF(ISBLANK('Nota de Estudiantes'!DV91),"",20*'Nota de Estudiantes'!DV91/DV$6)</f>
        <v/>
      </c>
      <c r="DW89" s="43" t="str">
        <f>IF(ISBLANK('Nota de Estudiantes'!DW91),"",20*'Nota de Estudiantes'!DW91/DW$6)</f>
        <v/>
      </c>
      <c r="DX89" s="43" t="str">
        <f>IF(ISBLANK('Nota de Estudiantes'!DX91),"",20*'Nota de Estudiantes'!DX91/DX$6)</f>
        <v/>
      </c>
      <c r="DY89" s="43" t="str">
        <f>IF(ISBLANK('Nota de Estudiantes'!DY91),"",20*'Nota de Estudiantes'!DY91/DY$6)</f>
        <v/>
      </c>
      <c r="DZ89" s="43" t="str">
        <f>IF(ISBLANK('Nota de Estudiantes'!DZ91),"",20*'Nota de Estudiantes'!DZ91/DZ$6)</f>
        <v/>
      </c>
      <c r="EA89" s="43" t="str">
        <f>IF(ISBLANK('Nota de Estudiantes'!EA91),"",20*'Nota de Estudiantes'!EA91/EA$6)</f>
        <v/>
      </c>
      <c r="EB89" s="43" t="str">
        <f>IF(ISBLANK('Nota de Estudiantes'!EB91),"",20*'Nota de Estudiantes'!EB91/EB$6)</f>
        <v/>
      </c>
      <c r="EC89" s="43" t="str">
        <f>IF(ISBLANK('Nota de Estudiantes'!EC91),"",20*'Nota de Estudiantes'!EC91/EC$6)</f>
        <v/>
      </c>
      <c r="ED89" s="43" t="str">
        <f>IF(ISBLANK('Nota de Estudiantes'!ED91),"",20*'Nota de Estudiantes'!ED91/ED$6)</f>
        <v/>
      </c>
      <c r="EE89" s="43" t="str">
        <f>IF(ISBLANK('Nota de Estudiantes'!EE91),"",20*'Nota de Estudiantes'!EE91/EE$6)</f>
        <v/>
      </c>
      <c r="EF89" s="43" t="str">
        <f>IF(ISBLANK('Nota de Estudiantes'!EF91),"",20*'Nota de Estudiantes'!EF91/EF$6)</f>
        <v/>
      </c>
      <c r="EG89" s="43" t="str">
        <f>IF(ISBLANK('Nota de Estudiantes'!EG91),"",20*'Nota de Estudiantes'!EG91/EG$6)</f>
        <v/>
      </c>
      <c r="EH89" s="43" t="str">
        <f>IF(ISBLANK('Nota de Estudiantes'!EH91),"",20*'Nota de Estudiantes'!EH91/EH$6)</f>
        <v/>
      </c>
      <c r="EI89" s="43" t="str">
        <f>IF(ISBLANK('Nota de Estudiantes'!EI91),"",20*'Nota de Estudiantes'!EI91/EI$6)</f>
        <v/>
      </c>
      <c r="EJ89" s="43" t="str">
        <f>IF(ISBLANK('Nota de Estudiantes'!EJ91),"",20*'Nota de Estudiantes'!EJ91/EJ$6)</f>
        <v/>
      </c>
      <c r="EK89" s="43" t="str">
        <f>IF(ISBLANK('Nota de Estudiantes'!EK91),"",20*'Nota de Estudiantes'!EK91/EK$6)</f>
        <v/>
      </c>
      <c r="EL89" s="43" t="str">
        <f>IF(ISBLANK('Nota de Estudiantes'!EL91),"",20*'Nota de Estudiantes'!EL91/EL$6)</f>
        <v/>
      </c>
      <c r="EM89" s="43" t="str">
        <f>IF(ISBLANK('Nota de Estudiantes'!EM91),"",20*'Nota de Estudiantes'!EM91/EM$6)</f>
        <v/>
      </c>
      <c r="EN89" s="43" t="str">
        <f>IF(ISBLANK('Nota de Estudiantes'!EN91),"",20*'Nota de Estudiantes'!EN91/EN$6)</f>
        <v/>
      </c>
      <c r="EO89" s="43" t="str">
        <f>IF(ISBLANK('Nota de Estudiantes'!EO91),"",20*'Nota de Estudiantes'!EO91/EO$6)</f>
        <v/>
      </c>
      <c r="EP89" s="43" t="str">
        <f>IF(ISBLANK('Nota de Estudiantes'!EP91),"",20*'Nota de Estudiantes'!EP91/EP$6)</f>
        <v/>
      </c>
      <c r="EQ89" s="43" t="str">
        <f>IF(ISBLANK('Nota de Estudiantes'!EQ91),"",20*'Nota de Estudiantes'!EQ91/EQ$6)</f>
        <v/>
      </c>
      <c r="ER89" s="43" t="str">
        <f>IF(ISBLANK('Nota de Estudiantes'!ER91),"",20*'Nota de Estudiantes'!ER91/ER$6)</f>
        <v/>
      </c>
      <c r="ES89" s="43" t="str">
        <f>IF(ISBLANK('Nota de Estudiantes'!ES91),"",20*'Nota de Estudiantes'!ES91/ES$6)</f>
        <v/>
      </c>
      <c r="ET89" s="43" t="str">
        <f>IF(ISBLANK('Nota de Estudiantes'!ET91),"",20*'Nota de Estudiantes'!ET91/ET$6)</f>
        <v/>
      </c>
      <c r="EU89" s="43" t="str">
        <f>IF(ISBLANK('Nota de Estudiantes'!EU91),"",20*'Nota de Estudiantes'!EU91/EU$6)</f>
        <v/>
      </c>
      <c r="EV89" s="43" t="str">
        <f>IF(ISBLANK('Nota de Estudiantes'!EV91),"",20*'Nota de Estudiantes'!EV91/EV$6)</f>
        <v/>
      </c>
      <c r="EW89" s="43" t="str">
        <f>IF(ISBLANK('Nota de Estudiantes'!EW91),"",20*'Nota de Estudiantes'!EW91/EW$6)</f>
        <v/>
      </c>
      <c r="EX89" s="43" t="str">
        <f>IF(ISBLANK('Nota de Estudiantes'!EX91),"",20*'Nota de Estudiantes'!EX91/EX$6)</f>
        <v/>
      </c>
      <c r="EY89" s="43" t="str">
        <f>IF(ISBLANK('Nota de Estudiantes'!EY91),"",20*'Nota de Estudiantes'!EY91/EY$6)</f>
        <v/>
      </c>
      <c r="EZ89" s="43" t="str">
        <f>IF(ISBLANK('Nota de Estudiantes'!EZ91),"",20*'Nota de Estudiantes'!EZ91/EZ$6)</f>
        <v/>
      </c>
      <c r="FA89" s="43" t="str">
        <f>IF(ISBLANK('Nota de Estudiantes'!FA91),"",20*'Nota de Estudiantes'!FA91/FA$6)</f>
        <v/>
      </c>
      <c r="FB89" s="43" t="str">
        <f>IF(ISBLANK('Nota de Estudiantes'!FB91),"",20*'Nota de Estudiantes'!FB91/FB$6)</f>
        <v/>
      </c>
      <c r="FC89" s="43" t="str">
        <f>IF(ISBLANK('Nota de Estudiantes'!FC91),"",20*'Nota de Estudiantes'!FC91/FC$6)</f>
        <v/>
      </c>
      <c r="FD89" s="43" t="str">
        <f>IF(ISBLANK('Nota de Estudiantes'!FD91),"",20*'Nota de Estudiantes'!FD91/FD$6)</f>
        <v/>
      </c>
      <c r="FE89" s="43" t="str">
        <f>IF(ISBLANK('Nota de Estudiantes'!FE91),"",20*'Nota de Estudiantes'!FE91/FE$6)</f>
        <v/>
      </c>
      <c r="FF89" s="43" t="str">
        <f>IF(ISBLANK('Nota de Estudiantes'!FF91),"",20*'Nota de Estudiantes'!FF91/FF$6)</f>
        <v/>
      </c>
      <c r="FG89" s="43" t="str">
        <f>IF(ISBLANK('Nota de Estudiantes'!FG91),"",20*'Nota de Estudiantes'!FG91/FG$6)</f>
        <v/>
      </c>
      <c r="FH89" s="43" t="str">
        <f>IF(ISBLANK('Nota de Estudiantes'!FH91),"",20*'Nota de Estudiantes'!FH91/FH$6)</f>
        <v/>
      </c>
      <c r="FI89" s="43" t="str">
        <f>IF(ISBLANK('Nota de Estudiantes'!FI91),"",20*'Nota de Estudiantes'!FI91/FI$6)</f>
        <v/>
      </c>
      <c r="FJ89" s="43" t="str">
        <f>IF(ISBLANK('Nota de Estudiantes'!FJ91),"",20*'Nota de Estudiantes'!FJ91/FJ$6)</f>
        <v/>
      </c>
      <c r="FK89" s="43" t="str">
        <f>IF(ISBLANK('Nota de Estudiantes'!FK91),"",20*'Nota de Estudiantes'!FK91/FK$6)</f>
        <v/>
      </c>
      <c r="FL89" s="43" t="str">
        <f>IF(ISBLANK('Nota de Estudiantes'!FL91),"",20*'Nota de Estudiantes'!FL91/FL$6)</f>
        <v/>
      </c>
    </row>
    <row r="90" spans="2:168" x14ac:dyDescent="0.25">
      <c r="B90" s="42" t="str">
        <f>IF(ISBLANK('Nota de Estudiantes'!B92),"",'Nota de Estudiantes'!B92)</f>
        <v/>
      </c>
      <c r="C90" s="42" t="str">
        <f>IF(ISBLANK('Nota de Estudiantes'!C92),"",'Nota de Estudiantes'!C92)</f>
        <v/>
      </c>
      <c r="D90" s="38" t="str">
        <f>IF(ISBLANK('Nota de Estudiantes'!D92),"",'Nota de Estudiantes'!D92)</f>
        <v/>
      </c>
      <c r="E90" s="43" t="str">
        <f>IF(ISBLANK('Nota de Estudiantes'!E92),"",20*'Nota de Estudiantes'!E92/E$6)</f>
        <v/>
      </c>
      <c r="F90" s="43" t="str">
        <f>IF(ISBLANK('Nota de Estudiantes'!F92),"",20*'Nota de Estudiantes'!F92/F$6)</f>
        <v/>
      </c>
      <c r="G90" s="43" t="str">
        <f>IF(ISBLANK('Nota de Estudiantes'!G92),"",20*'Nota de Estudiantes'!G92/G$6)</f>
        <v/>
      </c>
      <c r="H90" s="43" t="str">
        <f>IF(ISBLANK('Nota de Estudiantes'!H92),"",20*'Nota de Estudiantes'!H92/H$6)</f>
        <v/>
      </c>
      <c r="I90" s="43" t="str">
        <f>IF(ISBLANK('Nota de Estudiantes'!I92),"",20*'Nota de Estudiantes'!I92/I$6)</f>
        <v/>
      </c>
      <c r="J90" s="43" t="str">
        <f>IF(ISBLANK('Nota de Estudiantes'!J92),"",20*'Nota de Estudiantes'!J92/J$6)</f>
        <v/>
      </c>
      <c r="K90" s="43" t="str">
        <f>IF(ISBLANK('Nota de Estudiantes'!K92),"",20*'Nota de Estudiantes'!K92/K$6)</f>
        <v/>
      </c>
      <c r="L90" s="43" t="str">
        <f>IF(ISBLANK('Nota de Estudiantes'!L92),"",20*'Nota de Estudiantes'!L92/L$6)</f>
        <v/>
      </c>
      <c r="M90" s="43" t="str">
        <f>IF(ISBLANK('Nota de Estudiantes'!M92),"",20*'Nota de Estudiantes'!M92/M$6)</f>
        <v/>
      </c>
      <c r="N90" s="43" t="str">
        <f>IF(ISBLANK('Nota de Estudiantes'!N92),"",20*'Nota de Estudiantes'!N92/N$6)</f>
        <v/>
      </c>
      <c r="O90" s="43" t="str">
        <f>IF(ISBLANK('Nota de Estudiantes'!O92),"",20*'Nota de Estudiantes'!O92/O$6)</f>
        <v/>
      </c>
      <c r="P90" s="43" t="str">
        <f>IF(ISBLANK('Nota de Estudiantes'!P92),"",20*'Nota de Estudiantes'!P92/P$6)</f>
        <v/>
      </c>
      <c r="Q90" s="43" t="str">
        <f>IF(ISBLANK('Nota de Estudiantes'!Q92),"",20*'Nota de Estudiantes'!Q92/Q$6)</f>
        <v/>
      </c>
      <c r="R90" s="43" t="str">
        <f>IF(ISBLANK('Nota de Estudiantes'!R92),"",20*'Nota de Estudiantes'!R92/R$6)</f>
        <v/>
      </c>
      <c r="S90" s="43" t="str">
        <f>IF(ISBLANK('Nota de Estudiantes'!S92),"",20*'Nota de Estudiantes'!S92/S$6)</f>
        <v/>
      </c>
      <c r="T90" s="43" t="str">
        <f>IF(ISBLANK('Nota de Estudiantes'!T92),"",20*'Nota de Estudiantes'!T92/T$6)</f>
        <v/>
      </c>
      <c r="U90" s="43" t="str">
        <f>IF(ISBLANK('Nota de Estudiantes'!U92),"",20*'Nota de Estudiantes'!U92/U$6)</f>
        <v/>
      </c>
      <c r="V90" s="43" t="str">
        <f>IF(ISBLANK('Nota de Estudiantes'!V92),"",20*'Nota de Estudiantes'!V92/V$6)</f>
        <v/>
      </c>
      <c r="W90" s="43" t="str">
        <f>IF(ISBLANK('Nota de Estudiantes'!W92),"",20*'Nota de Estudiantes'!W92/W$6)</f>
        <v/>
      </c>
      <c r="X90" s="43" t="str">
        <f>IF(ISBLANK('Nota de Estudiantes'!X92),"",20*'Nota de Estudiantes'!X92/X$6)</f>
        <v/>
      </c>
      <c r="Y90" s="43" t="str">
        <f>IF(ISBLANK('Nota de Estudiantes'!Y92),"",20*'Nota de Estudiantes'!Y92/Y$6)</f>
        <v/>
      </c>
      <c r="Z90" s="43" t="str">
        <f>IF(ISBLANK('Nota de Estudiantes'!Z92),"",20*'Nota de Estudiantes'!Z92/Z$6)</f>
        <v/>
      </c>
      <c r="AA90" s="43" t="str">
        <f>IF(ISBLANK('Nota de Estudiantes'!AA92),"",20*'Nota de Estudiantes'!AA92/AA$6)</f>
        <v/>
      </c>
      <c r="AB90" s="43" t="str">
        <f>IF(ISBLANK('Nota de Estudiantes'!AB92),"",20*'Nota de Estudiantes'!AB92/AB$6)</f>
        <v/>
      </c>
      <c r="AC90" s="43" t="str">
        <f>IF(ISBLANK('Nota de Estudiantes'!AC92),"",20*'Nota de Estudiantes'!AC92/AC$6)</f>
        <v/>
      </c>
      <c r="AD90" s="43" t="str">
        <f>IF(ISBLANK('Nota de Estudiantes'!AD92),"",20*'Nota de Estudiantes'!AD92/AD$6)</f>
        <v/>
      </c>
      <c r="AE90" s="43" t="str">
        <f>IF(ISBLANK('Nota de Estudiantes'!AE92),"",20*'Nota de Estudiantes'!AE92/AE$6)</f>
        <v/>
      </c>
      <c r="AF90" s="43" t="str">
        <f>IF(ISBLANK('Nota de Estudiantes'!AF92),"",20*'Nota de Estudiantes'!AF92/AF$6)</f>
        <v/>
      </c>
      <c r="AG90" s="43" t="str">
        <f>IF(ISBLANK('Nota de Estudiantes'!AG92),"",20*'Nota de Estudiantes'!AG92/AG$6)</f>
        <v/>
      </c>
      <c r="AH90" s="43" t="str">
        <f>IF(ISBLANK('Nota de Estudiantes'!AH92),"",20*'Nota de Estudiantes'!AH92/AH$6)</f>
        <v/>
      </c>
      <c r="AI90" s="43" t="str">
        <f>IF(ISBLANK('Nota de Estudiantes'!AI92),"",20*'Nota de Estudiantes'!AI92/AI$6)</f>
        <v/>
      </c>
      <c r="AJ90" s="43" t="str">
        <f>IF(ISBLANK('Nota de Estudiantes'!AJ92),"",20*'Nota de Estudiantes'!AJ92/AJ$6)</f>
        <v/>
      </c>
      <c r="AK90" s="43" t="str">
        <f>IF(ISBLANK('Nota de Estudiantes'!AK92),"",20*'Nota de Estudiantes'!AK92/AK$6)</f>
        <v/>
      </c>
      <c r="AL90" s="43" t="str">
        <f>IF(ISBLANK('Nota de Estudiantes'!AL92),"",20*'Nota de Estudiantes'!AL92/AL$6)</f>
        <v/>
      </c>
      <c r="AM90" s="43" t="str">
        <f>IF(ISBLANK('Nota de Estudiantes'!AM92),"",20*'Nota de Estudiantes'!AM92/AM$6)</f>
        <v/>
      </c>
      <c r="AN90" s="43" t="str">
        <f>IF(ISBLANK('Nota de Estudiantes'!AN92),"",20*'Nota de Estudiantes'!AN92/AN$6)</f>
        <v/>
      </c>
      <c r="AO90" s="43" t="str">
        <f>IF(ISBLANK('Nota de Estudiantes'!AO92),"",20*'Nota de Estudiantes'!AO92/AO$6)</f>
        <v/>
      </c>
      <c r="AP90" s="43" t="str">
        <f>IF(ISBLANK('Nota de Estudiantes'!AP92),"",20*'Nota de Estudiantes'!AP92/AP$6)</f>
        <v/>
      </c>
      <c r="AQ90" s="43" t="str">
        <f>IF(ISBLANK('Nota de Estudiantes'!AQ92),"",20*'Nota de Estudiantes'!AQ92/AQ$6)</f>
        <v/>
      </c>
      <c r="AR90" s="43" t="str">
        <f>IF(ISBLANK('Nota de Estudiantes'!AR92),"",20*'Nota de Estudiantes'!AR92/AR$6)</f>
        <v/>
      </c>
      <c r="AS90" s="43" t="str">
        <f>IF(ISBLANK('Nota de Estudiantes'!AS92),"",20*'Nota de Estudiantes'!AS92/AS$6)</f>
        <v/>
      </c>
      <c r="AT90" s="43" t="str">
        <f>IF(ISBLANK('Nota de Estudiantes'!AT92),"",20*'Nota de Estudiantes'!AT92/AT$6)</f>
        <v/>
      </c>
      <c r="AU90" s="43" t="str">
        <f>IF(ISBLANK('Nota de Estudiantes'!AU92),"",20*'Nota de Estudiantes'!AU92/AU$6)</f>
        <v/>
      </c>
      <c r="AV90" s="43" t="str">
        <f>IF(ISBLANK('Nota de Estudiantes'!AV92),"",20*'Nota de Estudiantes'!AV92/AV$6)</f>
        <v/>
      </c>
      <c r="AW90" s="43" t="str">
        <f>IF(ISBLANK('Nota de Estudiantes'!AW92),"",20*'Nota de Estudiantes'!AW92/AW$6)</f>
        <v/>
      </c>
      <c r="AX90" s="43" t="str">
        <f>IF(ISBLANK('Nota de Estudiantes'!AX92),"",20*'Nota de Estudiantes'!AX92/AX$6)</f>
        <v/>
      </c>
      <c r="AY90" s="43" t="str">
        <f>IF(ISBLANK('Nota de Estudiantes'!AY92),"",20*'Nota de Estudiantes'!AY92/AY$6)</f>
        <v/>
      </c>
      <c r="AZ90" s="43" t="str">
        <f>IF(ISBLANK('Nota de Estudiantes'!AZ92),"",20*'Nota de Estudiantes'!AZ92/AZ$6)</f>
        <v/>
      </c>
      <c r="BA90" s="43" t="str">
        <f>IF(ISBLANK('Nota de Estudiantes'!BA92),"",20*'Nota de Estudiantes'!BA92/BA$6)</f>
        <v/>
      </c>
      <c r="BB90" s="43" t="str">
        <f>IF(ISBLANK('Nota de Estudiantes'!BB92),"",20*'Nota de Estudiantes'!BB92/BB$6)</f>
        <v/>
      </c>
      <c r="BC90" s="43" t="str">
        <f>IF(ISBLANK('Nota de Estudiantes'!BC92),"",20*'Nota de Estudiantes'!BC92/BC$6)</f>
        <v/>
      </c>
      <c r="BD90" s="43" t="str">
        <f>IF(ISBLANK('Nota de Estudiantes'!BD92),"",20*'Nota de Estudiantes'!BD92/BD$6)</f>
        <v/>
      </c>
      <c r="BE90" s="43" t="str">
        <f>IF(ISBLANK('Nota de Estudiantes'!BE92),"",20*'Nota de Estudiantes'!BE92/BE$6)</f>
        <v/>
      </c>
      <c r="BF90" s="43" t="str">
        <f>IF(ISBLANK('Nota de Estudiantes'!BF92),"",20*'Nota de Estudiantes'!BF92/BF$6)</f>
        <v/>
      </c>
      <c r="BG90" s="43" t="str">
        <f>IF(ISBLANK('Nota de Estudiantes'!BG92),"",20*'Nota de Estudiantes'!BG92/BG$6)</f>
        <v/>
      </c>
      <c r="BH90" s="43" t="str">
        <f>IF(ISBLANK('Nota de Estudiantes'!BH92),"",20*'Nota de Estudiantes'!BH92/BH$6)</f>
        <v/>
      </c>
      <c r="BI90" s="43" t="str">
        <f>IF(ISBLANK('Nota de Estudiantes'!BI92),"",20*'Nota de Estudiantes'!BI92/BI$6)</f>
        <v/>
      </c>
      <c r="BJ90" s="43" t="str">
        <f>IF(ISBLANK('Nota de Estudiantes'!BJ92),"",20*'Nota de Estudiantes'!BJ92/BJ$6)</f>
        <v/>
      </c>
      <c r="BK90" s="43" t="str">
        <f>IF(ISBLANK('Nota de Estudiantes'!BK92),"",20*'Nota de Estudiantes'!BK92/BK$6)</f>
        <v/>
      </c>
      <c r="BL90" s="43" t="str">
        <f>IF(ISBLANK('Nota de Estudiantes'!BL92),"",20*'Nota de Estudiantes'!BL92/BL$6)</f>
        <v/>
      </c>
      <c r="BM90" s="43" t="str">
        <f>IF(ISBLANK('Nota de Estudiantes'!BM92),"",20*'Nota de Estudiantes'!BM92/BM$6)</f>
        <v/>
      </c>
      <c r="BN90" s="43" t="str">
        <f>IF(ISBLANK('Nota de Estudiantes'!BN92),"",20*'Nota de Estudiantes'!BN92/BN$6)</f>
        <v/>
      </c>
      <c r="BO90" s="43" t="str">
        <f>IF(ISBLANK('Nota de Estudiantes'!BO92),"",20*'Nota de Estudiantes'!BO92/BO$6)</f>
        <v/>
      </c>
      <c r="BP90" s="43" t="str">
        <f>IF(ISBLANK('Nota de Estudiantes'!BP92),"",20*'Nota de Estudiantes'!BP92/BP$6)</f>
        <v/>
      </c>
      <c r="BQ90" s="43" t="str">
        <f>IF(ISBLANK('Nota de Estudiantes'!BQ92),"",20*'Nota de Estudiantes'!BQ92/BQ$6)</f>
        <v/>
      </c>
      <c r="BR90" s="43" t="str">
        <f>IF(ISBLANK('Nota de Estudiantes'!BR92),"",20*'Nota de Estudiantes'!BR92/BR$6)</f>
        <v/>
      </c>
      <c r="BS90" s="43" t="str">
        <f>IF(ISBLANK('Nota de Estudiantes'!BS92),"",20*'Nota de Estudiantes'!BS92/BS$6)</f>
        <v/>
      </c>
      <c r="BT90" s="43" t="str">
        <f>IF(ISBLANK('Nota de Estudiantes'!BT92),"",20*'Nota de Estudiantes'!BT92/BT$6)</f>
        <v/>
      </c>
      <c r="BU90" s="43" t="str">
        <f>IF(ISBLANK('Nota de Estudiantes'!BU92),"",20*'Nota de Estudiantes'!BU92/BU$6)</f>
        <v/>
      </c>
      <c r="BV90" s="43" t="str">
        <f>IF(ISBLANK('Nota de Estudiantes'!BV92),"",20*'Nota de Estudiantes'!BV92/BV$6)</f>
        <v/>
      </c>
      <c r="BW90" s="43" t="str">
        <f>IF(ISBLANK('Nota de Estudiantes'!BW92),"",20*'Nota de Estudiantes'!BW92/BW$6)</f>
        <v/>
      </c>
      <c r="BX90" s="43" t="str">
        <f>IF(ISBLANK('Nota de Estudiantes'!BX92),"",20*'Nota de Estudiantes'!BX92/BX$6)</f>
        <v/>
      </c>
      <c r="BY90" s="43" t="str">
        <f>IF(ISBLANK('Nota de Estudiantes'!BY92),"",20*'Nota de Estudiantes'!BY92/BY$6)</f>
        <v/>
      </c>
      <c r="BZ90" s="43" t="str">
        <f>IF(ISBLANK('Nota de Estudiantes'!BZ92),"",20*'Nota de Estudiantes'!BZ92/BZ$6)</f>
        <v/>
      </c>
      <c r="CA90" s="43" t="str">
        <f>IF(ISBLANK('Nota de Estudiantes'!CA92),"",20*'Nota de Estudiantes'!CA92/CA$6)</f>
        <v/>
      </c>
      <c r="CB90" s="43" t="str">
        <f>IF(ISBLANK('Nota de Estudiantes'!CB92),"",20*'Nota de Estudiantes'!CB92/CB$6)</f>
        <v/>
      </c>
      <c r="CC90" s="43" t="str">
        <f>IF(ISBLANK('Nota de Estudiantes'!CC92),"",20*'Nota de Estudiantes'!CC92/CC$6)</f>
        <v/>
      </c>
      <c r="CD90" s="43" t="str">
        <f>IF(ISBLANK('Nota de Estudiantes'!CD92),"",20*'Nota de Estudiantes'!CD92/CD$6)</f>
        <v/>
      </c>
      <c r="CE90" s="43" t="str">
        <f>IF(ISBLANK('Nota de Estudiantes'!CE92),"",20*'Nota de Estudiantes'!CE92/CE$6)</f>
        <v/>
      </c>
      <c r="CF90" s="43" t="str">
        <f>IF(ISBLANK('Nota de Estudiantes'!CF92),"",20*'Nota de Estudiantes'!CF92/CF$6)</f>
        <v/>
      </c>
      <c r="CG90" s="43" t="str">
        <f>IF(ISBLANK('Nota de Estudiantes'!CG92),"",20*'Nota de Estudiantes'!CG92/CG$6)</f>
        <v/>
      </c>
      <c r="CH90" s="43" t="str">
        <f>IF(ISBLANK('Nota de Estudiantes'!CH92),"",20*'Nota de Estudiantes'!CH92/CH$6)</f>
        <v/>
      </c>
      <c r="CI90" s="43" t="str">
        <f>IF(ISBLANK('Nota de Estudiantes'!CI92),"",20*'Nota de Estudiantes'!CI92/CI$6)</f>
        <v/>
      </c>
      <c r="CJ90" s="43" t="str">
        <f>IF(ISBLANK('Nota de Estudiantes'!CJ92),"",20*'Nota de Estudiantes'!CJ92/CJ$6)</f>
        <v/>
      </c>
      <c r="CK90" s="43" t="str">
        <f>IF(ISBLANK('Nota de Estudiantes'!CK92),"",20*'Nota de Estudiantes'!CK92/CK$6)</f>
        <v/>
      </c>
      <c r="CL90" s="43" t="str">
        <f>IF(ISBLANK('Nota de Estudiantes'!CL92),"",20*'Nota de Estudiantes'!CL92/CL$6)</f>
        <v/>
      </c>
      <c r="CM90" s="43" t="str">
        <f>IF(ISBLANK('Nota de Estudiantes'!CM92),"",20*'Nota de Estudiantes'!CM92/CM$6)</f>
        <v/>
      </c>
      <c r="CN90" s="43" t="str">
        <f>IF(ISBLANK('Nota de Estudiantes'!CN92),"",20*'Nota de Estudiantes'!CN92/CN$6)</f>
        <v/>
      </c>
      <c r="CO90" s="43" t="str">
        <f>IF(ISBLANK('Nota de Estudiantes'!CO92),"",20*'Nota de Estudiantes'!CO92/CO$6)</f>
        <v/>
      </c>
      <c r="CP90" s="43" t="str">
        <f>IF(ISBLANK('Nota de Estudiantes'!CP92),"",20*'Nota de Estudiantes'!CP92/CP$6)</f>
        <v/>
      </c>
      <c r="CQ90" s="43" t="str">
        <f>IF(ISBLANK('Nota de Estudiantes'!CQ92),"",20*'Nota de Estudiantes'!CQ92/CQ$6)</f>
        <v/>
      </c>
      <c r="CR90" s="43" t="str">
        <f>IF(ISBLANK('Nota de Estudiantes'!CR92),"",20*'Nota de Estudiantes'!CR92/CR$6)</f>
        <v/>
      </c>
      <c r="CS90" s="43" t="str">
        <f>IF(ISBLANK('Nota de Estudiantes'!CS92),"",20*'Nota de Estudiantes'!CS92/CS$6)</f>
        <v/>
      </c>
      <c r="CT90" s="43" t="str">
        <f>IF(ISBLANK('Nota de Estudiantes'!CT92),"",20*'Nota de Estudiantes'!CT92/CT$6)</f>
        <v/>
      </c>
      <c r="CU90" s="43" t="str">
        <f>IF(ISBLANK('Nota de Estudiantes'!CU92),"",20*'Nota de Estudiantes'!CU92/CU$6)</f>
        <v/>
      </c>
      <c r="CV90" s="43" t="str">
        <f>IF(ISBLANK('Nota de Estudiantes'!CV92),"",20*'Nota de Estudiantes'!CV92/CV$6)</f>
        <v/>
      </c>
      <c r="CW90" s="43" t="str">
        <f>IF(ISBLANK('Nota de Estudiantes'!CW92),"",20*'Nota de Estudiantes'!CW92/CW$6)</f>
        <v/>
      </c>
      <c r="CX90" s="43" t="str">
        <f>IF(ISBLANK('Nota de Estudiantes'!CX92),"",20*'Nota de Estudiantes'!CX92/CX$6)</f>
        <v/>
      </c>
      <c r="CY90" s="43" t="str">
        <f>IF(ISBLANK('Nota de Estudiantes'!CY92),"",20*'Nota de Estudiantes'!CY92/CY$6)</f>
        <v/>
      </c>
      <c r="CZ90" s="43" t="str">
        <f>IF(ISBLANK('Nota de Estudiantes'!CZ92),"",20*'Nota de Estudiantes'!CZ92/CZ$6)</f>
        <v/>
      </c>
      <c r="DA90" s="43" t="str">
        <f>IF(ISBLANK('Nota de Estudiantes'!DA92),"",20*'Nota de Estudiantes'!DA92/DA$6)</f>
        <v/>
      </c>
      <c r="DB90" s="43" t="str">
        <f>IF(ISBLANK('Nota de Estudiantes'!DB92),"",20*'Nota de Estudiantes'!DB92/DB$6)</f>
        <v/>
      </c>
      <c r="DC90" s="43" t="str">
        <f>IF(ISBLANK('Nota de Estudiantes'!DC92),"",20*'Nota de Estudiantes'!DC92/DC$6)</f>
        <v/>
      </c>
      <c r="DD90" s="43" t="str">
        <f>IF(ISBLANK('Nota de Estudiantes'!DD92),"",20*'Nota de Estudiantes'!DD92/DD$6)</f>
        <v/>
      </c>
      <c r="DE90" s="43" t="str">
        <f>IF(ISBLANK('Nota de Estudiantes'!DE92),"",20*'Nota de Estudiantes'!DE92/DE$6)</f>
        <v/>
      </c>
      <c r="DF90" s="43" t="str">
        <f>IF(ISBLANK('Nota de Estudiantes'!DF92),"",20*'Nota de Estudiantes'!DF92/DF$6)</f>
        <v/>
      </c>
      <c r="DG90" s="43" t="str">
        <f>IF(ISBLANK('Nota de Estudiantes'!DG92),"",20*'Nota de Estudiantes'!DG92/DG$6)</f>
        <v/>
      </c>
      <c r="DH90" s="43" t="str">
        <f>IF(ISBLANK('Nota de Estudiantes'!DH92),"",20*'Nota de Estudiantes'!DH92/DH$6)</f>
        <v/>
      </c>
      <c r="DI90" s="43" t="str">
        <f>IF(ISBLANK('Nota de Estudiantes'!DI92),"",20*'Nota de Estudiantes'!DI92/DI$6)</f>
        <v/>
      </c>
      <c r="DJ90" s="43" t="str">
        <f>IF(ISBLANK('Nota de Estudiantes'!DJ92),"",20*'Nota de Estudiantes'!DJ92/DJ$6)</f>
        <v/>
      </c>
      <c r="DK90" s="43" t="str">
        <f>IF(ISBLANK('Nota de Estudiantes'!DK92),"",20*'Nota de Estudiantes'!DK92/DK$6)</f>
        <v/>
      </c>
      <c r="DL90" s="43" t="str">
        <f>IF(ISBLANK('Nota de Estudiantes'!DL92),"",20*'Nota de Estudiantes'!DL92/DL$6)</f>
        <v/>
      </c>
      <c r="DM90" s="43" t="str">
        <f>IF(ISBLANK('Nota de Estudiantes'!DM92),"",20*'Nota de Estudiantes'!DM92/DM$6)</f>
        <v/>
      </c>
      <c r="DN90" s="43" t="str">
        <f>IF(ISBLANK('Nota de Estudiantes'!DN92),"",20*'Nota de Estudiantes'!DN92/DN$6)</f>
        <v/>
      </c>
      <c r="DO90" s="43" t="str">
        <f>IF(ISBLANK('Nota de Estudiantes'!DO92),"",20*'Nota de Estudiantes'!DO92/DO$6)</f>
        <v/>
      </c>
      <c r="DP90" s="43" t="str">
        <f>IF(ISBLANK('Nota de Estudiantes'!DP92),"",20*'Nota de Estudiantes'!DP92/DP$6)</f>
        <v/>
      </c>
      <c r="DQ90" s="43" t="str">
        <f>IF(ISBLANK('Nota de Estudiantes'!DQ92),"",20*'Nota de Estudiantes'!DQ92/DQ$6)</f>
        <v/>
      </c>
      <c r="DR90" s="43" t="str">
        <f>IF(ISBLANK('Nota de Estudiantes'!DR92),"",20*'Nota de Estudiantes'!DR92/DR$6)</f>
        <v/>
      </c>
      <c r="DS90" s="43" t="str">
        <f>IF(ISBLANK('Nota de Estudiantes'!DS92),"",20*'Nota de Estudiantes'!DS92/DS$6)</f>
        <v/>
      </c>
      <c r="DT90" s="43" t="str">
        <f>IF(ISBLANK('Nota de Estudiantes'!DT92),"",20*'Nota de Estudiantes'!DT92/DT$6)</f>
        <v/>
      </c>
      <c r="DU90" s="43" t="str">
        <f>IF(ISBLANK('Nota de Estudiantes'!DU92),"",20*'Nota de Estudiantes'!DU92/DU$6)</f>
        <v/>
      </c>
      <c r="DV90" s="43" t="str">
        <f>IF(ISBLANK('Nota de Estudiantes'!DV92),"",20*'Nota de Estudiantes'!DV92/DV$6)</f>
        <v/>
      </c>
      <c r="DW90" s="43" t="str">
        <f>IF(ISBLANK('Nota de Estudiantes'!DW92),"",20*'Nota de Estudiantes'!DW92/DW$6)</f>
        <v/>
      </c>
      <c r="DX90" s="43" t="str">
        <f>IF(ISBLANK('Nota de Estudiantes'!DX92),"",20*'Nota de Estudiantes'!DX92/DX$6)</f>
        <v/>
      </c>
      <c r="DY90" s="43" t="str">
        <f>IF(ISBLANK('Nota de Estudiantes'!DY92),"",20*'Nota de Estudiantes'!DY92/DY$6)</f>
        <v/>
      </c>
      <c r="DZ90" s="43" t="str">
        <f>IF(ISBLANK('Nota de Estudiantes'!DZ92),"",20*'Nota de Estudiantes'!DZ92/DZ$6)</f>
        <v/>
      </c>
      <c r="EA90" s="43" t="str">
        <f>IF(ISBLANK('Nota de Estudiantes'!EA92),"",20*'Nota de Estudiantes'!EA92/EA$6)</f>
        <v/>
      </c>
      <c r="EB90" s="43" t="str">
        <f>IF(ISBLANK('Nota de Estudiantes'!EB92),"",20*'Nota de Estudiantes'!EB92/EB$6)</f>
        <v/>
      </c>
      <c r="EC90" s="43" t="str">
        <f>IF(ISBLANK('Nota de Estudiantes'!EC92),"",20*'Nota de Estudiantes'!EC92/EC$6)</f>
        <v/>
      </c>
      <c r="ED90" s="43" t="str">
        <f>IF(ISBLANK('Nota de Estudiantes'!ED92),"",20*'Nota de Estudiantes'!ED92/ED$6)</f>
        <v/>
      </c>
      <c r="EE90" s="43" t="str">
        <f>IF(ISBLANK('Nota de Estudiantes'!EE92),"",20*'Nota de Estudiantes'!EE92/EE$6)</f>
        <v/>
      </c>
      <c r="EF90" s="43" t="str">
        <f>IF(ISBLANK('Nota de Estudiantes'!EF92),"",20*'Nota de Estudiantes'!EF92/EF$6)</f>
        <v/>
      </c>
      <c r="EG90" s="43" t="str">
        <f>IF(ISBLANK('Nota de Estudiantes'!EG92),"",20*'Nota de Estudiantes'!EG92/EG$6)</f>
        <v/>
      </c>
      <c r="EH90" s="43" t="str">
        <f>IF(ISBLANK('Nota de Estudiantes'!EH92),"",20*'Nota de Estudiantes'!EH92/EH$6)</f>
        <v/>
      </c>
      <c r="EI90" s="43" t="str">
        <f>IF(ISBLANK('Nota de Estudiantes'!EI92),"",20*'Nota de Estudiantes'!EI92/EI$6)</f>
        <v/>
      </c>
      <c r="EJ90" s="43" t="str">
        <f>IF(ISBLANK('Nota de Estudiantes'!EJ92),"",20*'Nota de Estudiantes'!EJ92/EJ$6)</f>
        <v/>
      </c>
      <c r="EK90" s="43" t="str">
        <f>IF(ISBLANK('Nota de Estudiantes'!EK92),"",20*'Nota de Estudiantes'!EK92/EK$6)</f>
        <v/>
      </c>
      <c r="EL90" s="43" t="str">
        <f>IF(ISBLANK('Nota de Estudiantes'!EL92),"",20*'Nota de Estudiantes'!EL92/EL$6)</f>
        <v/>
      </c>
      <c r="EM90" s="43" t="str">
        <f>IF(ISBLANK('Nota de Estudiantes'!EM92),"",20*'Nota de Estudiantes'!EM92/EM$6)</f>
        <v/>
      </c>
      <c r="EN90" s="43" t="str">
        <f>IF(ISBLANK('Nota de Estudiantes'!EN92),"",20*'Nota de Estudiantes'!EN92/EN$6)</f>
        <v/>
      </c>
      <c r="EO90" s="43" t="str">
        <f>IF(ISBLANK('Nota de Estudiantes'!EO92),"",20*'Nota de Estudiantes'!EO92/EO$6)</f>
        <v/>
      </c>
      <c r="EP90" s="43" t="str">
        <f>IF(ISBLANK('Nota de Estudiantes'!EP92),"",20*'Nota de Estudiantes'!EP92/EP$6)</f>
        <v/>
      </c>
      <c r="EQ90" s="43" t="str">
        <f>IF(ISBLANK('Nota de Estudiantes'!EQ92),"",20*'Nota de Estudiantes'!EQ92/EQ$6)</f>
        <v/>
      </c>
      <c r="ER90" s="43" t="str">
        <f>IF(ISBLANK('Nota de Estudiantes'!ER92),"",20*'Nota de Estudiantes'!ER92/ER$6)</f>
        <v/>
      </c>
      <c r="ES90" s="43" t="str">
        <f>IF(ISBLANK('Nota de Estudiantes'!ES92),"",20*'Nota de Estudiantes'!ES92/ES$6)</f>
        <v/>
      </c>
      <c r="ET90" s="43" t="str">
        <f>IF(ISBLANK('Nota de Estudiantes'!ET92),"",20*'Nota de Estudiantes'!ET92/ET$6)</f>
        <v/>
      </c>
      <c r="EU90" s="43" t="str">
        <f>IF(ISBLANK('Nota de Estudiantes'!EU92),"",20*'Nota de Estudiantes'!EU92/EU$6)</f>
        <v/>
      </c>
      <c r="EV90" s="43" t="str">
        <f>IF(ISBLANK('Nota de Estudiantes'!EV92),"",20*'Nota de Estudiantes'!EV92/EV$6)</f>
        <v/>
      </c>
      <c r="EW90" s="43" t="str">
        <f>IF(ISBLANK('Nota de Estudiantes'!EW92),"",20*'Nota de Estudiantes'!EW92/EW$6)</f>
        <v/>
      </c>
      <c r="EX90" s="43" t="str">
        <f>IF(ISBLANK('Nota de Estudiantes'!EX92),"",20*'Nota de Estudiantes'!EX92/EX$6)</f>
        <v/>
      </c>
      <c r="EY90" s="43" t="str">
        <f>IF(ISBLANK('Nota de Estudiantes'!EY92),"",20*'Nota de Estudiantes'!EY92/EY$6)</f>
        <v/>
      </c>
      <c r="EZ90" s="43" t="str">
        <f>IF(ISBLANK('Nota de Estudiantes'!EZ92),"",20*'Nota de Estudiantes'!EZ92/EZ$6)</f>
        <v/>
      </c>
      <c r="FA90" s="43" t="str">
        <f>IF(ISBLANK('Nota de Estudiantes'!FA92),"",20*'Nota de Estudiantes'!FA92/FA$6)</f>
        <v/>
      </c>
      <c r="FB90" s="43" t="str">
        <f>IF(ISBLANK('Nota de Estudiantes'!FB92),"",20*'Nota de Estudiantes'!FB92/FB$6)</f>
        <v/>
      </c>
      <c r="FC90" s="43" t="str">
        <f>IF(ISBLANK('Nota de Estudiantes'!FC92),"",20*'Nota de Estudiantes'!FC92/FC$6)</f>
        <v/>
      </c>
      <c r="FD90" s="43" t="str">
        <f>IF(ISBLANK('Nota de Estudiantes'!FD92),"",20*'Nota de Estudiantes'!FD92/FD$6)</f>
        <v/>
      </c>
      <c r="FE90" s="43" t="str">
        <f>IF(ISBLANK('Nota de Estudiantes'!FE92),"",20*'Nota de Estudiantes'!FE92/FE$6)</f>
        <v/>
      </c>
      <c r="FF90" s="43" t="str">
        <f>IF(ISBLANK('Nota de Estudiantes'!FF92),"",20*'Nota de Estudiantes'!FF92/FF$6)</f>
        <v/>
      </c>
      <c r="FG90" s="43" t="str">
        <f>IF(ISBLANK('Nota de Estudiantes'!FG92),"",20*'Nota de Estudiantes'!FG92/FG$6)</f>
        <v/>
      </c>
      <c r="FH90" s="43" t="str">
        <f>IF(ISBLANK('Nota de Estudiantes'!FH92),"",20*'Nota de Estudiantes'!FH92/FH$6)</f>
        <v/>
      </c>
      <c r="FI90" s="43" t="str">
        <f>IF(ISBLANK('Nota de Estudiantes'!FI92),"",20*'Nota de Estudiantes'!FI92/FI$6)</f>
        <v/>
      </c>
      <c r="FJ90" s="43" t="str">
        <f>IF(ISBLANK('Nota de Estudiantes'!FJ92),"",20*'Nota de Estudiantes'!FJ92/FJ$6)</f>
        <v/>
      </c>
      <c r="FK90" s="43" t="str">
        <f>IF(ISBLANK('Nota de Estudiantes'!FK92),"",20*'Nota de Estudiantes'!FK92/FK$6)</f>
        <v/>
      </c>
      <c r="FL90" s="43" t="str">
        <f>IF(ISBLANK('Nota de Estudiantes'!FL92),"",20*'Nota de Estudiantes'!FL92/FL$6)</f>
        <v/>
      </c>
    </row>
    <row r="91" spans="2:168" x14ac:dyDescent="0.25">
      <c r="B91" s="42" t="str">
        <f>IF(ISBLANK('Nota de Estudiantes'!B93),"",'Nota de Estudiantes'!B93)</f>
        <v/>
      </c>
      <c r="C91" s="42" t="str">
        <f>IF(ISBLANK('Nota de Estudiantes'!C93),"",'Nota de Estudiantes'!C93)</f>
        <v/>
      </c>
      <c r="D91" s="38" t="str">
        <f>IF(ISBLANK('Nota de Estudiantes'!D93),"",'Nota de Estudiantes'!D93)</f>
        <v/>
      </c>
      <c r="E91" s="43" t="str">
        <f>IF(ISBLANK('Nota de Estudiantes'!E93),"",20*'Nota de Estudiantes'!E93/E$6)</f>
        <v/>
      </c>
      <c r="F91" s="43" t="str">
        <f>IF(ISBLANK('Nota de Estudiantes'!F93),"",20*'Nota de Estudiantes'!F93/F$6)</f>
        <v/>
      </c>
      <c r="G91" s="43" t="str">
        <f>IF(ISBLANK('Nota de Estudiantes'!G93),"",20*'Nota de Estudiantes'!G93/G$6)</f>
        <v/>
      </c>
      <c r="H91" s="43" t="str">
        <f>IF(ISBLANK('Nota de Estudiantes'!H93),"",20*'Nota de Estudiantes'!H93/H$6)</f>
        <v/>
      </c>
      <c r="I91" s="43" t="str">
        <f>IF(ISBLANK('Nota de Estudiantes'!I93),"",20*'Nota de Estudiantes'!I93/I$6)</f>
        <v/>
      </c>
      <c r="J91" s="43" t="str">
        <f>IF(ISBLANK('Nota de Estudiantes'!J93),"",20*'Nota de Estudiantes'!J93/J$6)</f>
        <v/>
      </c>
      <c r="K91" s="43" t="str">
        <f>IF(ISBLANK('Nota de Estudiantes'!K93),"",20*'Nota de Estudiantes'!K93/K$6)</f>
        <v/>
      </c>
      <c r="L91" s="43" t="str">
        <f>IF(ISBLANK('Nota de Estudiantes'!L93),"",20*'Nota de Estudiantes'!L93/L$6)</f>
        <v/>
      </c>
      <c r="M91" s="43" t="str">
        <f>IF(ISBLANK('Nota de Estudiantes'!M93),"",20*'Nota de Estudiantes'!M93/M$6)</f>
        <v/>
      </c>
      <c r="N91" s="43" t="str">
        <f>IF(ISBLANK('Nota de Estudiantes'!N93),"",20*'Nota de Estudiantes'!N93/N$6)</f>
        <v/>
      </c>
      <c r="O91" s="43" t="str">
        <f>IF(ISBLANK('Nota de Estudiantes'!O93),"",20*'Nota de Estudiantes'!O93/O$6)</f>
        <v/>
      </c>
      <c r="P91" s="43" t="str">
        <f>IF(ISBLANK('Nota de Estudiantes'!P93),"",20*'Nota de Estudiantes'!P93/P$6)</f>
        <v/>
      </c>
      <c r="Q91" s="43" t="str">
        <f>IF(ISBLANK('Nota de Estudiantes'!Q93),"",20*'Nota de Estudiantes'!Q93/Q$6)</f>
        <v/>
      </c>
      <c r="R91" s="43" t="str">
        <f>IF(ISBLANK('Nota de Estudiantes'!R93),"",20*'Nota de Estudiantes'!R93/R$6)</f>
        <v/>
      </c>
      <c r="S91" s="43" t="str">
        <f>IF(ISBLANK('Nota de Estudiantes'!S93),"",20*'Nota de Estudiantes'!S93/S$6)</f>
        <v/>
      </c>
      <c r="T91" s="43" t="str">
        <f>IF(ISBLANK('Nota de Estudiantes'!T93),"",20*'Nota de Estudiantes'!T93/T$6)</f>
        <v/>
      </c>
      <c r="U91" s="43" t="str">
        <f>IF(ISBLANK('Nota de Estudiantes'!U93),"",20*'Nota de Estudiantes'!U93/U$6)</f>
        <v/>
      </c>
      <c r="V91" s="43" t="str">
        <f>IF(ISBLANK('Nota de Estudiantes'!V93),"",20*'Nota de Estudiantes'!V93/V$6)</f>
        <v/>
      </c>
      <c r="W91" s="43" t="str">
        <f>IF(ISBLANK('Nota de Estudiantes'!W93),"",20*'Nota de Estudiantes'!W93/W$6)</f>
        <v/>
      </c>
      <c r="X91" s="43" t="str">
        <f>IF(ISBLANK('Nota de Estudiantes'!X93),"",20*'Nota de Estudiantes'!X93/X$6)</f>
        <v/>
      </c>
      <c r="Y91" s="43" t="str">
        <f>IF(ISBLANK('Nota de Estudiantes'!Y93),"",20*'Nota de Estudiantes'!Y93/Y$6)</f>
        <v/>
      </c>
      <c r="Z91" s="43" t="str">
        <f>IF(ISBLANK('Nota de Estudiantes'!Z93),"",20*'Nota de Estudiantes'!Z93/Z$6)</f>
        <v/>
      </c>
      <c r="AA91" s="43" t="str">
        <f>IF(ISBLANK('Nota de Estudiantes'!AA93),"",20*'Nota de Estudiantes'!AA93/AA$6)</f>
        <v/>
      </c>
      <c r="AB91" s="43" t="str">
        <f>IF(ISBLANK('Nota de Estudiantes'!AB93),"",20*'Nota de Estudiantes'!AB93/AB$6)</f>
        <v/>
      </c>
      <c r="AC91" s="43" t="str">
        <f>IF(ISBLANK('Nota de Estudiantes'!AC93),"",20*'Nota de Estudiantes'!AC93/AC$6)</f>
        <v/>
      </c>
      <c r="AD91" s="43" t="str">
        <f>IF(ISBLANK('Nota de Estudiantes'!AD93),"",20*'Nota de Estudiantes'!AD93/AD$6)</f>
        <v/>
      </c>
      <c r="AE91" s="43" t="str">
        <f>IF(ISBLANK('Nota de Estudiantes'!AE93),"",20*'Nota de Estudiantes'!AE93/AE$6)</f>
        <v/>
      </c>
      <c r="AF91" s="43" t="str">
        <f>IF(ISBLANK('Nota de Estudiantes'!AF93),"",20*'Nota de Estudiantes'!AF93/AF$6)</f>
        <v/>
      </c>
      <c r="AG91" s="43" t="str">
        <f>IF(ISBLANK('Nota de Estudiantes'!AG93),"",20*'Nota de Estudiantes'!AG93/AG$6)</f>
        <v/>
      </c>
      <c r="AH91" s="43" t="str">
        <f>IF(ISBLANK('Nota de Estudiantes'!AH93),"",20*'Nota de Estudiantes'!AH93/AH$6)</f>
        <v/>
      </c>
      <c r="AI91" s="43" t="str">
        <f>IF(ISBLANK('Nota de Estudiantes'!AI93),"",20*'Nota de Estudiantes'!AI93/AI$6)</f>
        <v/>
      </c>
      <c r="AJ91" s="43" t="str">
        <f>IF(ISBLANK('Nota de Estudiantes'!AJ93),"",20*'Nota de Estudiantes'!AJ93/AJ$6)</f>
        <v/>
      </c>
      <c r="AK91" s="43" t="str">
        <f>IF(ISBLANK('Nota de Estudiantes'!AK93),"",20*'Nota de Estudiantes'!AK93/AK$6)</f>
        <v/>
      </c>
      <c r="AL91" s="43" t="str">
        <f>IF(ISBLANK('Nota de Estudiantes'!AL93),"",20*'Nota de Estudiantes'!AL93/AL$6)</f>
        <v/>
      </c>
      <c r="AM91" s="43" t="str">
        <f>IF(ISBLANK('Nota de Estudiantes'!AM93),"",20*'Nota de Estudiantes'!AM93/AM$6)</f>
        <v/>
      </c>
      <c r="AN91" s="43" t="str">
        <f>IF(ISBLANK('Nota de Estudiantes'!AN93),"",20*'Nota de Estudiantes'!AN93/AN$6)</f>
        <v/>
      </c>
      <c r="AO91" s="43" t="str">
        <f>IF(ISBLANK('Nota de Estudiantes'!AO93),"",20*'Nota de Estudiantes'!AO93/AO$6)</f>
        <v/>
      </c>
      <c r="AP91" s="43" t="str">
        <f>IF(ISBLANK('Nota de Estudiantes'!AP93),"",20*'Nota de Estudiantes'!AP93/AP$6)</f>
        <v/>
      </c>
      <c r="AQ91" s="43" t="str">
        <f>IF(ISBLANK('Nota de Estudiantes'!AQ93),"",20*'Nota de Estudiantes'!AQ93/AQ$6)</f>
        <v/>
      </c>
      <c r="AR91" s="43" t="str">
        <f>IF(ISBLANK('Nota de Estudiantes'!AR93),"",20*'Nota de Estudiantes'!AR93/AR$6)</f>
        <v/>
      </c>
      <c r="AS91" s="43" t="str">
        <f>IF(ISBLANK('Nota de Estudiantes'!AS93),"",20*'Nota de Estudiantes'!AS93/AS$6)</f>
        <v/>
      </c>
      <c r="AT91" s="43" t="str">
        <f>IF(ISBLANK('Nota de Estudiantes'!AT93),"",20*'Nota de Estudiantes'!AT93/AT$6)</f>
        <v/>
      </c>
      <c r="AU91" s="43" t="str">
        <f>IF(ISBLANK('Nota de Estudiantes'!AU93),"",20*'Nota de Estudiantes'!AU93/AU$6)</f>
        <v/>
      </c>
      <c r="AV91" s="43" t="str">
        <f>IF(ISBLANK('Nota de Estudiantes'!AV93),"",20*'Nota de Estudiantes'!AV93/AV$6)</f>
        <v/>
      </c>
      <c r="AW91" s="43" t="str">
        <f>IF(ISBLANK('Nota de Estudiantes'!AW93),"",20*'Nota de Estudiantes'!AW93/AW$6)</f>
        <v/>
      </c>
      <c r="AX91" s="43" t="str">
        <f>IF(ISBLANK('Nota de Estudiantes'!AX93),"",20*'Nota de Estudiantes'!AX93/AX$6)</f>
        <v/>
      </c>
      <c r="AY91" s="43" t="str">
        <f>IF(ISBLANK('Nota de Estudiantes'!AY93),"",20*'Nota de Estudiantes'!AY93/AY$6)</f>
        <v/>
      </c>
      <c r="AZ91" s="43" t="str">
        <f>IF(ISBLANK('Nota de Estudiantes'!AZ93),"",20*'Nota de Estudiantes'!AZ93/AZ$6)</f>
        <v/>
      </c>
      <c r="BA91" s="43" t="str">
        <f>IF(ISBLANK('Nota de Estudiantes'!BA93),"",20*'Nota de Estudiantes'!BA93/BA$6)</f>
        <v/>
      </c>
      <c r="BB91" s="43" t="str">
        <f>IF(ISBLANK('Nota de Estudiantes'!BB93),"",20*'Nota de Estudiantes'!BB93/BB$6)</f>
        <v/>
      </c>
      <c r="BC91" s="43" t="str">
        <f>IF(ISBLANK('Nota de Estudiantes'!BC93),"",20*'Nota de Estudiantes'!BC93/BC$6)</f>
        <v/>
      </c>
      <c r="BD91" s="43" t="str">
        <f>IF(ISBLANK('Nota de Estudiantes'!BD93),"",20*'Nota de Estudiantes'!BD93/BD$6)</f>
        <v/>
      </c>
      <c r="BE91" s="43" t="str">
        <f>IF(ISBLANK('Nota de Estudiantes'!BE93),"",20*'Nota de Estudiantes'!BE93/BE$6)</f>
        <v/>
      </c>
      <c r="BF91" s="43" t="str">
        <f>IF(ISBLANK('Nota de Estudiantes'!BF93),"",20*'Nota de Estudiantes'!BF93/BF$6)</f>
        <v/>
      </c>
      <c r="BG91" s="43" t="str">
        <f>IF(ISBLANK('Nota de Estudiantes'!BG93),"",20*'Nota de Estudiantes'!BG93/BG$6)</f>
        <v/>
      </c>
      <c r="BH91" s="43" t="str">
        <f>IF(ISBLANK('Nota de Estudiantes'!BH93),"",20*'Nota de Estudiantes'!BH93/BH$6)</f>
        <v/>
      </c>
      <c r="BI91" s="43" t="str">
        <f>IF(ISBLANK('Nota de Estudiantes'!BI93),"",20*'Nota de Estudiantes'!BI93/BI$6)</f>
        <v/>
      </c>
      <c r="BJ91" s="43" t="str">
        <f>IF(ISBLANK('Nota de Estudiantes'!BJ93),"",20*'Nota de Estudiantes'!BJ93/BJ$6)</f>
        <v/>
      </c>
      <c r="BK91" s="43" t="str">
        <f>IF(ISBLANK('Nota de Estudiantes'!BK93),"",20*'Nota de Estudiantes'!BK93/BK$6)</f>
        <v/>
      </c>
      <c r="BL91" s="43" t="str">
        <f>IF(ISBLANK('Nota de Estudiantes'!BL93),"",20*'Nota de Estudiantes'!BL93/BL$6)</f>
        <v/>
      </c>
      <c r="BM91" s="43" t="str">
        <f>IF(ISBLANK('Nota de Estudiantes'!BM93),"",20*'Nota de Estudiantes'!BM93/BM$6)</f>
        <v/>
      </c>
      <c r="BN91" s="43" t="str">
        <f>IF(ISBLANK('Nota de Estudiantes'!BN93),"",20*'Nota de Estudiantes'!BN93/BN$6)</f>
        <v/>
      </c>
      <c r="BO91" s="43" t="str">
        <f>IF(ISBLANK('Nota de Estudiantes'!BO93),"",20*'Nota de Estudiantes'!BO93/BO$6)</f>
        <v/>
      </c>
      <c r="BP91" s="43" t="str">
        <f>IF(ISBLANK('Nota de Estudiantes'!BP93),"",20*'Nota de Estudiantes'!BP93/BP$6)</f>
        <v/>
      </c>
      <c r="BQ91" s="43" t="str">
        <f>IF(ISBLANK('Nota de Estudiantes'!BQ93),"",20*'Nota de Estudiantes'!BQ93/BQ$6)</f>
        <v/>
      </c>
      <c r="BR91" s="43" t="str">
        <f>IF(ISBLANK('Nota de Estudiantes'!BR93),"",20*'Nota de Estudiantes'!BR93/BR$6)</f>
        <v/>
      </c>
      <c r="BS91" s="43" t="str">
        <f>IF(ISBLANK('Nota de Estudiantes'!BS93),"",20*'Nota de Estudiantes'!BS93/BS$6)</f>
        <v/>
      </c>
      <c r="BT91" s="43" t="str">
        <f>IF(ISBLANK('Nota de Estudiantes'!BT93),"",20*'Nota de Estudiantes'!BT93/BT$6)</f>
        <v/>
      </c>
      <c r="BU91" s="43" t="str">
        <f>IF(ISBLANK('Nota de Estudiantes'!BU93),"",20*'Nota de Estudiantes'!BU93/BU$6)</f>
        <v/>
      </c>
      <c r="BV91" s="43" t="str">
        <f>IF(ISBLANK('Nota de Estudiantes'!BV93),"",20*'Nota de Estudiantes'!BV93/BV$6)</f>
        <v/>
      </c>
      <c r="BW91" s="43" t="str">
        <f>IF(ISBLANK('Nota de Estudiantes'!BW93),"",20*'Nota de Estudiantes'!BW93/BW$6)</f>
        <v/>
      </c>
      <c r="BX91" s="43" t="str">
        <f>IF(ISBLANK('Nota de Estudiantes'!BX93),"",20*'Nota de Estudiantes'!BX93/BX$6)</f>
        <v/>
      </c>
      <c r="BY91" s="43" t="str">
        <f>IF(ISBLANK('Nota de Estudiantes'!BY93),"",20*'Nota de Estudiantes'!BY93/BY$6)</f>
        <v/>
      </c>
      <c r="BZ91" s="43" t="str">
        <f>IF(ISBLANK('Nota de Estudiantes'!BZ93),"",20*'Nota de Estudiantes'!BZ93/BZ$6)</f>
        <v/>
      </c>
      <c r="CA91" s="43" t="str">
        <f>IF(ISBLANK('Nota de Estudiantes'!CA93),"",20*'Nota de Estudiantes'!CA93/CA$6)</f>
        <v/>
      </c>
      <c r="CB91" s="43" t="str">
        <f>IF(ISBLANK('Nota de Estudiantes'!CB93),"",20*'Nota de Estudiantes'!CB93/CB$6)</f>
        <v/>
      </c>
      <c r="CC91" s="43" t="str">
        <f>IF(ISBLANK('Nota de Estudiantes'!CC93),"",20*'Nota de Estudiantes'!CC93/CC$6)</f>
        <v/>
      </c>
      <c r="CD91" s="43" t="str">
        <f>IF(ISBLANK('Nota de Estudiantes'!CD93),"",20*'Nota de Estudiantes'!CD93/CD$6)</f>
        <v/>
      </c>
      <c r="CE91" s="43" t="str">
        <f>IF(ISBLANK('Nota de Estudiantes'!CE93),"",20*'Nota de Estudiantes'!CE93/CE$6)</f>
        <v/>
      </c>
      <c r="CF91" s="43" t="str">
        <f>IF(ISBLANK('Nota de Estudiantes'!CF93),"",20*'Nota de Estudiantes'!CF93/CF$6)</f>
        <v/>
      </c>
      <c r="CG91" s="43" t="str">
        <f>IF(ISBLANK('Nota de Estudiantes'!CG93),"",20*'Nota de Estudiantes'!CG93/CG$6)</f>
        <v/>
      </c>
      <c r="CH91" s="43" t="str">
        <f>IF(ISBLANK('Nota de Estudiantes'!CH93),"",20*'Nota de Estudiantes'!CH93/CH$6)</f>
        <v/>
      </c>
      <c r="CI91" s="43" t="str">
        <f>IF(ISBLANK('Nota de Estudiantes'!CI93),"",20*'Nota de Estudiantes'!CI93/CI$6)</f>
        <v/>
      </c>
      <c r="CJ91" s="43" t="str">
        <f>IF(ISBLANK('Nota de Estudiantes'!CJ93),"",20*'Nota de Estudiantes'!CJ93/CJ$6)</f>
        <v/>
      </c>
      <c r="CK91" s="43" t="str">
        <f>IF(ISBLANK('Nota de Estudiantes'!CK93),"",20*'Nota de Estudiantes'!CK93/CK$6)</f>
        <v/>
      </c>
      <c r="CL91" s="43" t="str">
        <f>IF(ISBLANK('Nota de Estudiantes'!CL93),"",20*'Nota de Estudiantes'!CL93/CL$6)</f>
        <v/>
      </c>
      <c r="CM91" s="43" t="str">
        <f>IF(ISBLANK('Nota de Estudiantes'!CM93),"",20*'Nota de Estudiantes'!CM93/CM$6)</f>
        <v/>
      </c>
      <c r="CN91" s="43" t="str">
        <f>IF(ISBLANK('Nota de Estudiantes'!CN93),"",20*'Nota de Estudiantes'!CN93/CN$6)</f>
        <v/>
      </c>
      <c r="CO91" s="43" t="str">
        <f>IF(ISBLANK('Nota de Estudiantes'!CO93),"",20*'Nota de Estudiantes'!CO93/CO$6)</f>
        <v/>
      </c>
      <c r="CP91" s="43" t="str">
        <f>IF(ISBLANK('Nota de Estudiantes'!CP93),"",20*'Nota de Estudiantes'!CP93/CP$6)</f>
        <v/>
      </c>
      <c r="CQ91" s="43" t="str">
        <f>IF(ISBLANK('Nota de Estudiantes'!CQ93),"",20*'Nota de Estudiantes'!CQ93/CQ$6)</f>
        <v/>
      </c>
      <c r="CR91" s="43" t="str">
        <f>IF(ISBLANK('Nota de Estudiantes'!CR93),"",20*'Nota de Estudiantes'!CR93/CR$6)</f>
        <v/>
      </c>
      <c r="CS91" s="43" t="str">
        <f>IF(ISBLANK('Nota de Estudiantes'!CS93),"",20*'Nota de Estudiantes'!CS93/CS$6)</f>
        <v/>
      </c>
      <c r="CT91" s="43" t="str">
        <f>IF(ISBLANK('Nota de Estudiantes'!CT93),"",20*'Nota de Estudiantes'!CT93/CT$6)</f>
        <v/>
      </c>
      <c r="CU91" s="43" t="str">
        <f>IF(ISBLANK('Nota de Estudiantes'!CU93),"",20*'Nota de Estudiantes'!CU93/CU$6)</f>
        <v/>
      </c>
      <c r="CV91" s="43" t="str">
        <f>IF(ISBLANK('Nota de Estudiantes'!CV93),"",20*'Nota de Estudiantes'!CV93/CV$6)</f>
        <v/>
      </c>
      <c r="CW91" s="43" t="str">
        <f>IF(ISBLANK('Nota de Estudiantes'!CW93),"",20*'Nota de Estudiantes'!CW93/CW$6)</f>
        <v/>
      </c>
      <c r="CX91" s="43" t="str">
        <f>IF(ISBLANK('Nota de Estudiantes'!CX93),"",20*'Nota de Estudiantes'!CX93/CX$6)</f>
        <v/>
      </c>
      <c r="CY91" s="43" t="str">
        <f>IF(ISBLANK('Nota de Estudiantes'!CY93),"",20*'Nota de Estudiantes'!CY93/CY$6)</f>
        <v/>
      </c>
      <c r="CZ91" s="43" t="str">
        <f>IF(ISBLANK('Nota de Estudiantes'!CZ93),"",20*'Nota de Estudiantes'!CZ93/CZ$6)</f>
        <v/>
      </c>
      <c r="DA91" s="43" t="str">
        <f>IF(ISBLANK('Nota de Estudiantes'!DA93),"",20*'Nota de Estudiantes'!DA93/DA$6)</f>
        <v/>
      </c>
      <c r="DB91" s="43" t="str">
        <f>IF(ISBLANK('Nota de Estudiantes'!DB93),"",20*'Nota de Estudiantes'!DB93/DB$6)</f>
        <v/>
      </c>
      <c r="DC91" s="43" t="str">
        <f>IF(ISBLANK('Nota de Estudiantes'!DC93),"",20*'Nota de Estudiantes'!DC93/DC$6)</f>
        <v/>
      </c>
      <c r="DD91" s="43" t="str">
        <f>IF(ISBLANK('Nota de Estudiantes'!DD93),"",20*'Nota de Estudiantes'!DD93/DD$6)</f>
        <v/>
      </c>
      <c r="DE91" s="43" t="str">
        <f>IF(ISBLANK('Nota de Estudiantes'!DE93),"",20*'Nota de Estudiantes'!DE93/DE$6)</f>
        <v/>
      </c>
      <c r="DF91" s="43" t="str">
        <f>IF(ISBLANK('Nota de Estudiantes'!DF93),"",20*'Nota de Estudiantes'!DF93/DF$6)</f>
        <v/>
      </c>
      <c r="DG91" s="43" t="str">
        <f>IF(ISBLANK('Nota de Estudiantes'!DG93),"",20*'Nota de Estudiantes'!DG93/DG$6)</f>
        <v/>
      </c>
      <c r="DH91" s="43" t="str">
        <f>IF(ISBLANK('Nota de Estudiantes'!DH93),"",20*'Nota de Estudiantes'!DH93/DH$6)</f>
        <v/>
      </c>
      <c r="DI91" s="43" t="str">
        <f>IF(ISBLANK('Nota de Estudiantes'!DI93),"",20*'Nota de Estudiantes'!DI93/DI$6)</f>
        <v/>
      </c>
      <c r="DJ91" s="43" t="str">
        <f>IF(ISBLANK('Nota de Estudiantes'!DJ93),"",20*'Nota de Estudiantes'!DJ93/DJ$6)</f>
        <v/>
      </c>
      <c r="DK91" s="43" t="str">
        <f>IF(ISBLANK('Nota de Estudiantes'!DK93),"",20*'Nota de Estudiantes'!DK93/DK$6)</f>
        <v/>
      </c>
      <c r="DL91" s="43" t="str">
        <f>IF(ISBLANK('Nota de Estudiantes'!DL93),"",20*'Nota de Estudiantes'!DL93/DL$6)</f>
        <v/>
      </c>
      <c r="DM91" s="43" t="str">
        <f>IF(ISBLANK('Nota de Estudiantes'!DM93),"",20*'Nota de Estudiantes'!DM93/DM$6)</f>
        <v/>
      </c>
      <c r="DN91" s="43" t="str">
        <f>IF(ISBLANK('Nota de Estudiantes'!DN93),"",20*'Nota de Estudiantes'!DN93/DN$6)</f>
        <v/>
      </c>
      <c r="DO91" s="43" t="str">
        <f>IF(ISBLANK('Nota de Estudiantes'!DO93),"",20*'Nota de Estudiantes'!DO93/DO$6)</f>
        <v/>
      </c>
      <c r="DP91" s="43" t="str">
        <f>IF(ISBLANK('Nota de Estudiantes'!DP93),"",20*'Nota de Estudiantes'!DP93/DP$6)</f>
        <v/>
      </c>
      <c r="DQ91" s="43" t="str">
        <f>IF(ISBLANK('Nota de Estudiantes'!DQ93),"",20*'Nota de Estudiantes'!DQ93/DQ$6)</f>
        <v/>
      </c>
      <c r="DR91" s="43" t="str">
        <f>IF(ISBLANK('Nota de Estudiantes'!DR93),"",20*'Nota de Estudiantes'!DR93/DR$6)</f>
        <v/>
      </c>
      <c r="DS91" s="43" t="str">
        <f>IF(ISBLANK('Nota de Estudiantes'!DS93),"",20*'Nota de Estudiantes'!DS93/DS$6)</f>
        <v/>
      </c>
      <c r="DT91" s="43" t="str">
        <f>IF(ISBLANK('Nota de Estudiantes'!DT93),"",20*'Nota de Estudiantes'!DT93/DT$6)</f>
        <v/>
      </c>
      <c r="DU91" s="43" t="str">
        <f>IF(ISBLANK('Nota de Estudiantes'!DU93),"",20*'Nota de Estudiantes'!DU93/DU$6)</f>
        <v/>
      </c>
      <c r="DV91" s="43" t="str">
        <f>IF(ISBLANK('Nota de Estudiantes'!DV93),"",20*'Nota de Estudiantes'!DV93/DV$6)</f>
        <v/>
      </c>
      <c r="DW91" s="43" t="str">
        <f>IF(ISBLANK('Nota de Estudiantes'!DW93),"",20*'Nota de Estudiantes'!DW93/DW$6)</f>
        <v/>
      </c>
      <c r="DX91" s="43" t="str">
        <f>IF(ISBLANK('Nota de Estudiantes'!DX93),"",20*'Nota de Estudiantes'!DX93/DX$6)</f>
        <v/>
      </c>
      <c r="DY91" s="43" t="str">
        <f>IF(ISBLANK('Nota de Estudiantes'!DY93),"",20*'Nota de Estudiantes'!DY93/DY$6)</f>
        <v/>
      </c>
      <c r="DZ91" s="43" t="str">
        <f>IF(ISBLANK('Nota de Estudiantes'!DZ93),"",20*'Nota de Estudiantes'!DZ93/DZ$6)</f>
        <v/>
      </c>
      <c r="EA91" s="43" t="str">
        <f>IF(ISBLANK('Nota de Estudiantes'!EA93),"",20*'Nota de Estudiantes'!EA93/EA$6)</f>
        <v/>
      </c>
      <c r="EB91" s="43" t="str">
        <f>IF(ISBLANK('Nota de Estudiantes'!EB93),"",20*'Nota de Estudiantes'!EB93/EB$6)</f>
        <v/>
      </c>
      <c r="EC91" s="43" t="str">
        <f>IF(ISBLANK('Nota de Estudiantes'!EC93),"",20*'Nota de Estudiantes'!EC93/EC$6)</f>
        <v/>
      </c>
      <c r="ED91" s="43" t="str">
        <f>IF(ISBLANK('Nota de Estudiantes'!ED93),"",20*'Nota de Estudiantes'!ED93/ED$6)</f>
        <v/>
      </c>
      <c r="EE91" s="43" t="str">
        <f>IF(ISBLANK('Nota de Estudiantes'!EE93),"",20*'Nota de Estudiantes'!EE93/EE$6)</f>
        <v/>
      </c>
      <c r="EF91" s="43" t="str">
        <f>IF(ISBLANK('Nota de Estudiantes'!EF93),"",20*'Nota de Estudiantes'!EF93/EF$6)</f>
        <v/>
      </c>
      <c r="EG91" s="43" t="str">
        <f>IF(ISBLANK('Nota de Estudiantes'!EG93),"",20*'Nota de Estudiantes'!EG93/EG$6)</f>
        <v/>
      </c>
      <c r="EH91" s="43" t="str">
        <f>IF(ISBLANK('Nota de Estudiantes'!EH93),"",20*'Nota de Estudiantes'!EH93/EH$6)</f>
        <v/>
      </c>
      <c r="EI91" s="43" t="str">
        <f>IF(ISBLANK('Nota de Estudiantes'!EI93),"",20*'Nota de Estudiantes'!EI93/EI$6)</f>
        <v/>
      </c>
      <c r="EJ91" s="43" t="str">
        <f>IF(ISBLANK('Nota de Estudiantes'!EJ93),"",20*'Nota de Estudiantes'!EJ93/EJ$6)</f>
        <v/>
      </c>
      <c r="EK91" s="43" t="str">
        <f>IF(ISBLANK('Nota de Estudiantes'!EK93),"",20*'Nota de Estudiantes'!EK93/EK$6)</f>
        <v/>
      </c>
      <c r="EL91" s="43" t="str">
        <f>IF(ISBLANK('Nota de Estudiantes'!EL93),"",20*'Nota de Estudiantes'!EL93/EL$6)</f>
        <v/>
      </c>
      <c r="EM91" s="43" t="str">
        <f>IF(ISBLANK('Nota de Estudiantes'!EM93),"",20*'Nota de Estudiantes'!EM93/EM$6)</f>
        <v/>
      </c>
      <c r="EN91" s="43" t="str">
        <f>IF(ISBLANK('Nota de Estudiantes'!EN93),"",20*'Nota de Estudiantes'!EN93/EN$6)</f>
        <v/>
      </c>
      <c r="EO91" s="43" t="str">
        <f>IF(ISBLANK('Nota de Estudiantes'!EO93),"",20*'Nota de Estudiantes'!EO93/EO$6)</f>
        <v/>
      </c>
      <c r="EP91" s="43" t="str">
        <f>IF(ISBLANK('Nota de Estudiantes'!EP93),"",20*'Nota de Estudiantes'!EP93/EP$6)</f>
        <v/>
      </c>
      <c r="EQ91" s="43" t="str">
        <f>IF(ISBLANK('Nota de Estudiantes'!EQ93),"",20*'Nota de Estudiantes'!EQ93/EQ$6)</f>
        <v/>
      </c>
      <c r="ER91" s="43" t="str">
        <f>IF(ISBLANK('Nota de Estudiantes'!ER93),"",20*'Nota de Estudiantes'!ER93/ER$6)</f>
        <v/>
      </c>
      <c r="ES91" s="43" t="str">
        <f>IF(ISBLANK('Nota de Estudiantes'!ES93),"",20*'Nota de Estudiantes'!ES93/ES$6)</f>
        <v/>
      </c>
      <c r="ET91" s="43" t="str">
        <f>IF(ISBLANK('Nota de Estudiantes'!ET93),"",20*'Nota de Estudiantes'!ET93/ET$6)</f>
        <v/>
      </c>
      <c r="EU91" s="43" t="str">
        <f>IF(ISBLANK('Nota de Estudiantes'!EU93),"",20*'Nota de Estudiantes'!EU93/EU$6)</f>
        <v/>
      </c>
      <c r="EV91" s="43" t="str">
        <f>IF(ISBLANK('Nota de Estudiantes'!EV93),"",20*'Nota de Estudiantes'!EV93/EV$6)</f>
        <v/>
      </c>
      <c r="EW91" s="43" t="str">
        <f>IF(ISBLANK('Nota de Estudiantes'!EW93),"",20*'Nota de Estudiantes'!EW93/EW$6)</f>
        <v/>
      </c>
      <c r="EX91" s="43" t="str">
        <f>IF(ISBLANK('Nota de Estudiantes'!EX93),"",20*'Nota de Estudiantes'!EX93/EX$6)</f>
        <v/>
      </c>
      <c r="EY91" s="43" t="str">
        <f>IF(ISBLANK('Nota de Estudiantes'!EY93),"",20*'Nota de Estudiantes'!EY93/EY$6)</f>
        <v/>
      </c>
      <c r="EZ91" s="43" t="str">
        <f>IF(ISBLANK('Nota de Estudiantes'!EZ93),"",20*'Nota de Estudiantes'!EZ93/EZ$6)</f>
        <v/>
      </c>
      <c r="FA91" s="43" t="str">
        <f>IF(ISBLANK('Nota de Estudiantes'!FA93),"",20*'Nota de Estudiantes'!FA93/FA$6)</f>
        <v/>
      </c>
      <c r="FB91" s="43" t="str">
        <f>IF(ISBLANK('Nota de Estudiantes'!FB93),"",20*'Nota de Estudiantes'!FB93/FB$6)</f>
        <v/>
      </c>
      <c r="FC91" s="43" t="str">
        <f>IF(ISBLANK('Nota de Estudiantes'!FC93),"",20*'Nota de Estudiantes'!FC93/FC$6)</f>
        <v/>
      </c>
      <c r="FD91" s="43" t="str">
        <f>IF(ISBLANK('Nota de Estudiantes'!FD93),"",20*'Nota de Estudiantes'!FD93/FD$6)</f>
        <v/>
      </c>
      <c r="FE91" s="43" t="str">
        <f>IF(ISBLANK('Nota de Estudiantes'!FE93),"",20*'Nota de Estudiantes'!FE93/FE$6)</f>
        <v/>
      </c>
      <c r="FF91" s="43" t="str">
        <f>IF(ISBLANK('Nota de Estudiantes'!FF93),"",20*'Nota de Estudiantes'!FF93/FF$6)</f>
        <v/>
      </c>
      <c r="FG91" s="43" t="str">
        <f>IF(ISBLANK('Nota de Estudiantes'!FG93),"",20*'Nota de Estudiantes'!FG93/FG$6)</f>
        <v/>
      </c>
      <c r="FH91" s="43" t="str">
        <f>IF(ISBLANK('Nota de Estudiantes'!FH93),"",20*'Nota de Estudiantes'!FH93/FH$6)</f>
        <v/>
      </c>
      <c r="FI91" s="43" t="str">
        <f>IF(ISBLANK('Nota de Estudiantes'!FI93),"",20*'Nota de Estudiantes'!FI93/FI$6)</f>
        <v/>
      </c>
      <c r="FJ91" s="43" t="str">
        <f>IF(ISBLANK('Nota de Estudiantes'!FJ93),"",20*'Nota de Estudiantes'!FJ93/FJ$6)</f>
        <v/>
      </c>
      <c r="FK91" s="43" t="str">
        <f>IF(ISBLANK('Nota de Estudiantes'!FK93),"",20*'Nota de Estudiantes'!FK93/FK$6)</f>
        <v/>
      </c>
      <c r="FL91" s="43" t="str">
        <f>IF(ISBLANK('Nota de Estudiantes'!FL93),"",20*'Nota de Estudiantes'!FL93/FL$6)</f>
        <v/>
      </c>
    </row>
    <row r="92" spans="2:168" x14ac:dyDescent="0.25">
      <c r="B92" s="42" t="str">
        <f>IF(ISBLANK('Nota de Estudiantes'!B94),"",'Nota de Estudiantes'!B94)</f>
        <v/>
      </c>
      <c r="C92" s="42" t="str">
        <f>IF(ISBLANK('Nota de Estudiantes'!C94),"",'Nota de Estudiantes'!C94)</f>
        <v/>
      </c>
      <c r="D92" s="38" t="str">
        <f>IF(ISBLANK('Nota de Estudiantes'!D94),"",'Nota de Estudiantes'!D94)</f>
        <v/>
      </c>
      <c r="E92" s="43" t="str">
        <f>IF(ISBLANK('Nota de Estudiantes'!E94),"",20*'Nota de Estudiantes'!E94/E$6)</f>
        <v/>
      </c>
      <c r="F92" s="43" t="str">
        <f>IF(ISBLANK('Nota de Estudiantes'!F94),"",20*'Nota de Estudiantes'!F94/F$6)</f>
        <v/>
      </c>
      <c r="G92" s="43" t="str">
        <f>IF(ISBLANK('Nota de Estudiantes'!G94),"",20*'Nota de Estudiantes'!G94/G$6)</f>
        <v/>
      </c>
      <c r="H92" s="43" t="str">
        <f>IF(ISBLANK('Nota de Estudiantes'!H94),"",20*'Nota de Estudiantes'!H94/H$6)</f>
        <v/>
      </c>
      <c r="I92" s="43" t="str">
        <f>IF(ISBLANK('Nota de Estudiantes'!I94),"",20*'Nota de Estudiantes'!I94/I$6)</f>
        <v/>
      </c>
      <c r="J92" s="43" t="str">
        <f>IF(ISBLANK('Nota de Estudiantes'!J94),"",20*'Nota de Estudiantes'!J94/J$6)</f>
        <v/>
      </c>
      <c r="K92" s="43" t="str">
        <f>IF(ISBLANK('Nota de Estudiantes'!K94),"",20*'Nota de Estudiantes'!K94/K$6)</f>
        <v/>
      </c>
      <c r="L92" s="43" t="str">
        <f>IF(ISBLANK('Nota de Estudiantes'!L94),"",20*'Nota de Estudiantes'!L94/L$6)</f>
        <v/>
      </c>
      <c r="M92" s="43" t="str">
        <f>IF(ISBLANK('Nota de Estudiantes'!M94),"",20*'Nota de Estudiantes'!M94/M$6)</f>
        <v/>
      </c>
      <c r="N92" s="43" t="str">
        <f>IF(ISBLANK('Nota de Estudiantes'!N94),"",20*'Nota de Estudiantes'!N94/N$6)</f>
        <v/>
      </c>
      <c r="O92" s="43" t="str">
        <f>IF(ISBLANK('Nota de Estudiantes'!O94),"",20*'Nota de Estudiantes'!O94/O$6)</f>
        <v/>
      </c>
      <c r="P92" s="43" t="str">
        <f>IF(ISBLANK('Nota de Estudiantes'!P94),"",20*'Nota de Estudiantes'!P94/P$6)</f>
        <v/>
      </c>
      <c r="Q92" s="43" t="str">
        <f>IF(ISBLANK('Nota de Estudiantes'!Q94),"",20*'Nota de Estudiantes'!Q94/Q$6)</f>
        <v/>
      </c>
      <c r="R92" s="43" t="str">
        <f>IF(ISBLANK('Nota de Estudiantes'!R94),"",20*'Nota de Estudiantes'!R94/R$6)</f>
        <v/>
      </c>
      <c r="S92" s="43" t="str">
        <f>IF(ISBLANK('Nota de Estudiantes'!S94),"",20*'Nota de Estudiantes'!S94/S$6)</f>
        <v/>
      </c>
      <c r="T92" s="43" t="str">
        <f>IF(ISBLANK('Nota de Estudiantes'!T94),"",20*'Nota de Estudiantes'!T94/T$6)</f>
        <v/>
      </c>
      <c r="U92" s="43" t="str">
        <f>IF(ISBLANK('Nota de Estudiantes'!U94),"",20*'Nota de Estudiantes'!U94/U$6)</f>
        <v/>
      </c>
      <c r="V92" s="43" t="str">
        <f>IF(ISBLANK('Nota de Estudiantes'!V94),"",20*'Nota de Estudiantes'!V94/V$6)</f>
        <v/>
      </c>
      <c r="W92" s="43" t="str">
        <f>IF(ISBLANK('Nota de Estudiantes'!W94),"",20*'Nota de Estudiantes'!W94/W$6)</f>
        <v/>
      </c>
      <c r="X92" s="43" t="str">
        <f>IF(ISBLANK('Nota de Estudiantes'!X94),"",20*'Nota de Estudiantes'!X94/X$6)</f>
        <v/>
      </c>
      <c r="Y92" s="43" t="str">
        <f>IF(ISBLANK('Nota de Estudiantes'!Y94),"",20*'Nota de Estudiantes'!Y94/Y$6)</f>
        <v/>
      </c>
      <c r="Z92" s="43" t="str">
        <f>IF(ISBLANK('Nota de Estudiantes'!Z94),"",20*'Nota de Estudiantes'!Z94/Z$6)</f>
        <v/>
      </c>
      <c r="AA92" s="43" t="str">
        <f>IF(ISBLANK('Nota de Estudiantes'!AA94),"",20*'Nota de Estudiantes'!AA94/AA$6)</f>
        <v/>
      </c>
      <c r="AB92" s="43" t="str">
        <f>IF(ISBLANK('Nota de Estudiantes'!AB94),"",20*'Nota de Estudiantes'!AB94/AB$6)</f>
        <v/>
      </c>
      <c r="AC92" s="43" t="str">
        <f>IF(ISBLANK('Nota de Estudiantes'!AC94),"",20*'Nota de Estudiantes'!AC94/AC$6)</f>
        <v/>
      </c>
      <c r="AD92" s="43" t="str">
        <f>IF(ISBLANK('Nota de Estudiantes'!AD94),"",20*'Nota de Estudiantes'!AD94/AD$6)</f>
        <v/>
      </c>
      <c r="AE92" s="43" t="str">
        <f>IF(ISBLANK('Nota de Estudiantes'!AE94),"",20*'Nota de Estudiantes'!AE94/AE$6)</f>
        <v/>
      </c>
      <c r="AF92" s="43" t="str">
        <f>IF(ISBLANK('Nota de Estudiantes'!AF94),"",20*'Nota de Estudiantes'!AF94/AF$6)</f>
        <v/>
      </c>
      <c r="AG92" s="43" t="str">
        <f>IF(ISBLANK('Nota de Estudiantes'!AG94),"",20*'Nota de Estudiantes'!AG94/AG$6)</f>
        <v/>
      </c>
      <c r="AH92" s="43" t="str">
        <f>IF(ISBLANK('Nota de Estudiantes'!AH94),"",20*'Nota de Estudiantes'!AH94/AH$6)</f>
        <v/>
      </c>
      <c r="AI92" s="43" t="str">
        <f>IF(ISBLANK('Nota de Estudiantes'!AI94),"",20*'Nota de Estudiantes'!AI94/AI$6)</f>
        <v/>
      </c>
      <c r="AJ92" s="43" t="str">
        <f>IF(ISBLANK('Nota de Estudiantes'!AJ94),"",20*'Nota de Estudiantes'!AJ94/AJ$6)</f>
        <v/>
      </c>
      <c r="AK92" s="43" t="str">
        <f>IF(ISBLANK('Nota de Estudiantes'!AK94),"",20*'Nota de Estudiantes'!AK94/AK$6)</f>
        <v/>
      </c>
      <c r="AL92" s="43" t="str">
        <f>IF(ISBLANK('Nota de Estudiantes'!AL94),"",20*'Nota de Estudiantes'!AL94/AL$6)</f>
        <v/>
      </c>
      <c r="AM92" s="43" t="str">
        <f>IF(ISBLANK('Nota de Estudiantes'!AM94),"",20*'Nota de Estudiantes'!AM94/AM$6)</f>
        <v/>
      </c>
      <c r="AN92" s="43" t="str">
        <f>IF(ISBLANK('Nota de Estudiantes'!AN94),"",20*'Nota de Estudiantes'!AN94/AN$6)</f>
        <v/>
      </c>
      <c r="AO92" s="43" t="str">
        <f>IF(ISBLANK('Nota de Estudiantes'!AO94),"",20*'Nota de Estudiantes'!AO94/AO$6)</f>
        <v/>
      </c>
      <c r="AP92" s="43" t="str">
        <f>IF(ISBLANK('Nota de Estudiantes'!AP94),"",20*'Nota de Estudiantes'!AP94/AP$6)</f>
        <v/>
      </c>
      <c r="AQ92" s="43" t="str">
        <f>IF(ISBLANK('Nota de Estudiantes'!AQ94),"",20*'Nota de Estudiantes'!AQ94/AQ$6)</f>
        <v/>
      </c>
      <c r="AR92" s="43" t="str">
        <f>IF(ISBLANK('Nota de Estudiantes'!AR94),"",20*'Nota de Estudiantes'!AR94/AR$6)</f>
        <v/>
      </c>
      <c r="AS92" s="43" t="str">
        <f>IF(ISBLANK('Nota de Estudiantes'!AS94),"",20*'Nota de Estudiantes'!AS94/AS$6)</f>
        <v/>
      </c>
      <c r="AT92" s="43" t="str">
        <f>IF(ISBLANK('Nota de Estudiantes'!AT94),"",20*'Nota de Estudiantes'!AT94/AT$6)</f>
        <v/>
      </c>
      <c r="AU92" s="43" t="str">
        <f>IF(ISBLANK('Nota de Estudiantes'!AU94),"",20*'Nota de Estudiantes'!AU94/AU$6)</f>
        <v/>
      </c>
      <c r="AV92" s="43" t="str">
        <f>IF(ISBLANK('Nota de Estudiantes'!AV94),"",20*'Nota de Estudiantes'!AV94/AV$6)</f>
        <v/>
      </c>
      <c r="AW92" s="43" t="str">
        <f>IF(ISBLANK('Nota de Estudiantes'!AW94),"",20*'Nota de Estudiantes'!AW94/AW$6)</f>
        <v/>
      </c>
      <c r="AX92" s="43" t="str">
        <f>IF(ISBLANK('Nota de Estudiantes'!AX94),"",20*'Nota de Estudiantes'!AX94/AX$6)</f>
        <v/>
      </c>
      <c r="AY92" s="43" t="str">
        <f>IF(ISBLANK('Nota de Estudiantes'!AY94),"",20*'Nota de Estudiantes'!AY94/AY$6)</f>
        <v/>
      </c>
      <c r="AZ92" s="43" t="str">
        <f>IF(ISBLANK('Nota de Estudiantes'!AZ94),"",20*'Nota de Estudiantes'!AZ94/AZ$6)</f>
        <v/>
      </c>
      <c r="BA92" s="43" t="str">
        <f>IF(ISBLANK('Nota de Estudiantes'!BA94),"",20*'Nota de Estudiantes'!BA94/BA$6)</f>
        <v/>
      </c>
      <c r="BB92" s="43" t="str">
        <f>IF(ISBLANK('Nota de Estudiantes'!BB94),"",20*'Nota de Estudiantes'!BB94/BB$6)</f>
        <v/>
      </c>
      <c r="BC92" s="43" t="str">
        <f>IF(ISBLANK('Nota de Estudiantes'!BC94),"",20*'Nota de Estudiantes'!BC94/BC$6)</f>
        <v/>
      </c>
      <c r="BD92" s="43" t="str">
        <f>IF(ISBLANK('Nota de Estudiantes'!BD94),"",20*'Nota de Estudiantes'!BD94/BD$6)</f>
        <v/>
      </c>
      <c r="BE92" s="43" t="str">
        <f>IF(ISBLANK('Nota de Estudiantes'!BE94),"",20*'Nota de Estudiantes'!BE94/BE$6)</f>
        <v/>
      </c>
      <c r="BF92" s="43" t="str">
        <f>IF(ISBLANK('Nota de Estudiantes'!BF94),"",20*'Nota de Estudiantes'!BF94/BF$6)</f>
        <v/>
      </c>
      <c r="BG92" s="43" t="str">
        <f>IF(ISBLANK('Nota de Estudiantes'!BG94),"",20*'Nota de Estudiantes'!BG94/BG$6)</f>
        <v/>
      </c>
      <c r="BH92" s="43" t="str">
        <f>IF(ISBLANK('Nota de Estudiantes'!BH94),"",20*'Nota de Estudiantes'!BH94/BH$6)</f>
        <v/>
      </c>
      <c r="BI92" s="43" t="str">
        <f>IF(ISBLANK('Nota de Estudiantes'!BI94),"",20*'Nota de Estudiantes'!BI94/BI$6)</f>
        <v/>
      </c>
      <c r="BJ92" s="43" t="str">
        <f>IF(ISBLANK('Nota de Estudiantes'!BJ94),"",20*'Nota de Estudiantes'!BJ94/BJ$6)</f>
        <v/>
      </c>
      <c r="BK92" s="43" t="str">
        <f>IF(ISBLANK('Nota de Estudiantes'!BK94),"",20*'Nota de Estudiantes'!BK94/BK$6)</f>
        <v/>
      </c>
      <c r="BL92" s="43" t="str">
        <f>IF(ISBLANK('Nota de Estudiantes'!BL94),"",20*'Nota de Estudiantes'!BL94/BL$6)</f>
        <v/>
      </c>
      <c r="BM92" s="43" t="str">
        <f>IF(ISBLANK('Nota de Estudiantes'!BM94),"",20*'Nota de Estudiantes'!BM94/BM$6)</f>
        <v/>
      </c>
      <c r="BN92" s="43" t="str">
        <f>IF(ISBLANK('Nota de Estudiantes'!BN94),"",20*'Nota de Estudiantes'!BN94/BN$6)</f>
        <v/>
      </c>
      <c r="BO92" s="43" t="str">
        <f>IF(ISBLANK('Nota de Estudiantes'!BO94),"",20*'Nota de Estudiantes'!BO94/BO$6)</f>
        <v/>
      </c>
      <c r="BP92" s="43" t="str">
        <f>IF(ISBLANK('Nota de Estudiantes'!BP94),"",20*'Nota de Estudiantes'!BP94/BP$6)</f>
        <v/>
      </c>
      <c r="BQ92" s="43" t="str">
        <f>IF(ISBLANK('Nota de Estudiantes'!BQ94),"",20*'Nota de Estudiantes'!BQ94/BQ$6)</f>
        <v/>
      </c>
      <c r="BR92" s="43" t="str">
        <f>IF(ISBLANK('Nota de Estudiantes'!BR94),"",20*'Nota de Estudiantes'!BR94/BR$6)</f>
        <v/>
      </c>
      <c r="BS92" s="43" t="str">
        <f>IF(ISBLANK('Nota de Estudiantes'!BS94),"",20*'Nota de Estudiantes'!BS94/BS$6)</f>
        <v/>
      </c>
      <c r="BT92" s="43" t="str">
        <f>IF(ISBLANK('Nota de Estudiantes'!BT94),"",20*'Nota de Estudiantes'!BT94/BT$6)</f>
        <v/>
      </c>
      <c r="BU92" s="43" t="str">
        <f>IF(ISBLANK('Nota de Estudiantes'!BU94),"",20*'Nota de Estudiantes'!BU94/BU$6)</f>
        <v/>
      </c>
      <c r="BV92" s="43" t="str">
        <f>IF(ISBLANK('Nota de Estudiantes'!BV94),"",20*'Nota de Estudiantes'!BV94/BV$6)</f>
        <v/>
      </c>
      <c r="BW92" s="43" t="str">
        <f>IF(ISBLANK('Nota de Estudiantes'!BW94),"",20*'Nota de Estudiantes'!BW94/BW$6)</f>
        <v/>
      </c>
      <c r="BX92" s="43" t="str">
        <f>IF(ISBLANK('Nota de Estudiantes'!BX94),"",20*'Nota de Estudiantes'!BX94/BX$6)</f>
        <v/>
      </c>
      <c r="BY92" s="43" t="str">
        <f>IF(ISBLANK('Nota de Estudiantes'!BY94),"",20*'Nota de Estudiantes'!BY94/BY$6)</f>
        <v/>
      </c>
      <c r="BZ92" s="43" t="str">
        <f>IF(ISBLANK('Nota de Estudiantes'!BZ94),"",20*'Nota de Estudiantes'!BZ94/BZ$6)</f>
        <v/>
      </c>
      <c r="CA92" s="43" t="str">
        <f>IF(ISBLANK('Nota de Estudiantes'!CA94),"",20*'Nota de Estudiantes'!CA94/CA$6)</f>
        <v/>
      </c>
      <c r="CB92" s="43" t="str">
        <f>IF(ISBLANK('Nota de Estudiantes'!CB94),"",20*'Nota de Estudiantes'!CB94/CB$6)</f>
        <v/>
      </c>
      <c r="CC92" s="43" t="str">
        <f>IF(ISBLANK('Nota de Estudiantes'!CC94),"",20*'Nota de Estudiantes'!CC94/CC$6)</f>
        <v/>
      </c>
      <c r="CD92" s="43" t="str">
        <f>IF(ISBLANK('Nota de Estudiantes'!CD94),"",20*'Nota de Estudiantes'!CD94/CD$6)</f>
        <v/>
      </c>
      <c r="CE92" s="43" t="str">
        <f>IF(ISBLANK('Nota de Estudiantes'!CE94),"",20*'Nota de Estudiantes'!CE94/CE$6)</f>
        <v/>
      </c>
      <c r="CF92" s="43" t="str">
        <f>IF(ISBLANK('Nota de Estudiantes'!CF94),"",20*'Nota de Estudiantes'!CF94/CF$6)</f>
        <v/>
      </c>
      <c r="CG92" s="43" t="str">
        <f>IF(ISBLANK('Nota de Estudiantes'!CG94),"",20*'Nota de Estudiantes'!CG94/CG$6)</f>
        <v/>
      </c>
      <c r="CH92" s="43" t="str">
        <f>IF(ISBLANK('Nota de Estudiantes'!CH94),"",20*'Nota de Estudiantes'!CH94/CH$6)</f>
        <v/>
      </c>
      <c r="CI92" s="43" t="str">
        <f>IF(ISBLANK('Nota de Estudiantes'!CI94),"",20*'Nota de Estudiantes'!CI94/CI$6)</f>
        <v/>
      </c>
      <c r="CJ92" s="43" t="str">
        <f>IF(ISBLANK('Nota de Estudiantes'!CJ94),"",20*'Nota de Estudiantes'!CJ94/CJ$6)</f>
        <v/>
      </c>
      <c r="CK92" s="43" t="str">
        <f>IF(ISBLANK('Nota de Estudiantes'!CK94),"",20*'Nota de Estudiantes'!CK94/CK$6)</f>
        <v/>
      </c>
      <c r="CL92" s="43" t="str">
        <f>IF(ISBLANK('Nota de Estudiantes'!CL94),"",20*'Nota de Estudiantes'!CL94/CL$6)</f>
        <v/>
      </c>
      <c r="CM92" s="43" t="str">
        <f>IF(ISBLANK('Nota de Estudiantes'!CM94),"",20*'Nota de Estudiantes'!CM94/CM$6)</f>
        <v/>
      </c>
      <c r="CN92" s="43" t="str">
        <f>IF(ISBLANK('Nota de Estudiantes'!CN94),"",20*'Nota de Estudiantes'!CN94/CN$6)</f>
        <v/>
      </c>
      <c r="CO92" s="43" t="str">
        <f>IF(ISBLANK('Nota de Estudiantes'!CO94),"",20*'Nota de Estudiantes'!CO94/CO$6)</f>
        <v/>
      </c>
      <c r="CP92" s="43" t="str">
        <f>IF(ISBLANK('Nota de Estudiantes'!CP94),"",20*'Nota de Estudiantes'!CP94/CP$6)</f>
        <v/>
      </c>
      <c r="CQ92" s="43" t="str">
        <f>IF(ISBLANK('Nota de Estudiantes'!CQ94),"",20*'Nota de Estudiantes'!CQ94/CQ$6)</f>
        <v/>
      </c>
      <c r="CR92" s="43" t="str">
        <f>IF(ISBLANK('Nota de Estudiantes'!CR94),"",20*'Nota de Estudiantes'!CR94/CR$6)</f>
        <v/>
      </c>
      <c r="CS92" s="43" t="str">
        <f>IF(ISBLANK('Nota de Estudiantes'!CS94),"",20*'Nota de Estudiantes'!CS94/CS$6)</f>
        <v/>
      </c>
      <c r="CT92" s="43" t="str">
        <f>IF(ISBLANK('Nota de Estudiantes'!CT94),"",20*'Nota de Estudiantes'!CT94/CT$6)</f>
        <v/>
      </c>
      <c r="CU92" s="43" t="str">
        <f>IF(ISBLANK('Nota de Estudiantes'!CU94),"",20*'Nota de Estudiantes'!CU94/CU$6)</f>
        <v/>
      </c>
      <c r="CV92" s="43" t="str">
        <f>IF(ISBLANK('Nota de Estudiantes'!CV94),"",20*'Nota de Estudiantes'!CV94/CV$6)</f>
        <v/>
      </c>
      <c r="CW92" s="43" t="str">
        <f>IF(ISBLANK('Nota de Estudiantes'!CW94),"",20*'Nota de Estudiantes'!CW94/CW$6)</f>
        <v/>
      </c>
      <c r="CX92" s="43" t="str">
        <f>IF(ISBLANK('Nota de Estudiantes'!CX94),"",20*'Nota de Estudiantes'!CX94/CX$6)</f>
        <v/>
      </c>
      <c r="CY92" s="43" t="str">
        <f>IF(ISBLANK('Nota de Estudiantes'!CY94),"",20*'Nota de Estudiantes'!CY94/CY$6)</f>
        <v/>
      </c>
      <c r="CZ92" s="43" t="str">
        <f>IF(ISBLANK('Nota de Estudiantes'!CZ94),"",20*'Nota de Estudiantes'!CZ94/CZ$6)</f>
        <v/>
      </c>
      <c r="DA92" s="43" t="str">
        <f>IF(ISBLANK('Nota de Estudiantes'!DA94),"",20*'Nota de Estudiantes'!DA94/DA$6)</f>
        <v/>
      </c>
      <c r="DB92" s="43" t="str">
        <f>IF(ISBLANK('Nota de Estudiantes'!DB94),"",20*'Nota de Estudiantes'!DB94/DB$6)</f>
        <v/>
      </c>
      <c r="DC92" s="43" t="str">
        <f>IF(ISBLANK('Nota de Estudiantes'!DC94),"",20*'Nota de Estudiantes'!DC94/DC$6)</f>
        <v/>
      </c>
      <c r="DD92" s="43" t="str">
        <f>IF(ISBLANK('Nota de Estudiantes'!DD94),"",20*'Nota de Estudiantes'!DD94/DD$6)</f>
        <v/>
      </c>
      <c r="DE92" s="43" t="str">
        <f>IF(ISBLANK('Nota de Estudiantes'!DE94),"",20*'Nota de Estudiantes'!DE94/DE$6)</f>
        <v/>
      </c>
      <c r="DF92" s="43" t="str">
        <f>IF(ISBLANK('Nota de Estudiantes'!DF94),"",20*'Nota de Estudiantes'!DF94/DF$6)</f>
        <v/>
      </c>
      <c r="DG92" s="43" t="str">
        <f>IF(ISBLANK('Nota de Estudiantes'!DG94),"",20*'Nota de Estudiantes'!DG94/DG$6)</f>
        <v/>
      </c>
      <c r="DH92" s="43" t="str">
        <f>IF(ISBLANK('Nota de Estudiantes'!DH94),"",20*'Nota de Estudiantes'!DH94/DH$6)</f>
        <v/>
      </c>
      <c r="DI92" s="43" t="str">
        <f>IF(ISBLANK('Nota de Estudiantes'!DI94),"",20*'Nota de Estudiantes'!DI94/DI$6)</f>
        <v/>
      </c>
      <c r="DJ92" s="43" t="str">
        <f>IF(ISBLANK('Nota de Estudiantes'!DJ94),"",20*'Nota de Estudiantes'!DJ94/DJ$6)</f>
        <v/>
      </c>
      <c r="DK92" s="43" t="str">
        <f>IF(ISBLANK('Nota de Estudiantes'!DK94),"",20*'Nota de Estudiantes'!DK94/DK$6)</f>
        <v/>
      </c>
      <c r="DL92" s="43" t="str">
        <f>IF(ISBLANK('Nota de Estudiantes'!DL94),"",20*'Nota de Estudiantes'!DL94/DL$6)</f>
        <v/>
      </c>
      <c r="DM92" s="43" t="str">
        <f>IF(ISBLANK('Nota de Estudiantes'!DM94),"",20*'Nota de Estudiantes'!DM94/DM$6)</f>
        <v/>
      </c>
      <c r="DN92" s="43" t="str">
        <f>IF(ISBLANK('Nota de Estudiantes'!DN94),"",20*'Nota de Estudiantes'!DN94/DN$6)</f>
        <v/>
      </c>
      <c r="DO92" s="43" t="str">
        <f>IF(ISBLANK('Nota de Estudiantes'!DO94),"",20*'Nota de Estudiantes'!DO94/DO$6)</f>
        <v/>
      </c>
      <c r="DP92" s="43" t="str">
        <f>IF(ISBLANK('Nota de Estudiantes'!DP94),"",20*'Nota de Estudiantes'!DP94/DP$6)</f>
        <v/>
      </c>
      <c r="DQ92" s="43" t="str">
        <f>IF(ISBLANK('Nota de Estudiantes'!DQ94),"",20*'Nota de Estudiantes'!DQ94/DQ$6)</f>
        <v/>
      </c>
      <c r="DR92" s="43" t="str">
        <f>IF(ISBLANK('Nota de Estudiantes'!DR94),"",20*'Nota de Estudiantes'!DR94/DR$6)</f>
        <v/>
      </c>
      <c r="DS92" s="43" t="str">
        <f>IF(ISBLANK('Nota de Estudiantes'!DS94),"",20*'Nota de Estudiantes'!DS94/DS$6)</f>
        <v/>
      </c>
      <c r="DT92" s="43" t="str">
        <f>IF(ISBLANK('Nota de Estudiantes'!DT94),"",20*'Nota de Estudiantes'!DT94/DT$6)</f>
        <v/>
      </c>
      <c r="DU92" s="43" t="str">
        <f>IF(ISBLANK('Nota de Estudiantes'!DU94),"",20*'Nota de Estudiantes'!DU94/DU$6)</f>
        <v/>
      </c>
      <c r="DV92" s="43" t="str">
        <f>IF(ISBLANK('Nota de Estudiantes'!DV94),"",20*'Nota de Estudiantes'!DV94/DV$6)</f>
        <v/>
      </c>
      <c r="DW92" s="43" t="str">
        <f>IF(ISBLANK('Nota de Estudiantes'!DW94),"",20*'Nota de Estudiantes'!DW94/DW$6)</f>
        <v/>
      </c>
      <c r="DX92" s="43" t="str">
        <f>IF(ISBLANK('Nota de Estudiantes'!DX94),"",20*'Nota de Estudiantes'!DX94/DX$6)</f>
        <v/>
      </c>
      <c r="DY92" s="43" t="str">
        <f>IF(ISBLANK('Nota de Estudiantes'!DY94),"",20*'Nota de Estudiantes'!DY94/DY$6)</f>
        <v/>
      </c>
      <c r="DZ92" s="43" t="str">
        <f>IF(ISBLANK('Nota de Estudiantes'!DZ94),"",20*'Nota de Estudiantes'!DZ94/DZ$6)</f>
        <v/>
      </c>
      <c r="EA92" s="43" t="str">
        <f>IF(ISBLANK('Nota de Estudiantes'!EA94),"",20*'Nota de Estudiantes'!EA94/EA$6)</f>
        <v/>
      </c>
      <c r="EB92" s="43" t="str">
        <f>IF(ISBLANK('Nota de Estudiantes'!EB94),"",20*'Nota de Estudiantes'!EB94/EB$6)</f>
        <v/>
      </c>
      <c r="EC92" s="43" t="str">
        <f>IF(ISBLANK('Nota de Estudiantes'!EC94),"",20*'Nota de Estudiantes'!EC94/EC$6)</f>
        <v/>
      </c>
      <c r="ED92" s="43" t="str">
        <f>IF(ISBLANK('Nota de Estudiantes'!ED94),"",20*'Nota de Estudiantes'!ED94/ED$6)</f>
        <v/>
      </c>
      <c r="EE92" s="43" t="str">
        <f>IF(ISBLANK('Nota de Estudiantes'!EE94),"",20*'Nota de Estudiantes'!EE94/EE$6)</f>
        <v/>
      </c>
      <c r="EF92" s="43" t="str">
        <f>IF(ISBLANK('Nota de Estudiantes'!EF94),"",20*'Nota de Estudiantes'!EF94/EF$6)</f>
        <v/>
      </c>
      <c r="EG92" s="43" t="str">
        <f>IF(ISBLANK('Nota de Estudiantes'!EG94),"",20*'Nota de Estudiantes'!EG94/EG$6)</f>
        <v/>
      </c>
      <c r="EH92" s="43" t="str">
        <f>IF(ISBLANK('Nota de Estudiantes'!EH94),"",20*'Nota de Estudiantes'!EH94/EH$6)</f>
        <v/>
      </c>
      <c r="EI92" s="43" t="str">
        <f>IF(ISBLANK('Nota de Estudiantes'!EI94),"",20*'Nota de Estudiantes'!EI94/EI$6)</f>
        <v/>
      </c>
      <c r="EJ92" s="43" t="str">
        <f>IF(ISBLANK('Nota de Estudiantes'!EJ94),"",20*'Nota de Estudiantes'!EJ94/EJ$6)</f>
        <v/>
      </c>
      <c r="EK92" s="43" t="str">
        <f>IF(ISBLANK('Nota de Estudiantes'!EK94),"",20*'Nota de Estudiantes'!EK94/EK$6)</f>
        <v/>
      </c>
      <c r="EL92" s="43" t="str">
        <f>IF(ISBLANK('Nota de Estudiantes'!EL94),"",20*'Nota de Estudiantes'!EL94/EL$6)</f>
        <v/>
      </c>
      <c r="EM92" s="43" t="str">
        <f>IF(ISBLANK('Nota de Estudiantes'!EM94),"",20*'Nota de Estudiantes'!EM94/EM$6)</f>
        <v/>
      </c>
      <c r="EN92" s="43" t="str">
        <f>IF(ISBLANK('Nota de Estudiantes'!EN94),"",20*'Nota de Estudiantes'!EN94/EN$6)</f>
        <v/>
      </c>
      <c r="EO92" s="43" t="str">
        <f>IF(ISBLANK('Nota de Estudiantes'!EO94),"",20*'Nota de Estudiantes'!EO94/EO$6)</f>
        <v/>
      </c>
      <c r="EP92" s="43" t="str">
        <f>IF(ISBLANK('Nota de Estudiantes'!EP94),"",20*'Nota de Estudiantes'!EP94/EP$6)</f>
        <v/>
      </c>
      <c r="EQ92" s="43" t="str">
        <f>IF(ISBLANK('Nota de Estudiantes'!EQ94),"",20*'Nota de Estudiantes'!EQ94/EQ$6)</f>
        <v/>
      </c>
      <c r="ER92" s="43" t="str">
        <f>IF(ISBLANK('Nota de Estudiantes'!ER94),"",20*'Nota de Estudiantes'!ER94/ER$6)</f>
        <v/>
      </c>
      <c r="ES92" s="43" t="str">
        <f>IF(ISBLANK('Nota de Estudiantes'!ES94),"",20*'Nota de Estudiantes'!ES94/ES$6)</f>
        <v/>
      </c>
      <c r="ET92" s="43" t="str">
        <f>IF(ISBLANK('Nota de Estudiantes'!ET94),"",20*'Nota de Estudiantes'!ET94/ET$6)</f>
        <v/>
      </c>
      <c r="EU92" s="43" t="str">
        <f>IF(ISBLANK('Nota de Estudiantes'!EU94),"",20*'Nota de Estudiantes'!EU94/EU$6)</f>
        <v/>
      </c>
      <c r="EV92" s="43" t="str">
        <f>IF(ISBLANK('Nota de Estudiantes'!EV94),"",20*'Nota de Estudiantes'!EV94/EV$6)</f>
        <v/>
      </c>
      <c r="EW92" s="43" t="str">
        <f>IF(ISBLANK('Nota de Estudiantes'!EW94),"",20*'Nota de Estudiantes'!EW94/EW$6)</f>
        <v/>
      </c>
      <c r="EX92" s="43" t="str">
        <f>IF(ISBLANK('Nota de Estudiantes'!EX94),"",20*'Nota de Estudiantes'!EX94/EX$6)</f>
        <v/>
      </c>
      <c r="EY92" s="43" t="str">
        <f>IF(ISBLANK('Nota de Estudiantes'!EY94),"",20*'Nota de Estudiantes'!EY94/EY$6)</f>
        <v/>
      </c>
      <c r="EZ92" s="43" t="str">
        <f>IF(ISBLANK('Nota de Estudiantes'!EZ94),"",20*'Nota de Estudiantes'!EZ94/EZ$6)</f>
        <v/>
      </c>
      <c r="FA92" s="43" t="str">
        <f>IF(ISBLANK('Nota de Estudiantes'!FA94),"",20*'Nota de Estudiantes'!FA94/FA$6)</f>
        <v/>
      </c>
      <c r="FB92" s="43" t="str">
        <f>IF(ISBLANK('Nota de Estudiantes'!FB94),"",20*'Nota de Estudiantes'!FB94/FB$6)</f>
        <v/>
      </c>
      <c r="FC92" s="43" t="str">
        <f>IF(ISBLANK('Nota de Estudiantes'!FC94),"",20*'Nota de Estudiantes'!FC94/FC$6)</f>
        <v/>
      </c>
      <c r="FD92" s="43" t="str">
        <f>IF(ISBLANK('Nota de Estudiantes'!FD94),"",20*'Nota de Estudiantes'!FD94/FD$6)</f>
        <v/>
      </c>
      <c r="FE92" s="43" t="str">
        <f>IF(ISBLANK('Nota de Estudiantes'!FE94),"",20*'Nota de Estudiantes'!FE94/FE$6)</f>
        <v/>
      </c>
      <c r="FF92" s="43" t="str">
        <f>IF(ISBLANK('Nota de Estudiantes'!FF94),"",20*'Nota de Estudiantes'!FF94/FF$6)</f>
        <v/>
      </c>
      <c r="FG92" s="43" t="str">
        <f>IF(ISBLANK('Nota de Estudiantes'!FG94),"",20*'Nota de Estudiantes'!FG94/FG$6)</f>
        <v/>
      </c>
      <c r="FH92" s="43" t="str">
        <f>IF(ISBLANK('Nota de Estudiantes'!FH94),"",20*'Nota de Estudiantes'!FH94/FH$6)</f>
        <v/>
      </c>
      <c r="FI92" s="43" t="str">
        <f>IF(ISBLANK('Nota de Estudiantes'!FI94),"",20*'Nota de Estudiantes'!FI94/FI$6)</f>
        <v/>
      </c>
      <c r="FJ92" s="43" t="str">
        <f>IF(ISBLANK('Nota de Estudiantes'!FJ94),"",20*'Nota de Estudiantes'!FJ94/FJ$6)</f>
        <v/>
      </c>
      <c r="FK92" s="43" t="str">
        <f>IF(ISBLANK('Nota de Estudiantes'!FK94),"",20*'Nota de Estudiantes'!FK94/FK$6)</f>
        <v/>
      </c>
      <c r="FL92" s="43" t="str">
        <f>IF(ISBLANK('Nota de Estudiantes'!FL94),"",20*'Nota de Estudiantes'!FL94/FL$6)</f>
        <v/>
      </c>
    </row>
    <row r="93" spans="2:168" x14ac:dyDescent="0.25">
      <c r="B93" s="42" t="str">
        <f>IF(ISBLANK('Nota de Estudiantes'!B95),"",'Nota de Estudiantes'!B95)</f>
        <v/>
      </c>
      <c r="C93" s="42" t="str">
        <f>IF(ISBLANK('Nota de Estudiantes'!C95),"",'Nota de Estudiantes'!C95)</f>
        <v/>
      </c>
      <c r="D93" s="38" t="str">
        <f>IF(ISBLANK('Nota de Estudiantes'!D95),"",'Nota de Estudiantes'!D95)</f>
        <v/>
      </c>
      <c r="E93" s="43" t="str">
        <f>IF(ISBLANK('Nota de Estudiantes'!E95),"",20*'Nota de Estudiantes'!E95/E$6)</f>
        <v/>
      </c>
      <c r="F93" s="43" t="str">
        <f>IF(ISBLANK('Nota de Estudiantes'!F95),"",20*'Nota de Estudiantes'!F95/F$6)</f>
        <v/>
      </c>
      <c r="G93" s="43" t="str">
        <f>IF(ISBLANK('Nota de Estudiantes'!G95),"",20*'Nota de Estudiantes'!G95/G$6)</f>
        <v/>
      </c>
      <c r="H93" s="43" t="str">
        <f>IF(ISBLANK('Nota de Estudiantes'!H95),"",20*'Nota de Estudiantes'!H95/H$6)</f>
        <v/>
      </c>
      <c r="I93" s="43" t="str">
        <f>IF(ISBLANK('Nota de Estudiantes'!I95),"",20*'Nota de Estudiantes'!I95/I$6)</f>
        <v/>
      </c>
      <c r="J93" s="43" t="str">
        <f>IF(ISBLANK('Nota de Estudiantes'!J95),"",20*'Nota de Estudiantes'!J95/J$6)</f>
        <v/>
      </c>
      <c r="K93" s="43" t="str">
        <f>IF(ISBLANK('Nota de Estudiantes'!K95),"",20*'Nota de Estudiantes'!K95/K$6)</f>
        <v/>
      </c>
      <c r="L93" s="43" t="str">
        <f>IF(ISBLANK('Nota de Estudiantes'!L95),"",20*'Nota de Estudiantes'!L95/L$6)</f>
        <v/>
      </c>
      <c r="M93" s="43" t="str">
        <f>IF(ISBLANK('Nota de Estudiantes'!M95),"",20*'Nota de Estudiantes'!M95/M$6)</f>
        <v/>
      </c>
      <c r="N93" s="43" t="str">
        <f>IF(ISBLANK('Nota de Estudiantes'!N95),"",20*'Nota de Estudiantes'!N95/N$6)</f>
        <v/>
      </c>
      <c r="O93" s="43" t="str">
        <f>IF(ISBLANK('Nota de Estudiantes'!O95),"",20*'Nota de Estudiantes'!O95/O$6)</f>
        <v/>
      </c>
      <c r="P93" s="43" t="str">
        <f>IF(ISBLANK('Nota de Estudiantes'!P95),"",20*'Nota de Estudiantes'!P95/P$6)</f>
        <v/>
      </c>
      <c r="Q93" s="43" t="str">
        <f>IF(ISBLANK('Nota de Estudiantes'!Q95),"",20*'Nota de Estudiantes'!Q95/Q$6)</f>
        <v/>
      </c>
      <c r="R93" s="43" t="str">
        <f>IF(ISBLANK('Nota de Estudiantes'!R95),"",20*'Nota de Estudiantes'!R95/R$6)</f>
        <v/>
      </c>
      <c r="S93" s="43" t="str">
        <f>IF(ISBLANK('Nota de Estudiantes'!S95),"",20*'Nota de Estudiantes'!S95/S$6)</f>
        <v/>
      </c>
      <c r="T93" s="43" t="str">
        <f>IF(ISBLANK('Nota de Estudiantes'!T95),"",20*'Nota de Estudiantes'!T95/T$6)</f>
        <v/>
      </c>
      <c r="U93" s="43" t="str">
        <f>IF(ISBLANK('Nota de Estudiantes'!U95),"",20*'Nota de Estudiantes'!U95/U$6)</f>
        <v/>
      </c>
      <c r="V93" s="43" t="str">
        <f>IF(ISBLANK('Nota de Estudiantes'!V95),"",20*'Nota de Estudiantes'!V95/V$6)</f>
        <v/>
      </c>
      <c r="W93" s="43" t="str">
        <f>IF(ISBLANK('Nota de Estudiantes'!W95),"",20*'Nota de Estudiantes'!W95/W$6)</f>
        <v/>
      </c>
      <c r="X93" s="43" t="str">
        <f>IF(ISBLANK('Nota de Estudiantes'!X95),"",20*'Nota de Estudiantes'!X95/X$6)</f>
        <v/>
      </c>
      <c r="Y93" s="43" t="str">
        <f>IF(ISBLANK('Nota de Estudiantes'!Y95),"",20*'Nota de Estudiantes'!Y95/Y$6)</f>
        <v/>
      </c>
      <c r="Z93" s="43" t="str">
        <f>IF(ISBLANK('Nota de Estudiantes'!Z95),"",20*'Nota de Estudiantes'!Z95/Z$6)</f>
        <v/>
      </c>
      <c r="AA93" s="43" t="str">
        <f>IF(ISBLANK('Nota de Estudiantes'!AA95),"",20*'Nota de Estudiantes'!AA95/AA$6)</f>
        <v/>
      </c>
      <c r="AB93" s="43" t="str">
        <f>IF(ISBLANK('Nota de Estudiantes'!AB95),"",20*'Nota de Estudiantes'!AB95/AB$6)</f>
        <v/>
      </c>
      <c r="AC93" s="43" t="str">
        <f>IF(ISBLANK('Nota de Estudiantes'!AC95),"",20*'Nota de Estudiantes'!AC95/AC$6)</f>
        <v/>
      </c>
      <c r="AD93" s="43" t="str">
        <f>IF(ISBLANK('Nota de Estudiantes'!AD95),"",20*'Nota de Estudiantes'!AD95/AD$6)</f>
        <v/>
      </c>
      <c r="AE93" s="43" t="str">
        <f>IF(ISBLANK('Nota de Estudiantes'!AE95),"",20*'Nota de Estudiantes'!AE95/AE$6)</f>
        <v/>
      </c>
      <c r="AF93" s="43" t="str">
        <f>IF(ISBLANK('Nota de Estudiantes'!AF95),"",20*'Nota de Estudiantes'!AF95/AF$6)</f>
        <v/>
      </c>
      <c r="AG93" s="43" t="str">
        <f>IF(ISBLANK('Nota de Estudiantes'!AG95),"",20*'Nota de Estudiantes'!AG95/AG$6)</f>
        <v/>
      </c>
      <c r="AH93" s="43" t="str">
        <f>IF(ISBLANK('Nota de Estudiantes'!AH95),"",20*'Nota de Estudiantes'!AH95/AH$6)</f>
        <v/>
      </c>
      <c r="AI93" s="43" t="str">
        <f>IF(ISBLANK('Nota de Estudiantes'!AI95),"",20*'Nota de Estudiantes'!AI95/AI$6)</f>
        <v/>
      </c>
      <c r="AJ93" s="43" t="str">
        <f>IF(ISBLANK('Nota de Estudiantes'!AJ95),"",20*'Nota de Estudiantes'!AJ95/AJ$6)</f>
        <v/>
      </c>
      <c r="AK93" s="43" t="str">
        <f>IF(ISBLANK('Nota de Estudiantes'!AK95),"",20*'Nota de Estudiantes'!AK95/AK$6)</f>
        <v/>
      </c>
      <c r="AL93" s="43" t="str">
        <f>IF(ISBLANK('Nota de Estudiantes'!AL95),"",20*'Nota de Estudiantes'!AL95/AL$6)</f>
        <v/>
      </c>
      <c r="AM93" s="43" t="str">
        <f>IF(ISBLANK('Nota de Estudiantes'!AM95),"",20*'Nota de Estudiantes'!AM95/AM$6)</f>
        <v/>
      </c>
      <c r="AN93" s="43" t="str">
        <f>IF(ISBLANK('Nota de Estudiantes'!AN95),"",20*'Nota de Estudiantes'!AN95/AN$6)</f>
        <v/>
      </c>
      <c r="AO93" s="43" t="str">
        <f>IF(ISBLANK('Nota de Estudiantes'!AO95),"",20*'Nota de Estudiantes'!AO95/AO$6)</f>
        <v/>
      </c>
      <c r="AP93" s="43" t="str">
        <f>IF(ISBLANK('Nota de Estudiantes'!AP95),"",20*'Nota de Estudiantes'!AP95/AP$6)</f>
        <v/>
      </c>
      <c r="AQ93" s="43" t="str">
        <f>IF(ISBLANK('Nota de Estudiantes'!AQ95),"",20*'Nota de Estudiantes'!AQ95/AQ$6)</f>
        <v/>
      </c>
      <c r="AR93" s="43" t="str">
        <f>IF(ISBLANK('Nota de Estudiantes'!AR95),"",20*'Nota de Estudiantes'!AR95/AR$6)</f>
        <v/>
      </c>
      <c r="AS93" s="43" t="str">
        <f>IF(ISBLANK('Nota de Estudiantes'!AS95),"",20*'Nota de Estudiantes'!AS95/AS$6)</f>
        <v/>
      </c>
      <c r="AT93" s="43" t="str">
        <f>IF(ISBLANK('Nota de Estudiantes'!AT95),"",20*'Nota de Estudiantes'!AT95/AT$6)</f>
        <v/>
      </c>
      <c r="AU93" s="43" t="str">
        <f>IF(ISBLANK('Nota de Estudiantes'!AU95),"",20*'Nota de Estudiantes'!AU95/AU$6)</f>
        <v/>
      </c>
      <c r="AV93" s="43" t="str">
        <f>IF(ISBLANK('Nota de Estudiantes'!AV95),"",20*'Nota de Estudiantes'!AV95/AV$6)</f>
        <v/>
      </c>
      <c r="AW93" s="43" t="str">
        <f>IF(ISBLANK('Nota de Estudiantes'!AW95),"",20*'Nota de Estudiantes'!AW95/AW$6)</f>
        <v/>
      </c>
      <c r="AX93" s="43" t="str">
        <f>IF(ISBLANK('Nota de Estudiantes'!AX95),"",20*'Nota de Estudiantes'!AX95/AX$6)</f>
        <v/>
      </c>
      <c r="AY93" s="43" t="str">
        <f>IF(ISBLANK('Nota de Estudiantes'!AY95),"",20*'Nota de Estudiantes'!AY95/AY$6)</f>
        <v/>
      </c>
      <c r="AZ93" s="43" t="str">
        <f>IF(ISBLANK('Nota de Estudiantes'!AZ95),"",20*'Nota de Estudiantes'!AZ95/AZ$6)</f>
        <v/>
      </c>
      <c r="BA93" s="43" t="str">
        <f>IF(ISBLANK('Nota de Estudiantes'!BA95),"",20*'Nota de Estudiantes'!BA95/BA$6)</f>
        <v/>
      </c>
      <c r="BB93" s="43" t="str">
        <f>IF(ISBLANK('Nota de Estudiantes'!BB95),"",20*'Nota de Estudiantes'!BB95/BB$6)</f>
        <v/>
      </c>
      <c r="BC93" s="43" t="str">
        <f>IF(ISBLANK('Nota de Estudiantes'!BC95),"",20*'Nota de Estudiantes'!BC95/BC$6)</f>
        <v/>
      </c>
      <c r="BD93" s="43" t="str">
        <f>IF(ISBLANK('Nota de Estudiantes'!BD95),"",20*'Nota de Estudiantes'!BD95/BD$6)</f>
        <v/>
      </c>
      <c r="BE93" s="43" t="str">
        <f>IF(ISBLANK('Nota de Estudiantes'!BE95),"",20*'Nota de Estudiantes'!BE95/BE$6)</f>
        <v/>
      </c>
      <c r="BF93" s="43" t="str">
        <f>IF(ISBLANK('Nota de Estudiantes'!BF95),"",20*'Nota de Estudiantes'!BF95/BF$6)</f>
        <v/>
      </c>
      <c r="BG93" s="43" t="str">
        <f>IF(ISBLANK('Nota de Estudiantes'!BG95),"",20*'Nota de Estudiantes'!BG95/BG$6)</f>
        <v/>
      </c>
      <c r="BH93" s="43" t="str">
        <f>IF(ISBLANK('Nota de Estudiantes'!BH95),"",20*'Nota de Estudiantes'!BH95/BH$6)</f>
        <v/>
      </c>
      <c r="BI93" s="43" t="str">
        <f>IF(ISBLANK('Nota de Estudiantes'!BI95),"",20*'Nota de Estudiantes'!BI95/BI$6)</f>
        <v/>
      </c>
      <c r="BJ93" s="43" t="str">
        <f>IF(ISBLANK('Nota de Estudiantes'!BJ95),"",20*'Nota de Estudiantes'!BJ95/BJ$6)</f>
        <v/>
      </c>
      <c r="BK93" s="43" t="str">
        <f>IF(ISBLANK('Nota de Estudiantes'!BK95),"",20*'Nota de Estudiantes'!BK95/BK$6)</f>
        <v/>
      </c>
      <c r="BL93" s="43" t="str">
        <f>IF(ISBLANK('Nota de Estudiantes'!BL95),"",20*'Nota de Estudiantes'!BL95/BL$6)</f>
        <v/>
      </c>
      <c r="BM93" s="43" t="str">
        <f>IF(ISBLANK('Nota de Estudiantes'!BM95),"",20*'Nota de Estudiantes'!BM95/BM$6)</f>
        <v/>
      </c>
      <c r="BN93" s="43" t="str">
        <f>IF(ISBLANK('Nota de Estudiantes'!BN95),"",20*'Nota de Estudiantes'!BN95/BN$6)</f>
        <v/>
      </c>
      <c r="BO93" s="43" t="str">
        <f>IF(ISBLANK('Nota de Estudiantes'!BO95),"",20*'Nota de Estudiantes'!BO95/BO$6)</f>
        <v/>
      </c>
      <c r="BP93" s="43" t="str">
        <f>IF(ISBLANK('Nota de Estudiantes'!BP95),"",20*'Nota de Estudiantes'!BP95/BP$6)</f>
        <v/>
      </c>
      <c r="BQ93" s="43" t="str">
        <f>IF(ISBLANK('Nota de Estudiantes'!BQ95),"",20*'Nota de Estudiantes'!BQ95/BQ$6)</f>
        <v/>
      </c>
      <c r="BR93" s="43" t="str">
        <f>IF(ISBLANK('Nota de Estudiantes'!BR95),"",20*'Nota de Estudiantes'!BR95/BR$6)</f>
        <v/>
      </c>
      <c r="BS93" s="43" t="str">
        <f>IF(ISBLANK('Nota de Estudiantes'!BS95),"",20*'Nota de Estudiantes'!BS95/BS$6)</f>
        <v/>
      </c>
      <c r="BT93" s="43" t="str">
        <f>IF(ISBLANK('Nota de Estudiantes'!BT95),"",20*'Nota de Estudiantes'!BT95/BT$6)</f>
        <v/>
      </c>
      <c r="BU93" s="43" t="str">
        <f>IF(ISBLANK('Nota de Estudiantes'!BU95),"",20*'Nota de Estudiantes'!BU95/BU$6)</f>
        <v/>
      </c>
      <c r="BV93" s="43" t="str">
        <f>IF(ISBLANK('Nota de Estudiantes'!BV95),"",20*'Nota de Estudiantes'!BV95/BV$6)</f>
        <v/>
      </c>
      <c r="BW93" s="43" t="str">
        <f>IF(ISBLANK('Nota de Estudiantes'!BW95),"",20*'Nota de Estudiantes'!BW95/BW$6)</f>
        <v/>
      </c>
      <c r="BX93" s="43" t="str">
        <f>IF(ISBLANK('Nota de Estudiantes'!BX95),"",20*'Nota de Estudiantes'!BX95/BX$6)</f>
        <v/>
      </c>
      <c r="BY93" s="43" t="str">
        <f>IF(ISBLANK('Nota de Estudiantes'!BY95),"",20*'Nota de Estudiantes'!BY95/BY$6)</f>
        <v/>
      </c>
      <c r="BZ93" s="43" t="str">
        <f>IF(ISBLANK('Nota de Estudiantes'!BZ95),"",20*'Nota de Estudiantes'!BZ95/BZ$6)</f>
        <v/>
      </c>
      <c r="CA93" s="43" t="str">
        <f>IF(ISBLANK('Nota de Estudiantes'!CA95),"",20*'Nota de Estudiantes'!CA95/CA$6)</f>
        <v/>
      </c>
      <c r="CB93" s="43" t="str">
        <f>IF(ISBLANK('Nota de Estudiantes'!CB95),"",20*'Nota de Estudiantes'!CB95/CB$6)</f>
        <v/>
      </c>
      <c r="CC93" s="43" t="str">
        <f>IF(ISBLANK('Nota de Estudiantes'!CC95),"",20*'Nota de Estudiantes'!CC95/CC$6)</f>
        <v/>
      </c>
      <c r="CD93" s="43" t="str">
        <f>IF(ISBLANK('Nota de Estudiantes'!CD95),"",20*'Nota de Estudiantes'!CD95/CD$6)</f>
        <v/>
      </c>
      <c r="CE93" s="43" t="str">
        <f>IF(ISBLANK('Nota de Estudiantes'!CE95),"",20*'Nota de Estudiantes'!CE95/CE$6)</f>
        <v/>
      </c>
      <c r="CF93" s="43" t="str">
        <f>IF(ISBLANK('Nota de Estudiantes'!CF95),"",20*'Nota de Estudiantes'!CF95/CF$6)</f>
        <v/>
      </c>
      <c r="CG93" s="43" t="str">
        <f>IF(ISBLANK('Nota de Estudiantes'!CG95),"",20*'Nota de Estudiantes'!CG95/CG$6)</f>
        <v/>
      </c>
      <c r="CH93" s="43" t="str">
        <f>IF(ISBLANK('Nota de Estudiantes'!CH95),"",20*'Nota de Estudiantes'!CH95/CH$6)</f>
        <v/>
      </c>
      <c r="CI93" s="43" t="str">
        <f>IF(ISBLANK('Nota de Estudiantes'!CI95),"",20*'Nota de Estudiantes'!CI95/CI$6)</f>
        <v/>
      </c>
      <c r="CJ93" s="43" t="str">
        <f>IF(ISBLANK('Nota de Estudiantes'!CJ95),"",20*'Nota de Estudiantes'!CJ95/CJ$6)</f>
        <v/>
      </c>
      <c r="CK93" s="43" t="str">
        <f>IF(ISBLANK('Nota de Estudiantes'!CK95),"",20*'Nota de Estudiantes'!CK95/CK$6)</f>
        <v/>
      </c>
      <c r="CL93" s="43" t="str">
        <f>IF(ISBLANK('Nota de Estudiantes'!CL95),"",20*'Nota de Estudiantes'!CL95/CL$6)</f>
        <v/>
      </c>
      <c r="CM93" s="43" t="str">
        <f>IF(ISBLANK('Nota de Estudiantes'!CM95),"",20*'Nota de Estudiantes'!CM95/CM$6)</f>
        <v/>
      </c>
      <c r="CN93" s="43" t="str">
        <f>IF(ISBLANK('Nota de Estudiantes'!CN95),"",20*'Nota de Estudiantes'!CN95/CN$6)</f>
        <v/>
      </c>
      <c r="CO93" s="43" t="str">
        <f>IF(ISBLANK('Nota de Estudiantes'!CO95),"",20*'Nota de Estudiantes'!CO95/CO$6)</f>
        <v/>
      </c>
      <c r="CP93" s="43" t="str">
        <f>IF(ISBLANK('Nota de Estudiantes'!CP95),"",20*'Nota de Estudiantes'!CP95/CP$6)</f>
        <v/>
      </c>
      <c r="CQ93" s="43" t="str">
        <f>IF(ISBLANK('Nota de Estudiantes'!CQ95),"",20*'Nota de Estudiantes'!CQ95/CQ$6)</f>
        <v/>
      </c>
      <c r="CR93" s="43" t="str">
        <f>IF(ISBLANK('Nota de Estudiantes'!CR95),"",20*'Nota de Estudiantes'!CR95/CR$6)</f>
        <v/>
      </c>
      <c r="CS93" s="43" t="str">
        <f>IF(ISBLANK('Nota de Estudiantes'!CS95),"",20*'Nota de Estudiantes'!CS95/CS$6)</f>
        <v/>
      </c>
      <c r="CT93" s="43" t="str">
        <f>IF(ISBLANK('Nota de Estudiantes'!CT95),"",20*'Nota de Estudiantes'!CT95/CT$6)</f>
        <v/>
      </c>
      <c r="CU93" s="43" t="str">
        <f>IF(ISBLANK('Nota de Estudiantes'!CU95),"",20*'Nota de Estudiantes'!CU95/CU$6)</f>
        <v/>
      </c>
      <c r="CV93" s="43" t="str">
        <f>IF(ISBLANK('Nota de Estudiantes'!CV95),"",20*'Nota de Estudiantes'!CV95/CV$6)</f>
        <v/>
      </c>
      <c r="CW93" s="43" t="str">
        <f>IF(ISBLANK('Nota de Estudiantes'!CW95),"",20*'Nota de Estudiantes'!CW95/CW$6)</f>
        <v/>
      </c>
      <c r="CX93" s="43" t="str">
        <f>IF(ISBLANK('Nota de Estudiantes'!CX95),"",20*'Nota de Estudiantes'!CX95/CX$6)</f>
        <v/>
      </c>
      <c r="CY93" s="43" t="str">
        <f>IF(ISBLANK('Nota de Estudiantes'!CY95),"",20*'Nota de Estudiantes'!CY95/CY$6)</f>
        <v/>
      </c>
      <c r="CZ93" s="43" t="str">
        <f>IF(ISBLANK('Nota de Estudiantes'!CZ95),"",20*'Nota de Estudiantes'!CZ95/CZ$6)</f>
        <v/>
      </c>
      <c r="DA93" s="43" t="str">
        <f>IF(ISBLANK('Nota de Estudiantes'!DA95),"",20*'Nota de Estudiantes'!DA95/DA$6)</f>
        <v/>
      </c>
      <c r="DB93" s="43" t="str">
        <f>IF(ISBLANK('Nota de Estudiantes'!DB95),"",20*'Nota de Estudiantes'!DB95/DB$6)</f>
        <v/>
      </c>
      <c r="DC93" s="43" t="str">
        <f>IF(ISBLANK('Nota de Estudiantes'!DC95),"",20*'Nota de Estudiantes'!DC95/DC$6)</f>
        <v/>
      </c>
      <c r="DD93" s="43" t="str">
        <f>IF(ISBLANK('Nota de Estudiantes'!DD95),"",20*'Nota de Estudiantes'!DD95/DD$6)</f>
        <v/>
      </c>
      <c r="DE93" s="43" t="str">
        <f>IF(ISBLANK('Nota de Estudiantes'!DE95),"",20*'Nota de Estudiantes'!DE95/DE$6)</f>
        <v/>
      </c>
      <c r="DF93" s="43" t="str">
        <f>IF(ISBLANK('Nota de Estudiantes'!DF95),"",20*'Nota de Estudiantes'!DF95/DF$6)</f>
        <v/>
      </c>
      <c r="DG93" s="43" t="str">
        <f>IF(ISBLANK('Nota de Estudiantes'!DG95),"",20*'Nota de Estudiantes'!DG95/DG$6)</f>
        <v/>
      </c>
      <c r="DH93" s="43" t="str">
        <f>IF(ISBLANK('Nota de Estudiantes'!DH95),"",20*'Nota de Estudiantes'!DH95/DH$6)</f>
        <v/>
      </c>
      <c r="DI93" s="43" t="str">
        <f>IF(ISBLANK('Nota de Estudiantes'!DI95),"",20*'Nota de Estudiantes'!DI95/DI$6)</f>
        <v/>
      </c>
      <c r="DJ93" s="43" t="str">
        <f>IF(ISBLANK('Nota de Estudiantes'!DJ95),"",20*'Nota de Estudiantes'!DJ95/DJ$6)</f>
        <v/>
      </c>
      <c r="DK93" s="43" t="str">
        <f>IF(ISBLANK('Nota de Estudiantes'!DK95),"",20*'Nota de Estudiantes'!DK95/DK$6)</f>
        <v/>
      </c>
      <c r="DL93" s="43" t="str">
        <f>IF(ISBLANK('Nota de Estudiantes'!DL95),"",20*'Nota de Estudiantes'!DL95/DL$6)</f>
        <v/>
      </c>
      <c r="DM93" s="43" t="str">
        <f>IF(ISBLANK('Nota de Estudiantes'!DM95),"",20*'Nota de Estudiantes'!DM95/DM$6)</f>
        <v/>
      </c>
      <c r="DN93" s="43" t="str">
        <f>IF(ISBLANK('Nota de Estudiantes'!DN95),"",20*'Nota de Estudiantes'!DN95/DN$6)</f>
        <v/>
      </c>
      <c r="DO93" s="43" t="str">
        <f>IF(ISBLANK('Nota de Estudiantes'!DO95),"",20*'Nota de Estudiantes'!DO95/DO$6)</f>
        <v/>
      </c>
      <c r="DP93" s="43" t="str">
        <f>IF(ISBLANK('Nota de Estudiantes'!DP95),"",20*'Nota de Estudiantes'!DP95/DP$6)</f>
        <v/>
      </c>
      <c r="DQ93" s="43" t="str">
        <f>IF(ISBLANK('Nota de Estudiantes'!DQ95),"",20*'Nota de Estudiantes'!DQ95/DQ$6)</f>
        <v/>
      </c>
      <c r="DR93" s="43" t="str">
        <f>IF(ISBLANK('Nota de Estudiantes'!DR95),"",20*'Nota de Estudiantes'!DR95/DR$6)</f>
        <v/>
      </c>
      <c r="DS93" s="43" t="str">
        <f>IF(ISBLANK('Nota de Estudiantes'!DS95),"",20*'Nota de Estudiantes'!DS95/DS$6)</f>
        <v/>
      </c>
      <c r="DT93" s="43" t="str">
        <f>IF(ISBLANK('Nota de Estudiantes'!DT95),"",20*'Nota de Estudiantes'!DT95/DT$6)</f>
        <v/>
      </c>
      <c r="DU93" s="43" t="str">
        <f>IF(ISBLANK('Nota de Estudiantes'!DU95),"",20*'Nota de Estudiantes'!DU95/DU$6)</f>
        <v/>
      </c>
      <c r="DV93" s="43" t="str">
        <f>IF(ISBLANK('Nota de Estudiantes'!DV95),"",20*'Nota de Estudiantes'!DV95/DV$6)</f>
        <v/>
      </c>
      <c r="DW93" s="43" t="str">
        <f>IF(ISBLANK('Nota de Estudiantes'!DW95),"",20*'Nota de Estudiantes'!DW95/DW$6)</f>
        <v/>
      </c>
      <c r="DX93" s="43" t="str">
        <f>IF(ISBLANK('Nota de Estudiantes'!DX95),"",20*'Nota de Estudiantes'!DX95/DX$6)</f>
        <v/>
      </c>
      <c r="DY93" s="43" t="str">
        <f>IF(ISBLANK('Nota de Estudiantes'!DY95),"",20*'Nota de Estudiantes'!DY95/DY$6)</f>
        <v/>
      </c>
      <c r="DZ93" s="43" t="str">
        <f>IF(ISBLANK('Nota de Estudiantes'!DZ95),"",20*'Nota de Estudiantes'!DZ95/DZ$6)</f>
        <v/>
      </c>
      <c r="EA93" s="43" t="str">
        <f>IF(ISBLANK('Nota de Estudiantes'!EA95),"",20*'Nota de Estudiantes'!EA95/EA$6)</f>
        <v/>
      </c>
      <c r="EB93" s="43" t="str">
        <f>IF(ISBLANK('Nota de Estudiantes'!EB95),"",20*'Nota de Estudiantes'!EB95/EB$6)</f>
        <v/>
      </c>
      <c r="EC93" s="43" t="str">
        <f>IF(ISBLANK('Nota de Estudiantes'!EC95),"",20*'Nota de Estudiantes'!EC95/EC$6)</f>
        <v/>
      </c>
      <c r="ED93" s="43" t="str">
        <f>IF(ISBLANK('Nota de Estudiantes'!ED95),"",20*'Nota de Estudiantes'!ED95/ED$6)</f>
        <v/>
      </c>
      <c r="EE93" s="43" t="str">
        <f>IF(ISBLANK('Nota de Estudiantes'!EE95),"",20*'Nota de Estudiantes'!EE95/EE$6)</f>
        <v/>
      </c>
      <c r="EF93" s="43" t="str">
        <f>IF(ISBLANK('Nota de Estudiantes'!EF95),"",20*'Nota de Estudiantes'!EF95/EF$6)</f>
        <v/>
      </c>
      <c r="EG93" s="43" t="str">
        <f>IF(ISBLANK('Nota de Estudiantes'!EG95),"",20*'Nota de Estudiantes'!EG95/EG$6)</f>
        <v/>
      </c>
      <c r="EH93" s="43" t="str">
        <f>IF(ISBLANK('Nota de Estudiantes'!EH95),"",20*'Nota de Estudiantes'!EH95/EH$6)</f>
        <v/>
      </c>
      <c r="EI93" s="43" t="str">
        <f>IF(ISBLANK('Nota de Estudiantes'!EI95),"",20*'Nota de Estudiantes'!EI95/EI$6)</f>
        <v/>
      </c>
      <c r="EJ93" s="43" t="str">
        <f>IF(ISBLANK('Nota de Estudiantes'!EJ95),"",20*'Nota de Estudiantes'!EJ95/EJ$6)</f>
        <v/>
      </c>
      <c r="EK93" s="43" t="str">
        <f>IF(ISBLANK('Nota de Estudiantes'!EK95),"",20*'Nota de Estudiantes'!EK95/EK$6)</f>
        <v/>
      </c>
      <c r="EL93" s="43" t="str">
        <f>IF(ISBLANK('Nota de Estudiantes'!EL95),"",20*'Nota de Estudiantes'!EL95/EL$6)</f>
        <v/>
      </c>
      <c r="EM93" s="43" t="str">
        <f>IF(ISBLANK('Nota de Estudiantes'!EM95),"",20*'Nota de Estudiantes'!EM95/EM$6)</f>
        <v/>
      </c>
      <c r="EN93" s="43" t="str">
        <f>IF(ISBLANK('Nota de Estudiantes'!EN95),"",20*'Nota de Estudiantes'!EN95/EN$6)</f>
        <v/>
      </c>
      <c r="EO93" s="43" t="str">
        <f>IF(ISBLANK('Nota de Estudiantes'!EO95),"",20*'Nota de Estudiantes'!EO95/EO$6)</f>
        <v/>
      </c>
      <c r="EP93" s="43" t="str">
        <f>IF(ISBLANK('Nota de Estudiantes'!EP95),"",20*'Nota de Estudiantes'!EP95/EP$6)</f>
        <v/>
      </c>
      <c r="EQ93" s="43" t="str">
        <f>IF(ISBLANK('Nota de Estudiantes'!EQ95),"",20*'Nota de Estudiantes'!EQ95/EQ$6)</f>
        <v/>
      </c>
      <c r="ER93" s="43" t="str">
        <f>IF(ISBLANK('Nota de Estudiantes'!ER95),"",20*'Nota de Estudiantes'!ER95/ER$6)</f>
        <v/>
      </c>
      <c r="ES93" s="43" t="str">
        <f>IF(ISBLANK('Nota de Estudiantes'!ES95),"",20*'Nota de Estudiantes'!ES95/ES$6)</f>
        <v/>
      </c>
      <c r="ET93" s="43" t="str">
        <f>IF(ISBLANK('Nota de Estudiantes'!ET95),"",20*'Nota de Estudiantes'!ET95/ET$6)</f>
        <v/>
      </c>
      <c r="EU93" s="43" t="str">
        <f>IF(ISBLANK('Nota de Estudiantes'!EU95),"",20*'Nota de Estudiantes'!EU95/EU$6)</f>
        <v/>
      </c>
      <c r="EV93" s="43" t="str">
        <f>IF(ISBLANK('Nota de Estudiantes'!EV95),"",20*'Nota de Estudiantes'!EV95/EV$6)</f>
        <v/>
      </c>
      <c r="EW93" s="43" t="str">
        <f>IF(ISBLANK('Nota de Estudiantes'!EW95),"",20*'Nota de Estudiantes'!EW95/EW$6)</f>
        <v/>
      </c>
      <c r="EX93" s="43" t="str">
        <f>IF(ISBLANK('Nota de Estudiantes'!EX95),"",20*'Nota de Estudiantes'!EX95/EX$6)</f>
        <v/>
      </c>
      <c r="EY93" s="43" t="str">
        <f>IF(ISBLANK('Nota de Estudiantes'!EY95),"",20*'Nota de Estudiantes'!EY95/EY$6)</f>
        <v/>
      </c>
      <c r="EZ93" s="43" t="str">
        <f>IF(ISBLANK('Nota de Estudiantes'!EZ95),"",20*'Nota de Estudiantes'!EZ95/EZ$6)</f>
        <v/>
      </c>
      <c r="FA93" s="43" t="str">
        <f>IF(ISBLANK('Nota de Estudiantes'!FA95),"",20*'Nota de Estudiantes'!FA95/FA$6)</f>
        <v/>
      </c>
      <c r="FB93" s="43" t="str">
        <f>IF(ISBLANK('Nota de Estudiantes'!FB95),"",20*'Nota de Estudiantes'!FB95/FB$6)</f>
        <v/>
      </c>
      <c r="FC93" s="43" t="str">
        <f>IF(ISBLANK('Nota de Estudiantes'!FC95),"",20*'Nota de Estudiantes'!FC95/FC$6)</f>
        <v/>
      </c>
      <c r="FD93" s="43" t="str">
        <f>IF(ISBLANK('Nota de Estudiantes'!FD95),"",20*'Nota de Estudiantes'!FD95/FD$6)</f>
        <v/>
      </c>
      <c r="FE93" s="43" t="str">
        <f>IF(ISBLANK('Nota de Estudiantes'!FE95),"",20*'Nota de Estudiantes'!FE95/FE$6)</f>
        <v/>
      </c>
      <c r="FF93" s="43" t="str">
        <f>IF(ISBLANK('Nota de Estudiantes'!FF95),"",20*'Nota de Estudiantes'!FF95/FF$6)</f>
        <v/>
      </c>
      <c r="FG93" s="43" t="str">
        <f>IF(ISBLANK('Nota de Estudiantes'!FG95),"",20*'Nota de Estudiantes'!FG95/FG$6)</f>
        <v/>
      </c>
      <c r="FH93" s="43" t="str">
        <f>IF(ISBLANK('Nota de Estudiantes'!FH95),"",20*'Nota de Estudiantes'!FH95/FH$6)</f>
        <v/>
      </c>
      <c r="FI93" s="43" t="str">
        <f>IF(ISBLANK('Nota de Estudiantes'!FI95),"",20*'Nota de Estudiantes'!FI95/FI$6)</f>
        <v/>
      </c>
      <c r="FJ93" s="43" t="str">
        <f>IF(ISBLANK('Nota de Estudiantes'!FJ95),"",20*'Nota de Estudiantes'!FJ95/FJ$6)</f>
        <v/>
      </c>
      <c r="FK93" s="43" t="str">
        <f>IF(ISBLANK('Nota de Estudiantes'!FK95),"",20*'Nota de Estudiantes'!FK95/FK$6)</f>
        <v/>
      </c>
      <c r="FL93" s="43" t="str">
        <f>IF(ISBLANK('Nota de Estudiantes'!FL95),"",20*'Nota de Estudiantes'!FL95/FL$6)</f>
        <v/>
      </c>
    </row>
    <row r="94" spans="2:168" x14ac:dyDescent="0.25">
      <c r="B94" s="42" t="str">
        <f>IF(ISBLANK('Nota de Estudiantes'!B96),"",'Nota de Estudiantes'!B96)</f>
        <v/>
      </c>
      <c r="C94" s="42" t="str">
        <f>IF(ISBLANK('Nota de Estudiantes'!C96),"",'Nota de Estudiantes'!C96)</f>
        <v/>
      </c>
      <c r="D94" s="38" t="str">
        <f>IF(ISBLANK('Nota de Estudiantes'!D96),"",'Nota de Estudiantes'!D96)</f>
        <v/>
      </c>
      <c r="E94" s="43" t="str">
        <f>IF(ISBLANK('Nota de Estudiantes'!E96),"",20*'Nota de Estudiantes'!E96/E$6)</f>
        <v/>
      </c>
      <c r="F94" s="43" t="str">
        <f>IF(ISBLANK('Nota de Estudiantes'!F96),"",20*'Nota de Estudiantes'!F96/F$6)</f>
        <v/>
      </c>
      <c r="G94" s="43" t="str">
        <f>IF(ISBLANK('Nota de Estudiantes'!G96),"",20*'Nota de Estudiantes'!G96/G$6)</f>
        <v/>
      </c>
      <c r="H94" s="43" t="str">
        <f>IF(ISBLANK('Nota de Estudiantes'!H96),"",20*'Nota de Estudiantes'!H96/H$6)</f>
        <v/>
      </c>
      <c r="I94" s="43" t="str">
        <f>IF(ISBLANK('Nota de Estudiantes'!I96),"",20*'Nota de Estudiantes'!I96/I$6)</f>
        <v/>
      </c>
      <c r="J94" s="43" t="str">
        <f>IF(ISBLANK('Nota de Estudiantes'!J96),"",20*'Nota de Estudiantes'!J96/J$6)</f>
        <v/>
      </c>
      <c r="K94" s="43" t="str">
        <f>IF(ISBLANK('Nota de Estudiantes'!K96),"",20*'Nota de Estudiantes'!K96/K$6)</f>
        <v/>
      </c>
      <c r="L94" s="43" t="str">
        <f>IF(ISBLANK('Nota de Estudiantes'!L96),"",20*'Nota de Estudiantes'!L96/L$6)</f>
        <v/>
      </c>
      <c r="M94" s="43" t="str">
        <f>IF(ISBLANK('Nota de Estudiantes'!M96),"",20*'Nota de Estudiantes'!M96/M$6)</f>
        <v/>
      </c>
      <c r="N94" s="43" t="str">
        <f>IF(ISBLANK('Nota de Estudiantes'!N96),"",20*'Nota de Estudiantes'!N96/N$6)</f>
        <v/>
      </c>
      <c r="O94" s="43" t="str">
        <f>IF(ISBLANK('Nota de Estudiantes'!O96),"",20*'Nota de Estudiantes'!O96/O$6)</f>
        <v/>
      </c>
      <c r="P94" s="43" t="str">
        <f>IF(ISBLANK('Nota de Estudiantes'!P96),"",20*'Nota de Estudiantes'!P96/P$6)</f>
        <v/>
      </c>
      <c r="Q94" s="43" t="str">
        <f>IF(ISBLANK('Nota de Estudiantes'!Q96),"",20*'Nota de Estudiantes'!Q96/Q$6)</f>
        <v/>
      </c>
      <c r="R94" s="43" t="str">
        <f>IF(ISBLANK('Nota de Estudiantes'!R96),"",20*'Nota de Estudiantes'!R96/R$6)</f>
        <v/>
      </c>
      <c r="S94" s="43" t="str">
        <f>IF(ISBLANK('Nota de Estudiantes'!S96),"",20*'Nota de Estudiantes'!S96/S$6)</f>
        <v/>
      </c>
      <c r="T94" s="43" t="str">
        <f>IF(ISBLANK('Nota de Estudiantes'!T96),"",20*'Nota de Estudiantes'!T96/T$6)</f>
        <v/>
      </c>
      <c r="U94" s="43" t="str">
        <f>IF(ISBLANK('Nota de Estudiantes'!U96),"",20*'Nota de Estudiantes'!U96/U$6)</f>
        <v/>
      </c>
      <c r="V94" s="43" t="str">
        <f>IF(ISBLANK('Nota de Estudiantes'!V96),"",20*'Nota de Estudiantes'!V96/V$6)</f>
        <v/>
      </c>
      <c r="W94" s="43" t="str">
        <f>IF(ISBLANK('Nota de Estudiantes'!W96),"",20*'Nota de Estudiantes'!W96/W$6)</f>
        <v/>
      </c>
      <c r="X94" s="43" t="str">
        <f>IF(ISBLANK('Nota de Estudiantes'!X96),"",20*'Nota de Estudiantes'!X96/X$6)</f>
        <v/>
      </c>
      <c r="Y94" s="43" t="str">
        <f>IF(ISBLANK('Nota de Estudiantes'!Y96),"",20*'Nota de Estudiantes'!Y96/Y$6)</f>
        <v/>
      </c>
      <c r="Z94" s="43" t="str">
        <f>IF(ISBLANK('Nota de Estudiantes'!Z96),"",20*'Nota de Estudiantes'!Z96/Z$6)</f>
        <v/>
      </c>
      <c r="AA94" s="43" t="str">
        <f>IF(ISBLANK('Nota de Estudiantes'!AA96),"",20*'Nota de Estudiantes'!AA96/AA$6)</f>
        <v/>
      </c>
      <c r="AB94" s="43" t="str">
        <f>IF(ISBLANK('Nota de Estudiantes'!AB96),"",20*'Nota de Estudiantes'!AB96/AB$6)</f>
        <v/>
      </c>
      <c r="AC94" s="43" t="str">
        <f>IF(ISBLANK('Nota de Estudiantes'!AC96),"",20*'Nota de Estudiantes'!AC96/AC$6)</f>
        <v/>
      </c>
      <c r="AD94" s="43" t="str">
        <f>IF(ISBLANK('Nota de Estudiantes'!AD96),"",20*'Nota de Estudiantes'!AD96/AD$6)</f>
        <v/>
      </c>
      <c r="AE94" s="43" t="str">
        <f>IF(ISBLANK('Nota de Estudiantes'!AE96),"",20*'Nota de Estudiantes'!AE96/AE$6)</f>
        <v/>
      </c>
      <c r="AF94" s="43" t="str">
        <f>IF(ISBLANK('Nota de Estudiantes'!AF96),"",20*'Nota de Estudiantes'!AF96/AF$6)</f>
        <v/>
      </c>
      <c r="AG94" s="43" t="str">
        <f>IF(ISBLANK('Nota de Estudiantes'!AG96),"",20*'Nota de Estudiantes'!AG96/AG$6)</f>
        <v/>
      </c>
      <c r="AH94" s="43" t="str">
        <f>IF(ISBLANK('Nota de Estudiantes'!AH96),"",20*'Nota de Estudiantes'!AH96/AH$6)</f>
        <v/>
      </c>
      <c r="AI94" s="43" t="str">
        <f>IF(ISBLANK('Nota de Estudiantes'!AI96),"",20*'Nota de Estudiantes'!AI96/AI$6)</f>
        <v/>
      </c>
      <c r="AJ94" s="43" t="str">
        <f>IF(ISBLANK('Nota de Estudiantes'!AJ96),"",20*'Nota de Estudiantes'!AJ96/AJ$6)</f>
        <v/>
      </c>
      <c r="AK94" s="43" t="str">
        <f>IF(ISBLANK('Nota de Estudiantes'!AK96),"",20*'Nota de Estudiantes'!AK96/AK$6)</f>
        <v/>
      </c>
      <c r="AL94" s="43" t="str">
        <f>IF(ISBLANK('Nota de Estudiantes'!AL96),"",20*'Nota de Estudiantes'!AL96/AL$6)</f>
        <v/>
      </c>
      <c r="AM94" s="43" t="str">
        <f>IF(ISBLANK('Nota de Estudiantes'!AM96),"",20*'Nota de Estudiantes'!AM96/AM$6)</f>
        <v/>
      </c>
      <c r="AN94" s="43" t="str">
        <f>IF(ISBLANK('Nota de Estudiantes'!AN96),"",20*'Nota de Estudiantes'!AN96/AN$6)</f>
        <v/>
      </c>
      <c r="AO94" s="43" t="str">
        <f>IF(ISBLANK('Nota de Estudiantes'!AO96),"",20*'Nota de Estudiantes'!AO96/AO$6)</f>
        <v/>
      </c>
      <c r="AP94" s="43" t="str">
        <f>IF(ISBLANK('Nota de Estudiantes'!AP96),"",20*'Nota de Estudiantes'!AP96/AP$6)</f>
        <v/>
      </c>
      <c r="AQ94" s="43" t="str">
        <f>IF(ISBLANK('Nota de Estudiantes'!AQ96),"",20*'Nota de Estudiantes'!AQ96/AQ$6)</f>
        <v/>
      </c>
      <c r="AR94" s="43" t="str">
        <f>IF(ISBLANK('Nota de Estudiantes'!AR96),"",20*'Nota de Estudiantes'!AR96/AR$6)</f>
        <v/>
      </c>
      <c r="AS94" s="43" t="str">
        <f>IF(ISBLANK('Nota de Estudiantes'!AS96),"",20*'Nota de Estudiantes'!AS96/AS$6)</f>
        <v/>
      </c>
      <c r="AT94" s="43" t="str">
        <f>IF(ISBLANK('Nota de Estudiantes'!AT96),"",20*'Nota de Estudiantes'!AT96/AT$6)</f>
        <v/>
      </c>
      <c r="AU94" s="43" t="str">
        <f>IF(ISBLANK('Nota de Estudiantes'!AU96),"",20*'Nota de Estudiantes'!AU96/AU$6)</f>
        <v/>
      </c>
      <c r="AV94" s="43" t="str">
        <f>IF(ISBLANK('Nota de Estudiantes'!AV96),"",20*'Nota de Estudiantes'!AV96/AV$6)</f>
        <v/>
      </c>
      <c r="AW94" s="43" t="str">
        <f>IF(ISBLANK('Nota de Estudiantes'!AW96),"",20*'Nota de Estudiantes'!AW96/AW$6)</f>
        <v/>
      </c>
      <c r="AX94" s="43" t="str">
        <f>IF(ISBLANK('Nota de Estudiantes'!AX96),"",20*'Nota de Estudiantes'!AX96/AX$6)</f>
        <v/>
      </c>
      <c r="AY94" s="43" t="str">
        <f>IF(ISBLANK('Nota de Estudiantes'!AY96),"",20*'Nota de Estudiantes'!AY96/AY$6)</f>
        <v/>
      </c>
      <c r="AZ94" s="43" t="str">
        <f>IF(ISBLANK('Nota de Estudiantes'!AZ96),"",20*'Nota de Estudiantes'!AZ96/AZ$6)</f>
        <v/>
      </c>
      <c r="BA94" s="43" t="str">
        <f>IF(ISBLANK('Nota de Estudiantes'!BA96),"",20*'Nota de Estudiantes'!BA96/BA$6)</f>
        <v/>
      </c>
      <c r="BB94" s="43" t="str">
        <f>IF(ISBLANK('Nota de Estudiantes'!BB96),"",20*'Nota de Estudiantes'!BB96/BB$6)</f>
        <v/>
      </c>
      <c r="BC94" s="43" t="str">
        <f>IF(ISBLANK('Nota de Estudiantes'!BC96),"",20*'Nota de Estudiantes'!BC96/BC$6)</f>
        <v/>
      </c>
      <c r="BD94" s="43" t="str">
        <f>IF(ISBLANK('Nota de Estudiantes'!BD96),"",20*'Nota de Estudiantes'!BD96/BD$6)</f>
        <v/>
      </c>
      <c r="BE94" s="43" t="str">
        <f>IF(ISBLANK('Nota de Estudiantes'!BE96),"",20*'Nota de Estudiantes'!BE96/BE$6)</f>
        <v/>
      </c>
      <c r="BF94" s="43" t="str">
        <f>IF(ISBLANK('Nota de Estudiantes'!BF96),"",20*'Nota de Estudiantes'!BF96/BF$6)</f>
        <v/>
      </c>
      <c r="BG94" s="43" t="str">
        <f>IF(ISBLANK('Nota de Estudiantes'!BG96),"",20*'Nota de Estudiantes'!BG96/BG$6)</f>
        <v/>
      </c>
      <c r="BH94" s="43" t="str">
        <f>IF(ISBLANK('Nota de Estudiantes'!BH96),"",20*'Nota de Estudiantes'!BH96/BH$6)</f>
        <v/>
      </c>
      <c r="BI94" s="43" t="str">
        <f>IF(ISBLANK('Nota de Estudiantes'!BI96),"",20*'Nota de Estudiantes'!BI96/BI$6)</f>
        <v/>
      </c>
      <c r="BJ94" s="43" t="str">
        <f>IF(ISBLANK('Nota de Estudiantes'!BJ96),"",20*'Nota de Estudiantes'!BJ96/BJ$6)</f>
        <v/>
      </c>
      <c r="BK94" s="43" t="str">
        <f>IF(ISBLANK('Nota de Estudiantes'!BK96),"",20*'Nota de Estudiantes'!BK96/BK$6)</f>
        <v/>
      </c>
      <c r="BL94" s="43" t="str">
        <f>IF(ISBLANK('Nota de Estudiantes'!BL96),"",20*'Nota de Estudiantes'!BL96/BL$6)</f>
        <v/>
      </c>
      <c r="BM94" s="43" t="str">
        <f>IF(ISBLANK('Nota de Estudiantes'!BM96),"",20*'Nota de Estudiantes'!BM96/BM$6)</f>
        <v/>
      </c>
      <c r="BN94" s="43" t="str">
        <f>IF(ISBLANK('Nota de Estudiantes'!BN96),"",20*'Nota de Estudiantes'!BN96/BN$6)</f>
        <v/>
      </c>
      <c r="BO94" s="43" t="str">
        <f>IF(ISBLANK('Nota de Estudiantes'!BO96),"",20*'Nota de Estudiantes'!BO96/BO$6)</f>
        <v/>
      </c>
      <c r="BP94" s="43" t="str">
        <f>IF(ISBLANK('Nota de Estudiantes'!BP96),"",20*'Nota de Estudiantes'!BP96/BP$6)</f>
        <v/>
      </c>
      <c r="BQ94" s="43" t="str">
        <f>IF(ISBLANK('Nota de Estudiantes'!BQ96),"",20*'Nota de Estudiantes'!BQ96/BQ$6)</f>
        <v/>
      </c>
      <c r="BR94" s="43" t="str">
        <f>IF(ISBLANK('Nota de Estudiantes'!BR96),"",20*'Nota de Estudiantes'!BR96/BR$6)</f>
        <v/>
      </c>
      <c r="BS94" s="43" t="str">
        <f>IF(ISBLANK('Nota de Estudiantes'!BS96),"",20*'Nota de Estudiantes'!BS96/BS$6)</f>
        <v/>
      </c>
      <c r="BT94" s="43" t="str">
        <f>IF(ISBLANK('Nota de Estudiantes'!BT96),"",20*'Nota de Estudiantes'!BT96/BT$6)</f>
        <v/>
      </c>
      <c r="BU94" s="43" t="str">
        <f>IF(ISBLANK('Nota de Estudiantes'!BU96),"",20*'Nota de Estudiantes'!BU96/BU$6)</f>
        <v/>
      </c>
      <c r="BV94" s="43" t="str">
        <f>IF(ISBLANK('Nota de Estudiantes'!BV96),"",20*'Nota de Estudiantes'!BV96/BV$6)</f>
        <v/>
      </c>
      <c r="BW94" s="43" t="str">
        <f>IF(ISBLANK('Nota de Estudiantes'!BW96),"",20*'Nota de Estudiantes'!BW96/BW$6)</f>
        <v/>
      </c>
      <c r="BX94" s="43" t="str">
        <f>IF(ISBLANK('Nota de Estudiantes'!BX96),"",20*'Nota de Estudiantes'!BX96/BX$6)</f>
        <v/>
      </c>
      <c r="BY94" s="43" t="str">
        <f>IF(ISBLANK('Nota de Estudiantes'!BY96),"",20*'Nota de Estudiantes'!BY96/BY$6)</f>
        <v/>
      </c>
      <c r="BZ94" s="43" t="str">
        <f>IF(ISBLANK('Nota de Estudiantes'!BZ96),"",20*'Nota de Estudiantes'!BZ96/BZ$6)</f>
        <v/>
      </c>
      <c r="CA94" s="43" t="str">
        <f>IF(ISBLANK('Nota de Estudiantes'!CA96),"",20*'Nota de Estudiantes'!CA96/CA$6)</f>
        <v/>
      </c>
      <c r="CB94" s="43" t="str">
        <f>IF(ISBLANK('Nota de Estudiantes'!CB96),"",20*'Nota de Estudiantes'!CB96/CB$6)</f>
        <v/>
      </c>
      <c r="CC94" s="43" t="str">
        <f>IF(ISBLANK('Nota de Estudiantes'!CC96),"",20*'Nota de Estudiantes'!CC96/CC$6)</f>
        <v/>
      </c>
      <c r="CD94" s="43" t="str">
        <f>IF(ISBLANK('Nota de Estudiantes'!CD96),"",20*'Nota de Estudiantes'!CD96/CD$6)</f>
        <v/>
      </c>
      <c r="CE94" s="43" t="str">
        <f>IF(ISBLANK('Nota de Estudiantes'!CE96),"",20*'Nota de Estudiantes'!CE96/CE$6)</f>
        <v/>
      </c>
      <c r="CF94" s="43" t="str">
        <f>IF(ISBLANK('Nota de Estudiantes'!CF96),"",20*'Nota de Estudiantes'!CF96/CF$6)</f>
        <v/>
      </c>
      <c r="CG94" s="43" t="str">
        <f>IF(ISBLANK('Nota de Estudiantes'!CG96),"",20*'Nota de Estudiantes'!CG96/CG$6)</f>
        <v/>
      </c>
      <c r="CH94" s="43" t="str">
        <f>IF(ISBLANK('Nota de Estudiantes'!CH96),"",20*'Nota de Estudiantes'!CH96/CH$6)</f>
        <v/>
      </c>
      <c r="CI94" s="43" t="str">
        <f>IF(ISBLANK('Nota de Estudiantes'!CI96),"",20*'Nota de Estudiantes'!CI96/CI$6)</f>
        <v/>
      </c>
      <c r="CJ94" s="43" t="str">
        <f>IF(ISBLANK('Nota de Estudiantes'!CJ96),"",20*'Nota de Estudiantes'!CJ96/CJ$6)</f>
        <v/>
      </c>
      <c r="CK94" s="43" t="str">
        <f>IF(ISBLANK('Nota de Estudiantes'!CK96),"",20*'Nota de Estudiantes'!CK96/CK$6)</f>
        <v/>
      </c>
      <c r="CL94" s="43" t="str">
        <f>IF(ISBLANK('Nota de Estudiantes'!CL96),"",20*'Nota de Estudiantes'!CL96/CL$6)</f>
        <v/>
      </c>
      <c r="CM94" s="43" t="str">
        <f>IF(ISBLANK('Nota de Estudiantes'!CM96),"",20*'Nota de Estudiantes'!CM96/CM$6)</f>
        <v/>
      </c>
      <c r="CN94" s="43" t="str">
        <f>IF(ISBLANK('Nota de Estudiantes'!CN96),"",20*'Nota de Estudiantes'!CN96/CN$6)</f>
        <v/>
      </c>
      <c r="CO94" s="43" t="str">
        <f>IF(ISBLANK('Nota de Estudiantes'!CO96),"",20*'Nota de Estudiantes'!CO96/CO$6)</f>
        <v/>
      </c>
      <c r="CP94" s="43" t="str">
        <f>IF(ISBLANK('Nota de Estudiantes'!CP96),"",20*'Nota de Estudiantes'!CP96/CP$6)</f>
        <v/>
      </c>
      <c r="CQ94" s="43" t="str">
        <f>IF(ISBLANK('Nota de Estudiantes'!CQ96),"",20*'Nota de Estudiantes'!CQ96/CQ$6)</f>
        <v/>
      </c>
      <c r="CR94" s="43" t="str">
        <f>IF(ISBLANK('Nota de Estudiantes'!CR96),"",20*'Nota de Estudiantes'!CR96/CR$6)</f>
        <v/>
      </c>
      <c r="CS94" s="43" t="str">
        <f>IF(ISBLANK('Nota de Estudiantes'!CS96),"",20*'Nota de Estudiantes'!CS96/CS$6)</f>
        <v/>
      </c>
      <c r="CT94" s="43" t="str">
        <f>IF(ISBLANK('Nota de Estudiantes'!CT96),"",20*'Nota de Estudiantes'!CT96/CT$6)</f>
        <v/>
      </c>
      <c r="CU94" s="43" t="str">
        <f>IF(ISBLANK('Nota de Estudiantes'!CU96),"",20*'Nota de Estudiantes'!CU96/CU$6)</f>
        <v/>
      </c>
      <c r="CV94" s="43" t="str">
        <f>IF(ISBLANK('Nota de Estudiantes'!CV96),"",20*'Nota de Estudiantes'!CV96/CV$6)</f>
        <v/>
      </c>
      <c r="CW94" s="43" t="str">
        <f>IF(ISBLANK('Nota de Estudiantes'!CW96),"",20*'Nota de Estudiantes'!CW96/CW$6)</f>
        <v/>
      </c>
      <c r="CX94" s="43" t="str">
        <f>IF(ISBLANK('Nota de Estudiantes'!CX96),"",20*'Nota de Estudiantes'!CX96/CX$6)</f>
        <v/>
      </c>
      <c r="CY94" s="43" t="str">
        <f>IF(ISBLANK('Nota de Estudiantes'!CY96),"",20*'Nota de Estudiantes'!CY96/CY$6)</f>
        <v/>
      </c>
      <c r="CZ94" s="43" t="str">
        <f>IF(ISBLANK('Nota de Estudiantes'!CZ96),"",20*'Nota de Estudiantes'!CZ96/CZ$6)</f>
        <v/>
      </c>
      <c r="DA94" s="43" t="str">
        <f>IF(ISBLANK('Nota de Estudiantes'!DA96),"",20*'Nota de Estudiantes'!DA96/DA$6)</f>
        <v/>
      </c>
      <c r="DB94" s="43" t="str">
        <f>IF(ISBLANK('Nota de Estudiantes'!DB96),"",20*'Nota de Estudiantes'!DB96/DB$6)</f>
        <v/>
      </c>
      <c r="DC94" s="43" t="str">
        <f>IF(ISBLANK('Nota de Estudiantes'!DC96),"",20*'Nota de Estudiantes'!DC96/DC$6)</f>
        <v/>
      </c>
      <c r="DD94" s="43" t="str">
        <f>IF(ISBLANK('Nota de Estudiantes'!DD96),"",20*'Nota de Estudiantes'!DD96/DD$6)</f>
        <v/>
      </c>
      <c r="DE94" s="43" t="str">
        <f>IF(ISBLANK('Nota de Estudiantes'!DE96),"",20*'Nota de Estudiantes'!DE96/DE$6)</f>
        <v/>
      </c>
      <c r="DF94" s="43" t="str">
        <f>IF(ISBLANK('Nota de Estudiantes'!DF96),"",20*'Nota de Estudiantes'!DF96/DF$6)</f>
        <v/>
      </c>
      <c r="DG94" s="43" t="str">
        <f>IF(ISBLANK('Nota de Estudiantes'!DG96),"",20*'Nota de Estudiantes'!DG96/DG$6)</f>
        <v/>
      </c>
      <c r="DH94" s="43" t="str">
        <f>IF(ISBLANK('Nota de Estudiantes'!DH96),"",20*'Nota de Estudiantes'!DH96/DH$6)</f>
        <v/>
      </c>
      <c r="DI94" s="43" t="str">
        <f>IF(ISBLANK('Nota de Estudiantes'!DI96),"",20*'Nota de Estudiantes'!DI96/DI$6)</f>
        <v/>
      </c>
      <c r="DJ94" s="43" t="str">
        <f>IF(ISBLANK('Nota de Estudiantes'!DJ96),"",20*'Nota de Estudiantes'!DJ96/DJ$6)</f>
        <v/>
      </c>
      <c r="DK94" s="43" t="str">
        <f>IF(ISBLANK('Nota de Estudiantes'!DK96),"",20*'Nota de Estudiantes'!DK96/DK$6)</f>
        <v/>
      </c>
      <c r="DL94" s="43" t="str">
        <f>IF(ISBLANK('Nota de Estudiantes'!DL96),"",20*'Nota de Estudiantes'!DL96/DL$6)</f>
        <v/>
      </c>
      <c r="DM94" s="43" t="str">
        <f>IF(ISBLANK('Nota de Estudiantes'!DM96),"",20*'Nota de Estudiantes'!DM96/DM$6)</f>
        <v/>
      </c>
      <c r="DN94" s="43" t="str">
        <f>IF(ISBLANK('Nota de Estudiantes'!DN96),"",20*'Nota de Estudiantes'!DN96/DN$6)</f>
        <v/>
      </c>
      <c r="DO94" s="43" t="str">
        <f>IF(ISBLANK('Nota de Estudiantes'!DO96),"",20*'Nota de Estudiantes'!DO96/DO$6)</f>
        <v/>
      </c>
      <c r="DP94" s="43" t="str">
        <f>IF(ISBLANK('Nota de Estudiantes'!DP96),"",20*'Nota de Estudiantes'!DP96/DP$6)</f>
        <v/>
      </c>
      <c r="DQ94" s="43" t="str">
        <f>IF(ISBLANK('Nota de Estudiantes'!DQ96),"",20*'Nota de Estudiantes'!DQ96/DQ$6)</f>
        <v/>
      </c>
      <c r="DR94" s="43" t="str">
        <f>IF(ISBLANK('Nota de Estudiantes'!DR96),"",20*'Nota de Estudiantes'!DR96/DR$6)</f>
        <v/>
      </c>
      <c r="DS94" s="43" t="str">
        <f>IF(ISBLANK('Nota de Estudiantes'!DS96),"",20*'Nota de Estudiantes'!DS96/DS$6)</f>
        <v/>
      </c>
      <c r="DT94" s="43" t="str">
        <f>IF(ISBLANK('Nota de Estudiantes'!DT96),"",20*'Nota de Estudiantes'!DT96/DT$6)</f>
        <v/>
      </c>
      <c r="DU94" s="43" t="str">
        <f>IF(ISBLANK('Nota de Estudiantes'!DU96),"",20*'Nota de Estudiantes'!DU96/DU$6)</f>
        <v/>
      </c>
      <c r="DV94" s="43" t="str">
        <f>IF(ISBLANK('Nota de Estudiantes'!DV96),"",20*'Nota de Estudiantes'!DV96/DV$6)</f>
        <v/>
      </c>
      <c r="DW94" s="43" t="str">
        <f>IF(ISBLANK('Nota de Estudiantes'!DW96),"",20*'Nota de Estudiantes'!DW96/DW$6)</f>
        <v/>
      </c>
      <c r="DX94" s="43" t="str">
        <f>IF(ISBLANK('Nota de Estudiantes'!DX96),"",20*'Nota de Estudiantes'!DX96/DX$6)</f>
        <v/>
      </c>
      <c r="DY94" s="43" t="str">
        <f>IF(ISBLANK('Nota de Estudiantes'!DY96),"",20*'Nota de Estudiantes'!DY96/DY$6)</f>
        <v/>
      </c>
      <c r="DZ94" s="43" t="str">
        <f>IF(ISBLANK('Nota de Estudiantes'!DZ96),"",20*'Nota de Estudiantes'!DZ96/DZ$6)</f>
        <v/>
      </c>
      <c r="EA94" s="43" t="str">
        <f>IF(ISBLANK('Nota de Estudiantes'!EA96),"",20*'Nota de Estudiantes'!EA96/EA$6)</f>
        <v/>
      </c>
      <c r="EB94" s="43" t="str">
        <f>IF(ISBLANK('Nota de Estudiantes'!EB96),"",20*'Nota de Estudiantes'!EB96/EB$6)</f>
        <v/>
      </c>
      <c r="EC94" s="43" t="str">
        <f>IF(ISBLANK('Nota de Estudiantes'!EC96),"",20*'Nota de Estudiantes'!EC96/EC$6)</f>
        <v/>
      </c>
      <c r="ED94" s="43" t="str">
        <f>IF(ISBLANK('Nota de Estudiantes'!ED96),"",20*'Nota de Estudiantes'!ED96/ED$6)</f>
        <v/>
      </c>
      <c r="EE94" s="43" t="str">
        <f>IF(ISBLANK('Nota de Estudiantes'!EE96),"",20*'Nota de Estudiantes'!EE96/EE$6)</f>
        <v/>
      </c>
      <c r="EF94" s="43" t="str">
        <f>IF(ISBLANK('Nota de Estudiantes'!EF96),"",20*'Nota de Estudiantes'!EF96/EF$6)</f>
        <v/>
      </c>
      <c r="EG94" s="43" t="str">
        <f>IF(ISBLANK('Nota de Estudiantes'!EG96),"",20*'Nota de Estudiantes'!EG96/EG$6)</f>
        <v/>
      </c>
      <c r="EH94" s="43" t="str">
        <f>IF(ISBLANK('Nota de Estudiantes'!EH96),"",20*'Nota de Estudiantes'!EH96/EH$6)</f>
        <v/>
      </c>
      <c r="EI94" s="43" t="str">
        <f>IF(ISBLANK('Nota de Estudiantes'!EI96),"",20*'Nota de Estudiantes'!EI96/EI$6)</f>
        <v/>
      </c>
      <c r="EJ94" s="43" t="str">
        <f>IF(ISBLANK('Nota de Estudiantes'!EJ96),"",20*'Nota de Estudiantes'!EJ96/EJ$6)</f>
        <v/>
      </c>
      <c r="EK94" s="43" t="str">
        <f>IF(ISBLANK('Nota de Estudiantes'!EK96),"",20*'Nota de Estudiantes'!EK96/EK$6)</f>
        <v/>
      </c>
      <c r="EL94" s="43" t="str">
        <f>IF(ISBLANK('Nota de Estudiantes'!EL96),"",20*'Nota de Estudiantes'!EL96/EL$6)</f>
        <v/>
      </c>
      <c r="EM94" s="43" t="str">
        <f>IF(ISBLANK('Nota de Estudiantes'!EM96),"",20*'Nota de Estudiantes'!EM96/EM$6)</f>
        <v/>
      </c>
      <c r="EN94" s="43" t="str">
        <f>IF(ISBLANK('Nota de Estudiantes'!EN96),"",20*'Nota de Estudiantes'!EN96/EN$6)</f>
        <v/>
      </c>
      <c r="EO94" s="43" t="str">
        <f>IF(ISBLANK('Nota de Estudiantes'!EO96),"",20*'Nota de Estudiantes'!EO96/EO$6)</f>
        <v/>
      </c>
      <c r="EP94" s="43" t="str">
        <f>IF(ISBLANK('Nota de Estudiantes'!EP96),"",20*'Nota de Estudiantes'!EP96/EP$6)</f>
        <v/>
      </c>
      <c r="EQ94" s="43" t="str">
        <f>IF(ISBLANK('Nota de Estudiantes'!EQ96),"",20*'Nota de Estudiantes'!EQ96/EQ$6)</f>
        <v/>
      </c>
      <c r="ER94" s="43" t="str">
        <f>IF(ISBLANK('Nota de Estudiantes'!ER96),"",20*'Nota de Estudiantes'!ER96/ER$6)</f>
        <v/>
      </c>
      <c r="ES94" s="43" t="str">
        <f>IF(ISBLANK('Nota de Estudiantes'!ES96),"",20*'Nota de Estudiantes'!ES96/ES$6)</f>
        <v/>
      </c>
      <c r="ET94" s="43" t="str">
        <f>IF(ISBLANK('Nota de Estudiantes'!ET96),"",20*'Nota de Estudiantes'!ET96/ET$6)</f>
        <v/>
      </c>
      <c r="EU94" s="43" t="str">
        <f>IF(ISBLANK('Nota de Estudiantes'!EU96),"",20*'Nota de Estudiantes'!EU96/EU$6)</f>
        <v/>
      </c>
      <c r="EV94" s="43" t="str">
        <f>IF(ISBLANK('Nota de Estudiantes'!EV96),"",20*'Nota de Estudiantes'!EV96/EV$6)</f>
        <v/>
      </c>
      <c r="EW94" s="43" t="str">
        <f>IF(ISBLANK('Nota de Estudiantes'!EW96),"",20*'Nota de Estudiantes'!EW96/EW$6)</f>
        <v/>
      </c>
      <c r="EX94" s="43" t="str">
        <f>IF(ISBLANK('Nota de Estudiantes'!EX96),"",20*'Nota de Estudiantes'!EX96/EX$6)</f>
        <v/>
      </c>
      <c r="EY94" s="43" t="str">
        <f>IF(ISBLANK('Nota de Estudiantes'!EY96),"",20*'Nota de Estudiantes'!EY96/EY$6)</f>
        <v/>
      </c>
      <c r="EZ94" s="43" t="str">
        <f>IF(ISBLANK('Nota de Estudiantes'!EZ96),"",20*'Nota de Estudiantes'!EZ96/EZ$6)</f>
        <v/>
      </c>
      <c r="FA94" s="43" t="str">
        <f>IF(ISBLANK('Nota de Estudiantes'!FA96),"",20*'Nota de Estudiantes'!FA96/FA$6)</f>
        <v/>
      </c>
      <c r="FB94" s="43" t="str">
        <f>IF(ISBLANK('Nota de Estudiantes'!FB96),"",20*'Nota de Estudiantes'!FB96/FB$6)</f>
        <v/>
      </c>
      <c r="FC94" s="43" t="str">
        <f>IF(ISBLANK('Nota de Estudiantes'!FC96),"",20*'Nota de Estudiantes'!FC96/FC$6)</f>
        <v/>
      </c>
      <c r="FD94" s="43" t="str">
        <f>IF(ISBLANK('Nota de Estudiantes'!FD96),"",20*'Nota de Estudiantes'!FD96/FD$6)</f>
        <v/>
      </c>
      <c r="FE94" s="43" t="str">
        <f>IF(ISBLANK('Nota de Estudiantes'!FE96),"",20*'Nota de Estudiantes'!FE96/FE$6)</f>
        <v/>
      </c>
      <c r="FF94" s="43" t="str">
        <f>IF(ISBLANK('Nota de Estudiantes'!FF96),"",20*'Nota de Estudiantes'!FF96/FF$6)</f>
        <v/>
      </c>
      <c r="FG94" s="43" t="str">
        <f>IF(ISBLANK('Nota de Estudiantes'!FG96),"",20*'Nota de Estudiantes'!FG96/FG$6)</f>
        <v/>
      </c>
      <c r="FH94" s="43" t="str">
        <f>IF(ISBLANK('Nota de Estudiantes'!FH96),"",20*'Nota de Estudiantes'!FH96/FH$6)</f>
        <v/>
      </c>
      <c r="FI94" s="43" t="str">
        <f>IF(ISBLANK('Nota de Estudiantes'!FI96),"",20*'Nota de Estudiantes'!FI96/FI$6)</f>
        <v/>
      </c>
      <c r="FJ94" s="43" t="str">
        <f>IF(ISBLANK('Nota de Estudiantes'!FJ96),"",20*'Nota de Estudiantes'!FJ96/FJ$6)</f>
        <v/>
      </c>
      <c r="FK94" s="43" t="str">
        <f>IF(ISBLANK('Nota de Estudiantes'!FK96),"",20*'Nota de Estudiantes'!FK96/FK$6)</f>
        <v/>
      </c>
      <c r="FL94" s="43" t="str">
        <f>IF(ISBLANK('Nota de Estudiantes'!FL96),"",20*'Nota de Estudiantes'!FL96/FL$6)</f>
        <v/>
      </c>
    </row>
    <row r="95" spans="2:168" x14ac:dyDescent="0.25">
      <c r="B95" s="42" t="str">
        <f>IF(ISBLANK('Nota de Estudiantes'!B97),"",'Nota de Estudiantes'!B97)</f>
        <v/>
      </c>
      <c r="C95" s="42" t="str">
        <f>IF(ISBLANK('Nota de Estudiantes'!C97),"",'Nota de Estudiantes'!C97)</f>
        <v/>
      </c>
      <c r="D95" s="38" t="str">
        <f>IF(ISBLANK('Nota de Estudiantes'!D97),"",'Nota de Estudiantes'!D97)</f>
        <v/>
      </c>
      <c r="E95" s="43" t="str">
        <f>IF(ISBLANK('Nota de Estudiantes'!E97),"",20*'Nota de Estudiantes'!E97/E$6)</f>
        <v/>
      </c>
      <c r="F95" s="43" t="str">
        <f>IF(ISBLANK('Nota de Estudiantes'!F97),"",20*'Nota de Estudiantes'!F97/F$6)</f>
        <v/>
      </c>
      <c r="G95" s="43" t="str">
        <f>IF(ISBLANK('Nota de Estudiantes'!G97),"",20*'Nota de Estudiantes'!G97/G$6)</f>
        <v/>
      </c>
      <c r="H95" s="43" t="str">
        <f>IF(ISBLANK('Nota de Estudiantes'!H97),"",20*'Nota de Estudiantes'!H97/H$6)</f>
        <v/>
      </c>
      <c r="I95" s="43" t="str">
        <f>IF(ISBLANK('Nota de Estudiantes'!I97),"",20*'Nota de Estudiantes'!I97/I$6)</f>
        <v/>
      </c>
      <c r="J95" s="43" t="str">
        <f>IF(ISBLANK('Nota de Estudiantes'!J97),"",20*'Nota de Estudiantes'!J97/J$6)</f>
        <v/>
      </c>
      <c r="K95" s="43" t="str">
        <f>IF(ISBLANK('Nota de Estudiantes'!K97),"",20*'Nota de Estudiantes'!K97/K$6)</f>
        <v/>
      </c>
      <c r="L95" s="43" t="str">
        <f>IF(ISBLANK('Nota de Estudiantes'!L97),"",20*'Nota de Estudiantes'!L97/L$6)</f>
        <v/>
      </c>
      <c r="M95" s="43" t="str">
        <f>IF(ISBLANK('Nota de Estudiantes'!M97),"",20*'Nota de Estudiantes'!M97/M$6)</f>
        <v/>
      </c>
      <c r="N95" s="43" t="str">
        <f>IF(ISBLANK('Nota de Estudiantes'!N97),"",20*'Nota de Estudiantes'!N97/N$6)</f>
        <v/>
      </c>
      <c r="O95" s="43" t="str">
        <f>IF(ISBLANK('Nota de Estudiantes'!O97),"",20*'Nota de Estudiantes'!O97/O$6)</f>
        <v/>
      </c>
      <c r="P95" s="43" t="str">
        <f>IF(ISBLANK('Nota de Estudiantes'!P97),"",20*'Nota de Estudiantes'!P97/P$6)</f>
        <v/>
      </c>
      <c r="Q95" s="43" t="str">
        <f>IF(ISBLANK('Nota de Estudiantes'!Q97),"",20*'Nota de Estudiantes'!Q97/Q$6)</f>
        <v/>
      </c>
      <c r="R95" s="43" t="str">
        <f>IF(ISBLANK('Nota de Estudiantes'!R97),"",20*'Nota de Estudiantes'!R97/R$6)</f>
        <v/>
      </c>
      <c r="S95" s="43" t="str">
        <f>IF(ISBLANK('Nota de Estudiantes'!S97),"",20*'Nota de Estudiantes'!S97/S$6)</f>
        <v/>
      </c>
      <c r="T95" s="43" t="str">
        <f>IF(ISBLANK('Nota de Estudiantes'!T97),"",20*'Nota de Estudiantes'!T97/T$6)</f>
        <v/>
      </c>
      <c r="U95" s="43" t="str">
        <f>IF(ISBLANK('Nota de Estudiantes'!U97),"",20*'Nota de Estudiantes'!U97/U$6)</f>
        <v/>
      </c>
      <c r="V95" s="43" t="str">
        <f>IF(ISBLANK('Nota de Estudiantes'!V97),"",20*'Nota de Estudiantes'!V97/V$6)</f>
        <v/>
      </c>
      <c r="W95" s="43" t="str">
        <f>IF(ISBLANK('Nota de Estudiantes'!W97),"",20*'Nota de Estudiantes'!W97/W$6)</f>
        <v/>
      </c>
      <c r="X95" s="43" t="str">
        <f>IF(ISBLANK('Nota de Estudiantes'!X97),"",20*'Nota de Estudiantes'!X97/X$6)</f>
        <v/>
      </c>
      <c r="Y95" s="43" t="str">
        <f>IF(ISBLANK('Nota de Estudiantes'!Y97),"",20*'Nota de Estudiantes'!Y97/Y$6)</f>
        <v/>
      </c>
      <c r="Z95" s="43" t="str">
        <f>IF(ISBLANK('Nota de Estudiantes'!Z97),"",20*'Nota de Estudiantes'!Z97/Z$6)</f>
        <v/>
      </c>
      <c r="AA95" s="43" t="str">
        <f>IF(ISBLANK('Nota de Estudiantes'!AA97),"",20*'Nota de Estudiantes'!AA97/AA$6)</f>
        <v/>
      </c>
      <c r="AB95" s="43" t="str">
        <f>IF(ISBLANK('Nota de Estudiantes'!AB97),"",20*'Nota de Estudiantes'!AB97/AB$6)</f>
        <v/>
      </c>
      <c r="AC95" s="43" t="str">
        <f>IF(ISBLANK('Nota de Estudiantes'!AC97),"",20*'Nota de Estudiantes'!AC97/AC$6)</f>
        <v/>
      </c>
      <c r="AD95" s="43" t="str">
        <f>IF(ISBLANK('Nota de Estudiantes'!AD97),"",20*'Nota de Estudiantes'!AD97/AD$6)</f>
        <v/>
      </c>
      <c r="AE95" s="43" t="str">
        <f>IF(ISBLANK('Nota de Estudiantes'!AE97),"",20*'Nota de Estudiantes'!AE97/AE$6)</f>
        <v/>
      </c>
      <c r="AF95" s="43" t="str">
        <f>IF(ISBLANK('Nota de Estudiantes'!AF97),"",20*'Nota de Estudiantes'!AF97/AF$6)</f>
        <v/>
      </c>
      <c r="AG95" s="43" t="str">
        <f>IF(ISBLANK('Nota de Estudiantes'!AG97),"",20*'Nota de Estudiantes'!AG97/AG$6)</f>
        <v/>
      </c>
      <c r="AH95" s="43" t="str">
        <f>IF(ISBLANK('Nota de Estudiantes'!AH97),"",20*'Nota de Estudiantes'!AH97/AH$6)</f>
        <v/>
      </c>
      <c r="AI95" s="43" t="str">
        <f>IF(ISBLANK('Nota de Estudiantes'!AI97),"",20*'Nota de Estudiantes'!AI97/AI$6)</f>
        <v/>
      </c>
      <c r="AJ95" s="43" t="str">
        <f>IF(ISBLANK('Nota de Estudiantes'!AJ97),"",20*'Nota de Estudiantes'!AJ97/AJ$6)</f>
        <v/>
      </c>
      <c r="AK95" s="43" t="str">
        <f>IF(ISBLANK('Nota de Estudiantes'!AK97),"",20*'Nota de Estudiantes'!AK97/AK$6)</f>
        <v/>
      </c>
      <c r="AL95" s="43" t="str">
        <f>IF(ISBLANK('Nota de Estudiantes'!AL97),"",20*'Nota de Estudiantes'!AL97/AL$6)</f>
        <v/>
      </c>
      <c r="AM95" s="43" t="str">
        <f>IF(ISBLANK('Nota de Estudiantes'!AM97),"",20*'Nota de Estudiantes'!AM97/AM$6)</f>
        <v/>
      </c>
      <c r="AN95" s="43" t="str">
        <f>IF(ISBLANK('Nota de Estudiantes'!AN97),"",20*'Nota de Estudiantes'!AN97/AN$6)</f>
        <v/>
      </c>
      <c r="AO95" s="43" t="str">
        <f>IF(ISBLANK('Nota de Estudiantes'!AO97),"",20*'Nota de Estudiantes'!AO97/AO$6)</f>
        <v/>
      </c>
      <c r="AP95" s="43" t="str">
        <f>IF(ISBLANK('Nota de Estudiantes'!AP97),"",20*'Nota de Estudiantes'!AP97/AP$6)</f>
        <v/>
      </c>
      <c r="AQ95" s="43" t="str">
        <f>IF(ISBLANK('Nota de Estudiantes'!AQ97),"",20*'Nota de Estudiantes'!AQ97/AQ$6)</f>
        <v/>
      </c>
      <c r="AR95" s="43" t="str">
        <f>IF(ISBLANK('Nota de Estudiantes'!AR97),"",20*'Nota de Estudiantes'!AR97/AR$6)</f>
        <v/>
      </c>
      <c r="AS95" s="43" t="str">
        <f>IF(ISBLANK('Nota de Estudiantes'!AS97),"",20*'Nota de Estudiantes'!AS97/AS$6)</f>
        <v/>
      </c>
      <c r="AT95" s="43" t="str">
        <f>IF(ISBLANK('Nota de Estudiantes'!AT97),"",20*'Nota de Estudiantes'!AT97/AT$6)</f>
        <v/>
      </c>
      <c r="AU95" s="43" t="str">
        <f>IF(ISBLANK('Nota de Estudiantes'!AU97),"",20*'Nota de Estudiantes'!AU97/AU$6)</f>
        <v/>
      </c>
      <c r="AV95" s="43" t="str">
        <f>IF(ISBLANK('Nota de Estudiantes'!AV97),"",20*'Nota de Estudiantes'!AV97/AV$6)</f>
        <v/>
      </c>
      <c r="AW95" s="43" t="str">
        <f>IF(ISBLANK('Nota de Estudiantes'!AW97),"",20*'Nota de Estudiantes'!AW97/AW$6)</f>
        <v/>
      </c>
      <c r="AX95" s="43" t="str">
        <f>IF(ISBLANK('Nota de Estudiantes'!AX97),"",20*'Nota de Estudiantes'!AX97/AX$6)</f>
        <v/>
      </c>
      <c r="AY95" s="43" t="str">
        <f>IF(ISBLANK('Nota de Estudiantes'!AY97),"",20*'Nota de Estudiantes'!AY97/AY$6)</f>
        <v/>
      </c>
      <c r="AZ95" s="43" t="str">
        <f>IF(ISBLANK('Nota de Estudiantes'!AZ97),"",20*'Nota de Estudiantes'!AZ97/AZ$6)</f>
        <v/>
      </c>
      <c r="BA95" s="43" t="str">
        <f>IF(ISBLANK('Nota de Estudiantes'!BA97),"",20*'Nota de Estudiantes'!BA97/BA$6)</f>
        <v/>
      </c>
      <c r="BB95" s="43" t="str">
        <f>IF(ISBLANK('Nota de Estudiantes'!BB97),"",20*'Nota de Estudiantes'!BB97/BB$6)</f>
        <v/>
      </c>
      <c r="BC95" s="43" t="str">
        <f>IF(ISBLANK('Nota de Estudiantes'!BC97),"",20*'Nota de Estudiantes'!BC97/BC$6)</f>
        <v/>
      </c>
      <c r="BD95" s="43" t="str">
        <f>IF(ISBLANK('Nota de Estudiantes'!BD97),"",20*'Nota de Estudiantes'!BD97/BD$6)</f>
        <v/>
      </c>
      <c r="BE95" s="43" t="str">
        <f>IF(ISBLANK('Nota de Estudiantes'!BE97),"",20*'Nota de Estudiantes'!BE97/BE$6)</f>
        <v/>
      </c>
      <c r="BF95" s="43" t="str">
        <f>IF(ISBLANK('Nota de Estudiantes'!BF97),"",20*'Nota de Estudiantes'!BF97/BF$6)</f>
        <v/>
      </c>
      <c r="BG95" s="43" t="str">
        <f>IF(ISBLANK('Nota de Estudiantes'!BG97),"",20*'Nota de Estudiantes'!BG97/BG$6)</f>
        <v/>
      </c>
      <c r="BH95" s="43" t="str">
        <f>IF(ISBLANK('Nota de Estudiantes'!BH97),"",20*'Nota de Estudiantes'!BH97/BH$6)</f>
        <v/>
      </c>
      <c r="BI95" s="43" t="str">
        <f>IF(ISBLANK('Nota de Estudiantes'!BI97),"",20*'Nota de Estudiantes'!BI97/BI$6)</f>
        <v/>
      </c>
      <c r="BJ95" s="43" t="str">
        <f>IF(ISBLANK('Nota de Estudiantes'!BJ97),"",20*'Nota de Estudiantes'!BJ97/BJ$6)</f>
        <v/>
      </c>
      <c r="BK95" s="43" t="str">
        <f>IF(ISBLANK('Nota de Estudiantes'!BK97),"",20*'Nota de Estudiantes'!BK97/BK$6)</f>
        <v/>
      </c>
      <c r="BL95" s="43" t="str">
        <f>IF(ISBLANK('Nota de Estudiantes'!BL97),"",20*'Nota de Estudiantes'!BL97/BL$6)</f>
        <v/>
      </c>
      <c r="BM95" s="43" t="str">
        <f>IF(ISBLANK('Nota de Estudiantes'!BM97),"",20*'Nota de Estudiantes'!BM97/BM$6)</f>
        <v/>
      </c>
      <c r="BN95" s="43" t="str">
        <f>IF(ISBLANK('Nota de Estudiantes'!BN97),"",20*'Nota de Estudiantes'!BN97/BN$6)</f>
        <v/>
      </c>
      <c r="BO95" s="43" t="str">
        <f>IF(ISBLANK('Nota de Estudiantes'!BO97),"",20*'Nota de Estudiantes'!BO97/BO$6)</f>
        <v/>
      </c>
      <c r="BP95" s="43" t="str">
        <f>IF(ISBLANK('Nota de Estudiantes'!BP97),"",20*'Nota de Estudiantes'!BP97/BP$6)</f>
        <v/>
      </c>
      <c r="BQ95" s="43" t="str">
        <f>IF(ISBLANK('Nota de Estudiantes'!BQ97),"",20*'Nota de Estudiantes'!BQ97/BQ$6)</f>
        <v/>
      </c>
      <c r="BR95" s="43" t="str">
        <f>IF(ISBLANK('Nota de Estudiantes'!BR97),"",20*'Nota de Estudiantes'!BR97/BR$6)</f>
        <v/>
      </c>
      <c r="BS95" s="43" t="str">
        <f>IF(ISBLANK('Nota de Estudiantes'!BS97),"",20*'Nota de Estudiantes'!BS97/BS$6)</f>
        <v/>
      </c>
      <c r="BT95" s="43" t="str">
        <f>IF(ISBLANK('Nota de Estudiantes'!BT97),"",20*'Nota de Estudiantes'!BT97/BT$6)</f>
        <v/>
      </c>
      <c r="BU95" s="43" t="str">
        <f>IF(ISBLANK('Nota de Estudiantes'!BU97),"",20*'Nota de Estudiantes'!BU97/BU$6)</f>
        <v/>
      </c>
      <c r="BV95" s="43" t="str">
        <f>IF(ISBLANK('Nota de Estudiantes'!BV97),"",20*'Nota de Estudiantes'!BV97/BV$6)</f>
        <v/>
      </c>
      <c r="BW95" s="43" t="str">
        <f>IF(ISBLANK('Nota de Estudiantes'!BW97),"",20*'Nota de Estudiantes'!BW97/BW$6)</f>
        <v/>
      </c>
      <c r="BX95" s="43" t="str">
        <f>IF(ISBLANK('Nota de Estudiantes'!BX97),"",20*'Nota de Estudiantes'!BX97/BX$6)</f>
        <v/>
      </c>
      <c r="BY95" s="43" t="str">
        <f>IF(ISBLANK('Nota de Estudiantes'!BY97),"",20*'Nota de Estudiantes'!BY97/BY$6)</f>
        <v/>
      </c>
      <c r="BZ95" s="43" t="str">
        <f>IF(ISBLANK('Nota de Estudiantes'!BZ97),"",20*'Nota de Estudiantes'!BZ97/BZ$6)</f>
        <v/>
      </c>
      <c r="CA95" s="43" t="str">
        <f>IF(ISBLANK('Nota de Estudiantes'!CA97),"",20*'Nota de Estudiantes'!CA97/CA$6)</f>
        <v/>
      </c>
      <c r="CB95" s="43" t="str">
        <f>IF(ISBLANK('Nota de Estudiantes'!CB97),"",20*'Nota de Estudiantes'!CB97/CB$6)</f>
        <v/>
      </c>
      <c r="CC95" s="43" t="str">
        <f>IF(ISBLANK('Nota de Estudiantes'!CC97),"",20*'Nota de Estudiantes'!CC97/CC$6)</f>
        <v/>
      </c>
      <c r="CD95" s="43" t="str">
        <f>IF(ISBLANK('Nota de Estudiantes'!CD97),"",20*'Nota de Estudiantes'!CD97/CD$6)</f>
        <v/>
      </c>
      <c r="CE95" s="43" t="str">
        <f>IF(ISBLANK('Nota de Estudiantes'!CE97),"",20*'Nota de Estudiantes'!CE97/CE$6)</f>
        <v/>
      </c>
      <c r="CF95" s="43" t="str">
        <f>IF(ISBLANK('Nota de Estudiantes'!CF97),"",20*'Nota de Estudiantes'!CF97/CF$6)</f>
        <v/>
      </c>
      <c r="CG95" s="43" t="str">
        <f>IF(ISBLANK('Nota de Estudiantes'!CG97),"",20*'Nota de Estudiantes'!CG97/CG$6)</f>
        <v/>
      </c>
      <c r="CH95" s="43" t="str">
        <f>IF(ISBLANK('Nota de Estudiantes'!CH97),"",20*'Nota de Estudiantes'!CH97/CH$6)</f>
        <v/>
      </c>
      <c r="CI95" s="43" t="str">
        <f>IF(ISBLANK('Nota de Estudiantes'!CI97),"",20*'Nota de Estudiantes'!CI97/CI$6)</f>
        <v/>
      </c>
      <c r="CJ95" s="43" t="str">
        <f>IF(ISBLANK('Nota de Estudiantes'!CJ97),"",20*'Nota de Estudiantes'!CJ97/CJ$6)</f>
        <v/>
      </c>
      <c r="CK95" s="43" t="str">
        <f>IF(ISBLANK('Nota de Estudiantes'!CK97),"",20*'Nota de Estudiantes'!CK97/CK$6)</f>
        <v/>
      </c>
      <c r="CL95" s="43" t="str">
        <f>IF(ISBLANK('Nota de Estudiantes'!CL97),"",20*'Nota de Estudiantes'!CL97/CL$6)</f>
        <v/>
      </c>
      <c r="CM95" s="43" t="str">
        <f>IF(ISBLANK('Nota de Estudiantes'!CM97),"",20*'Nota de Estudiantes'!CM97/CM$6)</f>
        <v/>
      </c>
      <c r="CN95" s="43" t="str">
        <f>IF(ISBLANK('Nota de Estudiantes'!CN97),"",20*'Nota de Estudiantes'!CN97/CN$6)</f>
        <v/>
      </c>
      <c r="CO95" s="43" t="str">
        <f>IF(ISBLANK('Nota de Estudiantes'!CO97),"",20*'Nota de Estudiantes'!CO97/CO$6)</f>
        <v/>
      </c>
      <c r="CP95" s="43" t="str">
        <f>IF(ISBLANK('Nota de Estudiantes'!CP97),"",20*'Nota de Estudiantes'!CP97/CP$6)</f>
        <v/>
      </c>
      <c r="CQ95" s="43" t="str">
        <f>IF(ISBLANK('Nota de Estudiantes'!CQ97),"",20*'Nota de Estudiantes'!CQ97/CQ$6)</f>
        <v/>
      </c>
      <c r="CR95" s="43" t="str">
        <f>IF(ISBLANK('Nota de Estudiantes'!CR97),"",20*'Nota de Estudiantes'!CR97/CR$6)</f>
        <v/>
      </c>
      <c r="CS95" s="43" t="str">
        <f>IF(ISBLANK('Nota de Estudiantes'!CS97),"",20*'Nota de Estudiantes'!CS97/CS$6)</f>
        <v/>
      </c>
      <c r="CT95" s="43" t="str">
        <f>IF(ISBLANK('Nota de Estudiantes'!CT97),"",20*'Nota de Estudiantes'!CT97/CT$6)</f>
        <v/>
      </c>
      <c r="CU95" s="43" t="str">
        <f>IF(ISBLANK('Nota de Estudiantes'!CU97),"",20*'Nota de Estudiantes'!CU97/CU$6)</f>
        <v/>
      </c>
      <c r="CV95" s="43" t="str">
        <f>IF(ISBLANK('Nota de Estudiantes'!CV97),"",20*'Nota de Estudiantes'!CV97/CV$6)</f>
        <v/>
      </c>
      <c r="CW95" s="43" t="str">
        <f>IF(ISBLANK('Nota de Estudiantes'!CW97),"",20*'Nota de Estudiantes'!CW97/CW$6)</f>
        <v/>
      </c>
      <c r="CX95" s="43" t="str">
        <f>IF(ISBLANK('Nota de Estudiantes'!CX97),"",20*'Nota de Estudiantes'!CX97/CX$6)</f>
        <v/>
      </c>
      <c r="CY95" s="43" t="str">
        <f>IF(ISBLANK('Nota de Estudiantes'!CY97),"",20*'Nota de Estudiantes'!CY97/CY$6)</f>
        <v/>
      </c>
      <c r="CZ95" s="43" t="str">
        <f>IF(ISBLANK('Nota de Estudiantes'!CZ97),"",20*'Nota de Estudiantes'!CZ97/CZ$6)</f>
        <v/>
      </c>
      <c r="DA95" s="43" t="str">
        <f>IF(ISBLANK('Nota de Estudiantes'!DA97),"",20*'Nota de Estudiantes'!DA97/DA$6)</f>
        <v/>
      </c>
      <c r="DB95" s="43" t="str">
        <f>IF(ISBLANK('Nota de Estudiantes'!DB97),"",20*'Nota de Estudiantes'!DB97/DB$6)</f>
        <v/>
      </c>
      <c r="DC95" s="43" t="str">
        <f>IF(ISBLANK('Nota de Estudiantes'!DC97),"",20*'Nota de Estudiantes'!DC97/DC$6)</f>
        <v/>
      </c>
      <c r="DD95" s="43" t="str">
        <f>IF(ISBLANK('Nota de Estudiantes'!DD97),"",20*'Nota de Estudiantes'!DD97/DD$6)</f>
        <v/>
      </c>
      <c r="DE95" s="43" t="str">
        <f>IF(ISBLANK('Nota de Estudiantes'!DE97),"",20*'Nota de Estudiantes'!DE97/DE$6)</f>
        <v/>
      </c>
      <c r="DF95" s="43" t="str">
        <f>IF(ISBLANK('Nota de Estudiantes'!DF97),"",20*'Nota de Estudiantes'!DF97/DF$6)</f>
        <v/>
      </c>
      <c r="DG95" s="43" t="str">
        <f>IF(ISBLANK('Nota de Estudiantes'!DG97),"",20*'Nota de Estudiantes'!DG97/DG$6)</f>
        <v/>
      </c>
      <c r="DH95" s="43" t="str">
        <f>IF(ISBLANK('Nota de Estudiantes'!DH97),"",20*'Nota de Estudiantes'!DH97/DH$6)</f>
        <v/>
      </c>
      <c r="DI95" s="43" t="str">
        <f>IF(ISBLANK('Nota de Estudiantes'!DI97),"",20*'Nota de Estudiantes'!DI97/DI$6)</f>
        <v/>
      </c>
      <c r="DJ95" s="43" t="str">
        <f>IF(ISBLANK('Nota de Estudiantes'!DJ97),"",20*'Nota de Estudiantes'!DJ97/DJ$6)</f>
        <v/>
      </c>
      <c r="DK95" s="43" t="str">
        <f>IF(ISBLANK('Nota de Estudiantes'!DK97),"",20*'Nota de Estudiantes'!DK97/DK$6)</f>
        <v/>
      </c>
      <c r="DL95" s="43" t="str">
        <f>IF(ISBLANK('Nota de Estudiantes'!DL97),"",20*'Nota de Estudiantes'!DL97/DL$6)</f>
        <v/>
      </c>
      <c r="DM95" s="43" t="str">
        <f>IF(ISBLANK('Nota de Estudiantes'!DM97),"",20*'Nota de Estudiantes'!DM97/DM$6)</f>
        <v/>
      </c>
      <c r="DN95" s="43" t="str">
        <f>IF(ISBLANK('Nota de Estudiantes'!DN97),"",20*'Nota de Estudiantes'!DN97/DN$6)</f>
        <v/>
      </c>
      <c r="DO95" s="43" t="str">
        <f>IF(ISBLANK('Nota de Estudiantes'!DO97),"",20*'Nota de Estudiantes'!DO97/DO$6)</f>
        <v/>
      </c>
      <c r="DP95" s="43" t="str">
        <f>IF(ISBLANK('Nota de Estudiantes'!DP97),"",20*'Nota de Estudiantes'!DP97/DP$6)</f>
        <v/>
      </c>
      <c r="DQ95" s="43" t="str">
        <f>IF(ISBLANK('Nota de Estudiantes'!DQ97),"",20*'Nota de Estudiantes'!DQ97/DQ$6)</f>
        <v/>
      </c>
      <c r="DR95" s="43" t="str">
        <f>IF(ISBLANK('Nota de Estudiantes'!DR97),"",20*'Nota de Estudiantes'!DR97/DR$6)</f>
        <v/>
      </c>
      <c r="DS95" s="43" t="str">
        <f>IF(ISBLANK('Nota de Estudiantes'!DS97),"",20*'Nota de Estudiantes'!DS97/DS$6)</f>
        <v/>
      </c>
      <c r="DT95" s="43" t="str">
        <f>IF(ISBLANK('Nota de Estudiantes'!DT97),"",20*'Nota de Estudiantes'!DT97/DT$6)</f>
        <v/>
      </c>
      <c r="DU95" s="43" t="str">
        <f>IF(ISBLANK('Nota de Estudiantes'!DU97),"",20*'Nota de Estudiantes'!DU97/DU$6)</f>
        <v/>
      </c>
      <c r="DV95" s="43" t="str">
        <f>IF(ISBLANK('Nota de Estudiantes'!DV97),"",20*'Nota de Estudiantes'!DV97/DV$6)</f>
        <v/>
      </c>
      <c r="DW95" s="43" t="str">
        <f>IF(ISBLANK('Nota de Estudiantes'!DW97),"",20*'Nota de Estudiantes'!DW97/DW$6)</f>
        <v/>
      </c>
      <c r="DX95" s="43" t="str">
        <f>IF(ISBLANK('Nota de Estudiantes'!DX97),"",20*'Nota de Estudiantes'!DX97/DX$6)</f>
        <v/>
      </c>
      <c r="DY95" s="43" t="str">
        <f>IF(ISBLANK('Nota de Estudiantes'!DY97),"",20*'Nota de Estudiantes'!DY97/DY$6)</f>
        <v/>
      </c>
      <c r="DZ95" s="43" t="str">
        <f>IF(ISBLANK('Nota de Estudiantes'!DZ97),"",20*'Nota de Estudiantes'!DZ97/DZ$6)</f>
        <v/>
      </c>
      <c r="EA95" s="43" t="str">
        <f>IF(ISBLANK('Nota de Estudiantes'!EA97),"",20*'Nota de Estudiantes'!EA97/EA$6)</f>
        <v/>
      </c>
      <c r="EB95" s="43" t="str">
        <f>IF(ISBLANK('Nota de Estudiantes'!EB97),"",20*'Nota de Estudiantes'!EB97/EB$6)</f>
        <v/>
      </c>
      <c r="EC95" s="43" t="str">
        <f>IF(ISBLANK('Nota de Estudiantes'!EC97),"",20*'Nota de Estudiantes'!EC97/EC$6)</f>
        <v/>
      </c>
      <c r="ED95" s="43" t="str">
        <f>IF(ISBLANK('Nota de Estudiantes'!ED97),"",20*'Nota de Estudiantes'!ED97/ED$6)</f>
        <v/>
      </c>
      <c r="EE95" s="43" t="str">
        <f>IF(ISBLANK('Nota de Estudiantes'!EE97),"",20*'Nota de Estudiantes'!EE97/EE$6)</f>
        <v/>
      </c>
      <c r="EF95" s="43" t="str">
        <f>IF(ISBLANK('Nota de Estudiantes'!EF97),"",20*'Nota de Estudiantes'!EF97/EF$6)</f>
        <v/>
      </c>
      <c r="EG95" s="43" t="str">
        <f>IF(ISBLANK('Nota de Estudiantes'!EG97),"",20*'Nota de Estudiantes'!EG97/EG$6)</f>
        <v/>
      </c>
      <c r="EH95" s="43" t="str">
        <f>IF(ISBLANK('Nota de Estudiantes'!EH97),"",20*'Nota de Estudiantes'!EH97/EH$6)</f>
        <v/>
      </c>
      <c r="EI95" s="43" t="str">
        <f>IF(ISBLANK('Nota de Estudiantes'!EI97),"",20*'Nota de Estudiantes'!EI97/EI$6)</f>
        <v/>
      </c>
      <c r="EJ95" s="43" t="str">
        <f>IF(ISBLANK('Nota de Estudiantes'!EJ97),"",20*'Nota de Estudiantes'!EJ97/EJ$6)</f>
        <v/>
      </c>
      <c r="EK95" s="43" t="str">
        <f>IF(ISBLANK('Nota de Estudiantes'!EK97),"",20*'Nota de Estudiantes'!EK97/EK$6)</f>
        <v/>
      </c>
      <c r="EL95" s="43" t="str">
        <f>IF(ISBLANK('Nota de Estudiantes'!EL97),"",20*'Nota de Estudiantes'!EL97/EL$6)</f>
        <v/>
      </c>
      <c r="EM95" s="43" t="str">
        <f>IF(ISBLANK('Nota de Estudiantes'!EM97),"",20*'Nota de Estudiantes'!EM97/EM$6)</f>
        <v/>
      </c>
      <c r="EN95" s="43" t="str">
        <f>IF(ISBLANK('Nota de Estudiantes'!EN97),"",20*'Nota de Estudiantes'!EN97/EN$6)</f>
        <v/>
      </c>
      <c r="EO95" s="43" t="str">
        <f>IF(ISBLANK('Nota de Estudiantes'!EO97),"",20*'Nota de Estudiantes'!EO97/EO$6)</f>
        <v/>
      </c>
      <c r="EP95" s="43" t="str">
        <f>IF(ISBLANK('Nota de Estudiantes'!EP97),"",20*'Nota de Estudiantes'!EP97/EP$6)</f>
        <v/>
      </c>
      <c r="EQ95" s="43" t="str">
        <f>IF(ISBLANK('Nota de Estudiantes'!EQ97),"",20*'Nota de Estudiantes'!EQ97/EQ$6)</f>
        <v/>
      </c>
      <c r="ER95" s="43" t="str">
        <f>IF(ISBLANK('Nota de Estudiantes'!ER97),"",20*'Nota de Estudiantes'!ER97/ER$6)</f>
        <v/>
      </c>
      <c r="ES95" s="43" t="str">
        <f>IF(ISBLANK('Nota de Estudiantes'!ES97),"",20*'Nota de Estudiantes'!ES97/ES$6)</f>
        <v/>
      </c>
      <c r="ET95" s="43" t="str">
        <f>IF(ISBLANK('Nota de Estudiantes'!ET97),"",20*'Nota de Estudiantes'!ET97/ET$6)</f>
        <v/>
      </c>
      <c r="EU95" s="43" t="str">
        <f>IF(ISBLANK('Nota de Estudiantes'!EU97),"",20*'Nota de Estudiantes'!EU97/EU$6)</f>
        <v/>
      </c>
      <c r="EV95" s="43" t="str">
        <f>IF(ISBLANK('Nota de Estudiantes'!EV97),"",20*'Nota de Estudiantes'!EV97/EV$6)</f>
        <v/>
      </c>
      <c r="EW95" s="43" t="str">
        <f>IF(ISBLANK('Nota de Estudiantes'!EW97),"",20*'Nota de Estudiantes'!EW97/EW$6)</f>
        <v/>
      </c>
      <c r="EX95" s="43" t="str">
        <f>IF(ISBLANK('Nota de Estudiantes'!EX97),"",20*'Nota de Estudiantes'!EX97/EX$6)</f>
        <v/>
      </c>
      <c r="EY95" s="43" t="str">
        <f>IF(ISBLANK('Nota de Estudiantes'!EY97),"",20*'Nota de Estudiantes'!EY97/EY$6)</f>
        <v/>
      </c>
      <c r="EZ95" s="43" t="str">
        <f>IF(ISBLANK('Nota de Estudiantes'!EZ97),"",20*'Nota de Estudiantes'!EZ97/EZ$6)</f>
        <v/>
      </c>
      <c r="FA95" s="43" t="str">
        <f>IF(ISBLANK('Nota de Estudiantes'!FA97),"",20*'Nota de Estudiantes'!FA97/FA$6)</f>
        <v/>
      </c>
      <c r="FB95" s="43" t="str">
        <f>IF(ISBLANK('Nota de Estudiantes'!FB97),"",20*'Nota de Estudiantes'!FB97/FB$6)</f>
        <v/>
      </c>
      <c r="FC95" s="43" t="str">
        <f>IF(ISBLANK('Nota de Estudiantes'!FC97),"",20*'Nota de Estudiantes'!FC97/FC$6)</f>
        <v/>
      </c>
      <c r="FD95" s="43" t="str">
        <f>IF(ISBLANK('Nota de Estudiantes'!FD97),"",20*'Nota de Estudiantes'!FD97/FD$6)</f>
        <v/>
      </c>
      <c r="FE95" s="43" t="str">
        <f>IF(ISBLANK('Nota de Estudiantes'!FE97),"",20*'Nota de Estudiantes'!FE97/FE$6)</f>
        <v/>
      </c>
      <c r="FF95" s="43" t="str">
        <f>IF(ISBLANK('Nota de Estudiantes'!FF97),"",20*'Nota de Estudiantes'!FF97/FF$6)</f>
        <v/>
      </c>
      <c r="FG95" s="43" t="str">
        <f>IF(ISBLANK('Nota de Estudiantes'!FG97),"",20*'Nota de Estudiantes'!FG97/FG$6)</f>
        <v/>
      </c>
      <c r="FH95" s="43" t="str">
        <f>IF(ISBLANK('Nota de Estudiantes'!FH97),"",20*'Nota de Estudiantes'!FH97/FH$6)</f>
        <v/>
      </c>
      <c r="FI95" s="43" t="str">
        <f>IF(ISBLANK('Nota de Estudiantes'!FI97),"",20*'Nota de Estudiantes'!FI97/FI$6)</f>
        <v/>
      </c>
      <c r="FJ95" s="43" t="str">
        <f>IF(ISBLANK('Nota de Estudiantes'!FJ97),"",20*'Nota de Estudiantes'!FJ97/FJ$6)</f>
        <v/>
      </c>
      <c r="FK95" s="43" t="str">
        <f>IF(ISBLANK('Nota de Estudiantes'!FK97),"",20*'Nota de Estudiantes'!FK97/FK$6)</f>
        <v/>
      </c>
      <c r="FL95" s="43" t="str">
        <f>IF(ISBLANK('Nota de Estudiantes'!FL97),"",20*'Nota de Estudiantes'!FL97/FL$6)</f>
        <v/>
      </c>
    </row>
    <row r="96" spans="2:168" x14ac:dyDescent="0.25">
      <c r="B96" s="42" t="str">
        <f>IF(ISBLANK('Nota de Estudiantes'!B98),"",'Nota de Estudiantes'!B98)</f>
        <v/>
      </c>
      <c r="C96" s="42" t="str">
        <f>IF(ISBLANK('Nota de Estudiantes'!C98),"",'Nota de Estudiantes'!C98)</f>
        <v/>
      </c>
      <c r="D96" s="38" t="str">
        <f>IF(ISBLANK('Nota de Estudiantes'!D98),"",'Nota de Estudiantes'!D98)</f>
        <v/>
      </c>
      <c r="E96" s="43" t="str">
        <f>IF(ISBLANK('Nota de Estudiantes'!E98),"",20*'Nota de Estudiantes'!E98/E$6)</f>
        <v/>
      </c>
      <c r="F96" s="43" t="str">
        <f>IF(ISBLANK('Nota de Estudiantes'!F98),"",20*'Nota de Estudiantes'!F98/F$6)</f>
        <v/>
      </c>
      <c r="G96" s="43" t="str">
        <f>IF(ISBLANK('Nota de Estudiantes'!G98),"",20*'Nota de Estudiantes'!G98/G$6)</f>
        <v/>
      </c>
      <c r="H96" s="43" t="str">
        <f>IF(ISBLANK('Nota de Estudiantes'!H98),"",20*'Nota de Estudiantes'!H98/H$6)</f>
        <v/>
      </c>
      <c r="I96" s="43" t="str">
        <f>IF(ISBLANK('Nota de Estudiantes'!I98),"",20*'Nota de Estudiantes'!I98/I$6)</f>
        <v/>
      </c>
      <c r="J96" s="43" t="str">
        <f>IF(ISBLANK('Nota de Estudiantes'!J98),"",20*'Nota de Estudiantes'!J98/J$6)</f>
        <v/>
      </c>
      <c r="K96" s="43" t="str">
        <f>IF(ISBLANK('Nota de Estudiantes'!K98),"",20*'Nota de Estudiantes'!K98/K$6)</f>
        <v/>
      </c>
      <c r="L96" s="43" t="str">
        <f>IF(ISBLANK('Nota de Estudiantes'!L98),"",20*'Nota de Estudiantes'!L98/L$6)</f>
        <v/>
      </c>
      <c r="M96" s="43" t="str">
        <f>IF(ISBLANK('Nota de Estudiantes'!M98),"",20*'Nota de Estudiantes'!M98/M$6)</f>
        <v/>
      </c>
      <c r="N96" s="43" t="str">
        <f>IF(ISBLANK('Nota de Estudiantes'!N98),"",20*'Nota de Estudiantes'!N98/N$6)</f>
        <v/>
      </c>
      <c r="O96" s="43" t="str">
        <f>IF(ISBLANK('Nota de Estudiantes'!O98),"",20*'Nota de Estudiantes'!O98/O$6)</f>
        <v/>
      </c>
      <c r="P96" s="43" t="str">
        <f>IF(ISBLANK('Nota de Estudiantes'!P98),"",20*'Nota de Estudiantes'!P98/P$6)</f>
        <v/>
      </c>
      <c r="Q96" s="43" t="str">
        <f>IF(ISBLANK('Nota de Estudiantes'!Q98),"",20*'Nota de Estudiantes'!Q98/Q$6)</f>
        <v/>
      </c>
      <c r="R96" s="43" t="str">
        <f>IF(ISBLANK('Nota de Estudiantes'!R98),"",20*'Nota de Estudiantes'!R98/R$6)</f>
        <v/>
      </c>
      <c r="S96" s="43" t="str">
        <f>IF(ISBLANK('Nota de Estudiantes'!S98),"",20*'Nota de Estudiantes'!S98/S$6)</f>
        <v/>
      </c>
      <c r="T96" s="43" t="str">
        <f>IF(ISBLANK('Nota de Estudiantes'!T98),"",20*'Nota de Estudiantes'!T98/T$6)</f>
        <v/>
      </c>
      <c r="U96" s="43" t="str">
        <f>IF(ISBLANK('Nota de Estudiantes'!U98),"",20*'Nota de Estudiantes'!U98/U$6)</f>
        <v/>
      </c>
      <c r="V96" s="43" t="str">
        <f>IF(ISBLANK('Nota de Estudiantes'!V98),"",20*'Nota de Estudiantes'!V98/V$6)</f>
        <v/>
      </c>
      <c r="W96" s="43" t="str">
        <f>IF(ISBLANK('Nota de Estudiantes'!W98),"",20*'Nota de Estudiantes'!W98/W$6)</f>
        <v/>
      </c>
      <c r="X96" s="43" t="str">
        <f>IF(ISBLANK('Nota de Estudiantes'!X98),"",20*'Nota de Estudiantes'!X98/X$6)</f>
        <v/>
      </c>
      <c r="Y96" s="43" t="str">
        <f>IF(ISBLANK('Nota de Estudiantes'!Y98),"",20*'Nota de Estudiantes'!Y98/Y$6)</f>
        <v/>
      </c>
      <c r="Z96" s="43" t="str">
        <f>IF(ISBLANK('Nota de Estudiantes'!Z98),"",20*'Nota de Estudiantes'!Z98/Z$6)</f>
        <v/>
      </c>
      <c r="AA96" s="43" t="str">
        <f>IF(ISBLANK('Nota de Estudiantes'!AA98),"",20*'Nota de Estudiantes'!AA98/AA$6)</f>
        <v/>
      </c>
      <c r="AB96" s="43" t="str">
        <f>IF(ISBLANK('Nota de Estudiantes'!AB98),"",20*'Nota de Estudiantes'!AB98/AB$6)</f>
        <v/>
      </c>
      <c r="AC96" s="43" t="str">
        <f>IF(ISBLANK('Nota de Estudiantes'!AC98),"",20*'Nota de Estudiantes'!AC98/AC$6)</f>
        <v/>
      </c>
      <c r="AD96" s="43" t="str">
        <f>IF(ISBLANK('Nota de Estudiantes'!AD98),"",20*'Nota de Estudiantes'!AD98/AD$6)</f>
        <v/>
      </c>
      <c r="AE96" s="43" t="str">
        <f>IF(ISBLANK('Nota de Estudiantes'!AE98),"",20*'Nota de Estudiantes'!AE98/AE$6)</f>
        <v/>
      </c>
      <c r="AF96" s="43" t="str">
        <f>IF(ISBLANK('Nota de Estudiantes'!AF98),"",20*'Nota de Estudiantes'!AF98/AF$6)</f>
        <v/>
      </c>
      <c r="AG96" s="43" t="str">
        <f>IF(ISBLANK('Nota de Estudiantes'!AG98),"",20*'Nota de Estudiantes'!AG98/AG$6)</f>
        <v/>
      </c>
      <c r="AH96" s="43" t="str">
        <f>IF(ISBLANK('Nota de Estudiantes'!AH98),"",20*'Nota de Estudiantes'!AH98/AH$6)</f>
        <v/>
      </c>
      <c r="AI96" s="43" t="str">
        <f>IF(ISBLANK('Nota de Estudiantes'!AI98),"",20*'Nota de Estudiantes'!AI98/AI$6)</f>
        <v/>
      </c>
      <c r="AJ96" s="43" t="str">
        <f>IF(ISBLANK('Nota de Estudiantes'!AJ98),"",20*'Nota de Estudiantes'!AJ98/AJ$6)</f>
        <v/>
      </c>
      <c r="AK96" s="43" t="str">
        <f>IF(ISBLANK('Nota de Estudiantes'!AK98),"",20*'Nota de Estudiantes'!AK98/AK$6)</f>
        <v/>
      </c>
      <c r="AL96" s="43" t="str">
        <f>IF(ISBLANK('Nota de Estudiantes'!AL98),"",20*'Nota de Estudiantes'!AL98/AL$6)</f>
        <v/>
      </c>
      <c r="AM96" s="43" t="str">
        <f>IF(ISBLANK('Nota de Estudiantes'!AM98),"",20*'Nota de Estudiantes'!AM98/AM$6)</f>
        <v/>
      </c>
      <c r="AN96" s="43" t="str">
        <f>IF(ISBLANK('Nota de Estudiantes'!AN98),"",20*'Nota de Estudiantes'!AN98/AN$6)</f>
        <v/>
      </c>
      <c r="AO96" s="43" t="str">
        <f>IF(ISBLANK('Nota de Estudiantes'!AO98),"",20*'Nota de Estudiantes'!AO98/AO$6)</f>
        <v/>
      </c>
      <c r="AP96" s="43" t="str">
        <f>IF(ISBLANK('Nota de Estudiantes'!AP98),"",20*'Nota de Estudiantes'!AP98/AP$6)</f>
        <v/>
      </c>
      <c r="AQ96" s="43" t="str">
        <f>IF(ISBLANK('Nota de Estudiantes'!AQ98),"",20*'Nota de Estudiantes'!AQ98/AQ$6)</f>
        <v/>
      </c>
      <c r="AR96" s="43" t="str">
        <f>IF(ISBLANK('Nota de Estudiantes'!AR98),"",20*'Nota de Estudiantes'!AR98/AR$6)</f>
        <v/>
      </c>
      <c r="AS96" s="43" t="str">
        <f>IF(ISBLANK('Nota de Estudiantes'!AS98),"",20*'Nota de Estudiantes'!AS98/AS$6)</f>
        <v/>
      </c>
      <c r="AT96" s="43" t="str">
        <f>IF(ISBLANK('Nota de Estudiantes'!AT98),"",20*'Nota de Estudiantes'!AT98/AT$6)</f>
        <v/>
      </c>
      <c r="AU96" s="43" t="str">
        <f>IF(ISBLANK('Nota de Estudiantes'!AU98),"",20*'Nota de Estudiantes'!AU98/AU$6)</f>
        <v/>
      </c>
      <c r="AV96" s="43" t="str">
        <f>IF(ISBLANK('Nota de Estudiantes'!AV98),"",20*'Nota de Estudiantes'!AV98/AV$6)</f>
        <v/>
      </c>
      <c r="AW96" s="43" t="str">
        <f>IF(ISBLANK('Nota de Estudiantes'!AW98),"",20*'Nota de Estudiantes'!AW98/AW$6)</f>
        <v/>
      </c>
      <c r="AX96" s="43" t="str">
        <f>IF(ISBLANK('Nota de Estudiantes'!AX98),"",20*'Nota de Estudiantes'!AX98/AX$6)</f>
        <v/>
      </c>
      <c r="AY96" s="43" t="str">
        <f>IF(ISBLANK('Nota de Estudiantes'!AY98),"",20*'Nota de Estudiantes'!AY98/AY$6)</f>
        <v/>
      </c>
      <c r="AZ96" s="43" t="str">
        <f>IF(ISBLANK('Nota de Estudiantes'!AZ98),"",20*'Nota de Estudiantes'!AZ98/AZ$6)</f>
        <v/>
      </c>
      <c r="BA96" s="43" t="str">
        <f>IF(ISBLANK('Nota de Estudiantes'!BA98),"",20*'Nota de Estudiantes'!BA98/BA$6)</f>
        <v/>
      </c>
      <c r="BB96" s="43" t="str">
        <f>IF(ISBLANK('Nota de Estudiantes'!BB98),"",20*'Nota de Estudiantes'!BB98/BB$6)</f>
        <v/>
      </c>
      <c r="BC96" s="43" t="str">
        <f>IF(ISBLANK('Nota de Estudiantes'!BC98),"",20*'Nota de Estudiantes'!BC98/BC$6)</f>
        <v/>
      </c>
      <c r="BD96" s="43" t="str">
        <f>IF(ISBLANK('Nota de Estudiantes'!BD98),"",20*'Nota de Estudiantes'!BD98/BD$6)</f>
        <v/>
      </c>
      <c r="BE96" s="43" t="str">
        <f>IF(ISBLANK('Nota de Estudiantes'!BE98),"",20*'Nota de Estudiantes'!BE98/BE$6)</f>
        <v/>
      </c>
      <c r="BF96" s="43" t="str">
        <f>IF(ISBLANK('Nota de Estudiantes'!BF98),"",20*'Nota de Estudiantes'!BF98/BF$6)</f>
        <v/>
      </c>
      <c r="BG96" s="43" t="str">
        <f>IF(ISBLANK('Nota de Estudiantes'!BG98),"",20*'Nota de Estudiantes'!BG98/BG$6)</f>
        <v/>
      </c>
      <c r="BH96" s="43" t="str">
        <f>IF(ISBLANK('Nota de Estudiantes'!BH98),"",20*'Nota de Estudiantes'!BH98/BH$6)</f>
        <v/>
      </c>
      <c r="BI96" s="43" t="str">
        <f>IF(ISBLANK('Nota de Estudiantes'!BI98),"",20*'Nota de Estudiantes'!BI98/BI$6)</f>
        <v/>
      </c>
      <c r="BJ96" s="43" t="str">
        <f>IF(ISBLANK('Nota de Estudiantes'!BJ98),"",20*'Nota de Estudiantes'!BJ98/BJ$6)</f>
        <v/>
      </c>
      <c r="BK96" s="43" t="str">
        <f>IF(ISBLANK('Nota de Estudiantes'!BK98),"",20*'Nota de Estudiantes'!BK98/BK$6)</f>
        <v/>
      </c>
      <c r="BL96" s="43" t="str">
        <f>IF(ISBLANK('Nota de Estudiantes'!BL98),"",20*'Nota de Estudiantes'!BL98/BL$6)</f>
        <v/>
      </c>
      <c r="BM96" s="43" t="str">
        <f>IF(ISBLANK('Nota de Estudiantes'!BM98),"",20*'Nota de Estudiantes'!BM98/BM$6)</f>
        <v/>
      </c>
      <c r="BN96" s="43" t="str">
        <f>IF(ISBLANK('Nota de Estudiantes'!BN98),"",20*'Nota de Estudiantes'!BN98/BN$6)</f>
        <v/>
      </c>
      <c r="BO96" s="43" t="str">
        <f>IF(ISBLANK('Nota de Estudiantes'!BO98),"",20*'Nota de Estudiantes'!BO98/BO$6)</f>
        <v/>
      </c>
      <c r="BP96" s="43" t="str">
        <f>IF(ISBLANK('Nota de Estudiantes'!BP98),"",20*'Nota de Estudiantes'!BP98/BP$6)</f>
        <v/>
      </c>
      <c r="BQ96" s="43" t="str">
        <f>IF(ISBLANK('Nota de Estudiantes'!BQ98),"",20*'Nota de Estudiantes'!BQ98/BQ$6)</f>
        <v/>
      </c>
      <c r="BR96" s="43" t="str">
        <f>IF(ISBLANK('Nota de Estudiantes'!BR98),"",20*'Nota de Estudiantes'!BR98/BR$6)</f>
        <v/>
      </c>
      <c r="BS96" s="43" t="str">
        <f>IF(ISBLANK('Nota de Estudiantes'!BS98),"",20*'Nota de Estudiantes'!BS98/BS$6)</f>
        <v/>
      </c>
      <c r="BT96" s="43" t="str">
        <f>IF(ISBLANK('Nota de Estudiantes'!BT98),"",20*'Nota de Estudiantes'!BT98/BT$6)</f>
        <v/>
      </c>
      <c r="BU96" s="43" t="str">
        <f>IF(ISBLANK('Nota de Estudiantes'!BU98),"",20*'Nota de Estudiantes'!BU98/BU$6)</f>
        <v/>
      </c>
      <c r="BV96" s="43" t="str">
        <f>IF(ISBLANK('Nota de Estudiantes'!BV98),"",20*'Nota de Estudiantes'!BV98/BV$6)</f>
        <v/>
      </c>
      <c r="BW96" s="43" t="str">
        <f>IF(ISBLANK('Nota de Estudiantes'!BW98),"",20*'Nota de Estudiantes'!BW98/BW$6)</f>
        <v/>
      </c>
      <c r="BX96" s="43" t="str">
        <f>IF(ISBLANK('Nota de Estudiantes'!BX98),"",20*'Nota de Estudiantes'!BX98/BX$6)</f>
        <v/>
      </c>
      <c r="BY96" s="43" t="str">
        <f>IF(ISBLANK('Nota de Estudiantes'!BY98),"",20*'Nota de Estudiantes'!BY98/BY$6)</f>
        <v/>
      </c>
      <c r="BZ96" s="43" t="str">
        <f>IF(ISBLANK('Nota de Estudiantes'!BZ98),"",20*'Nota de Estudiantes'!BZ98/BZ$6)</f>
        <v/>
      </c>
      <c r="CA96" s="43" t="str">
        <f>IF(ISBLANK('Nota de Estudiantes'!CA98),"",20*'Nota de Estudiantes'!CA98/CA$6)</f>
        <v/>
      </c>
      <c r="CB96" s="43" t="str">
        <f>IF(ISBLANK('Nota de Estudiantes'!CB98),"",20*'Nota de Estudiantes'!CB98/CB$6)</f>
        <v/>
      </c>
      <c r="CC96" s="43" t="str">
        <f>IF(ISBLANK('Nota de Estudiantes'!CC98),"",20*'Nota de Estudiantes'!CC98/CC$6)</f>
        <v/>
      </c>
      <c r="CD96" s="43" t="str">
        <f>IF(ISBLANK('Nota de Estudiantes'!CD98),"",20*'Nota de Estudiantes'!CD98/CD$6)</f>
        <v/>
      </c>
      <c r="CE96" s="43" t="str">
        <f>IF(ISBLANK('Nota de Estudiantes'!CE98),"",20*'Nota de Estudiantes'!CE98/CE$6)</f>
        <v/>
      </c>
      <c r="CF96" s="43" t="str">
        <f>IF(ISBLANK('Nota de Estudiantes'!CF98),"",20*'Nota de Estudiantes'!CF98/CF$6)</f>
        <v/>
      </c>
      <c r="CG96" s="43" t="str">
        <f>IF(ISBLANK('Nota de Estudiantes'!CG98),"",20*'Nota de Estudiantes'!CG98/CG$6)</f>
        <v/>
      </c>
      <c r="CH96" s="43" t="str">
        <f>IF(ISBLANK('Nota de Estudiantes'!CH98),"",20*'Nota de Estudiantes'!CH98/CH$6)</f>
        <v/>
      </c>
      <c r="CI96" s="43" t="str">
        <f>IF(ISBLANK('Nota de Estudiantes'!CI98),"",20*'Nota de Estudiantes'!CI98/CI$6)</f>
        <v/>
      </c>
      <c r="CJ96" s="43" t="str">
        <f>IF(ISBLANK('Nota de Estudiantes'!CJ98),"",20*'Nota de Estudiantes'!CJ98/CJ$6)</f>
        <v/>
      </c>
      <c r="CK96" s="43" t="str">
        <f>IF(ISBLANK('Nota de Estudiantes'!CK98),"",20*'Nota de Estudiantes'!CK98/CK$6)</f>
        <v/>
      </c>
      <c r="CL96" s="43" t="str">
        <f>IF(ISBLANK('Nota de Estudiantes'!CL98),"",20*'Nota de Estudiantes'!CL98/CL$6)</f>
        <v/>
      </c>
      <c r="CM96" s="43" t="str">
        <f>IF(ISBLANK('Nota de Estudiantes'!CM98),"",20*'Nota de Estudiantes'!CM98/CM$6)</f>
        <v/>
      </c>
      <c r="CN96" s="43" t="str">
        <f>IF(ISBLANK('Nota de Estudiantes'!CN98),"",20*'Nota de Estudiantes'!CN98/CN$6)</f>
        <v/>
      </c>
      <c r="CO96" s="43" t="str">
        <f>IF(ISBLANK('Nota de Estudiantes'!CO98),"",20*'Nota de Estudiantes'!CO98/CO$6)</f>
        <v/>
      </c>
      <c r="CP96" s="43" t="str">
        <f>IF(ISBLANK('Nota de Estudiantes'!CP98),"",20*'Nota de Estudiantes'!CP98/CP$6)</f>
        <v/>
      </c>
      <c r="CQ96" s="43" t="str">
        <f>IF(ISBLANK('Nota de Estudiantes'!CQ98),"",20*'Nota de Estudiantes'!CQ98/CQ$6)</f>
        <v/>
      </c>
      <c r="CR96" s="43" t="str">
        <f>IF(ISBLANK('Nota de Estudiantes'!CR98),"",20*'Nota de Estudiantes'!CR98/CR$6)</f>
        <v/>
      </c>
      <c r="CS96" s="43" t="str">
        <f>IF(ISBLANK('Nota de Estudiantes'!CS98),"",20*'Nota de Estudiantes'!CS98/CS$6)</f>
        <v/>
      </c>
      <c r="CT96" s="43" t="str">
        <f>IF(ISBLANK('Nota de Estudiantes'!CT98),"",20*'Nota de Estudiantes'!CT98/CT$6)</f>
        <v/>
      </c>
      <c r="CU96" s="43" t="str">
        <f>IF(ISBLANK('Nota de Estudiantes'!CU98),"",20*'Nota de Estudiantes'!CU98/CU$6)</f>
        <v/>
      </c>
      <c r="CV96" s="43" t="str">
        <f>IF(ISBLANK('Nota de Estudiantes'!CV98),"",20*'Nota de Estudiantes'!CV98/CV$6)</f>
        <v/>
      </c>
      <c r="CW96" s="43" t="str">
        <f>IF(ISBLANK('Nota de Estudiantes'!CW98),"",20*'Nota de Estudiantes'!CW98/CW$6)</f>
        <v/>
      </c>
      <c r="CX96" s="43" t="str">
        <f>IF(ISBLANK('Nota de Estudiantes'!CX98),"",20*'Nota de Estudiantes'!CX98/CX$6)</f>
        <v/>
      </c>
      <c r="CY96" s="43" t="str">
        <f>IF(ISBLANK('Nota de Estudiantes'!CY98),"",20*'Nota de Estudiantes'!CY98/CY$6)</f>
        <v/>
      </c>
      <c r="CZ96" s="43" t="str">
        <f>IF(ISBLANK('Nota de Estudiantes'!CZ98),"",20*'Nota de Estudiantes'!CZ98/CZ$6)</f>
        <v/>
      </c>
      <c r="DA96" s="43" t="str">
        <f>IF(ISBLANK('Nota de Estudiantes'!DA98),"",20*'Nota de Estudiantes'!DA98/DA$6)</f>
        <v/>
      </c>
      <c r="DB96" s="43" t="str">
        <f>IF(ISBLANK('Nota de Estudiantes'!DB98),"",20*'Nota de Estudiantes'!DB98/DB$6)</f>
        <v/>
      </c>
      <c r="DC96" s="43" t="str">
        <f>IF(ISBLANK('Nota de Estudiantes'!DC98),"",20*'Nota de Estudiantes'!DC98/DC$6)</f>
        <v/>
      </c>
      <c r="DD96" s="43" t="str">
        <f>IF(ISBLANK('Nota de Estudiantes'!DD98),"",20*'Nota de Estudiantes'!DD98/DD$6)</f>
        <v/>
      </c>
      <c r="DE96" s="43" t="str">
        <f>IF(ISBLANK('Nota de Estudiantes'!DE98),"",20*'Nota de Estudiantes'!DE98/DE$6)</f>
        <v/>
      </c>
      <c r="DF96" s="43" t="str">
        <f>IF(ISBLANK('Nota de Estudiantes'!DF98),"",20*'Nota de Estudiantes'!DF98/DF$6)</f>
        <v/>
      </c>
      <c r="DG96" s="43" t="str">
        <f>IF(ISBLANK('Nota de Estudiantes'!DG98),"",20*'Nota de Estudiantes'!DG98/DG$6)</f>
        <v/>
      </c>
      <c r="DH96" s="43" t="str">
        <f>IF(ISBLANK('Nota de Estudiantes'!DH98),"",20*'Nota de Estudiantes'!DH98/DH$6)</f>
        <v/>
      </c>
      <c r="DI96" s="43" t="str">
        <f>IF(ISBLANK('Nota de Estudiantes'!DI98),"",20*'Nota de Estudiantes'!DI98/DI$6)</f>
        <v/>
      </c>
      <c r="DJ96" s="43" t="str">
        <f>IF(ISBLANK('Nota de Estudiantes'!DJ98),"",20*'Nota de Estudiantes'!DJ98/DJ$6)</f>
        <v/>
      </c>
      <c r="DK96" s="43" t="str">
        <f>IF(ISBLANK('Nota de Estudiantes'!DK98),"",20*'Nota de Estudiantes'!DK98/DK$6)</f>
        <v/>
      </c>
      <c r="DL96" s="43" t="str">
        <f>IF(ISBLANK('Nota de Estudiantes'!DL98),"",20*'Nota de Estudiantes'!DL98/DL$6)</f>
        <v/>
      </c>
      <c r="DM96" s="43" t="str">
        <f>IF(ISBLANK('Nota de Estudiantes'!DM98),"",20*'Nota de Estudiantes'!DM98/DM$6)</f>
        <v/>
      </c>
      <c r="DN96" s="43" t="str">
        <f>IF(ISBLANK('Nota de Estudiantes'!DN98),"",20*'Nota de Estudiantes'!DN98/DN$6)</f>
        <v/>
      </c>
      <c r="DO96" s="43" t="str">
        <f>IF(ISBLANK('Nota de Estudiantes'!DO98),"",20*'Nota de Estudiantes'!DO98/DO$6)</f>
        <v/>
      </c>
      <c r="DP96" s="43" t="str">
        <f>IF(ISBLANK('Nota de Estudiantes'!DP98),"",20*'Nota de Estudiantes'!DP98/DP$6)</f>
        <v/>
      </c>
      <c r="DQ96" s="43" t="str">
        <f>IF(ISBLANK('Nota de Estudiantes'!DQ98),"",20*'Nota de Estudiantes'!DQ98/DQ$6)</f>
        <v/>
      </c>
      <c r="DR96" s="43" t="str">
        <f>IF(ISBLANK('Nota de Estudiantes'!DR98),"",20*'Nota de Estudiantes'!DR98/DR$6)</f>
        <v/>
      </c>
      <c r="DS96" s="43" t="str">
        <f>IF(ISBLANK('Nota de Estudiantes'!DS98),"",20*'Nota de Estudiantes'!DS98/DS$6)</f>
        <v/>
      </c>
      <c r="DT96" s="43" t="str">
        <f>IF(ISBLANK('Nota de Estudiantes'!DT98),"",20*'Nota de Estudiantes'!DT98/DT$6)</f>
        <v/>
      </c>
      <c r="DU96" s="43" t="str">
        <f>IF(ISBLANK('Nota de Estudiantes'!DU98),"",20*'Nota de Estudiantes'!DU98/DU$6)</f>
        <v/>
      </c>
      <c r="DV96" s="43" t="str">
        <f>IF(ISBLANK('Nota de Estudiantes'!DV98),"",20*'Nota de Estudiantes'!DV98/DV$6)</f>
        <v/>
      </c>
      <c r="DW96" s="43" t="str">
        <f>IF(ISBLANK('Nota de Estudiantes'!DW98),"",20*'Nota de Estudiantes'!DW98/DW$6)</f>
        <v/>
      </c>
      <c r="DX96" s="43" t="str">
        <f>IF(ISBLANK('Nota de Estudiantes'!DX98),"",20*'Nota de Estudiantes'!DX98/DX$6)</f>
        <v/>
      </c>
      <c r="DY96" s="43" t="str">
        <f>IF(ISBLANK('Nota de Estudiantes'!DY98),"",20*'Nota de Estudiantes'!DY98/DY$6)</f>
        <v/>
      </c>
      <c r="DZ96" s="43" t="str">
        <f>IF(ISBLANK('Nota de Estudiantes'!DZ98),"",20*'Nota de Estudiantes'!DZ98/DZ$6)</f>
        <v/>
      </c>
      <c r="EA96" s="43" t="str">
        <f>IF(ISBLANK('Nota de Estudiantes'!EA98),"",20*'Nota de Estudiantes'!EA98/EA$6)</f>
        <v/>
      </c>
      <c r="EB96" s="43" t="str">
        <f>IF(ISBLANK('Nota de Estudiantes'!EB98),"",20*'Nota de Estudiantes'!EB98/EB$6)</f>
        <v/>
      </c>
      <c r="EC96" s="43" t="str">
        <f>IF(ISBLANK('Nota de Estudiantes'!EC98),"",20*'Nota de Estudiantes'!EC98/EC$6)</f>
        <v/>
      </c>
      <c r="ED96" s="43" t="str">
        <f>IF(ISBLANK('Nota de Estudiantes'!ED98),"",20*'Nota de Estudiantes'!ED98/ED$6)</f>
        <v/>
      </c>
      <c r="EE96" s="43" t="str">
        <f>IF(ISBLANK('Nota de Estudiantes'!EE98),"",20*'Nota de Estudiantes'!EE98/EE$6)</f>
        <v/>
      </c>
      <c r="EF96" s="43" t="str">
        <f>IF(ISBLANK('Nota de Estudiantes'!EF98),"",20*'Nota de Estudiantes'!EF98/EF$6)</f>
        <v/>
      </c>
      <c r="EG96" s="43" t="str">
        <f>IF(ISBLANK('Nota de Estudiantes'!EG98),"",20*'Nota de Estudiantes'!EG98/EG$6)</f>
        <v/>
      </c>
      <c r="EH96" s="43" t="str">
        <f>IF(ISBLANK('Nota de Estudiantes'!EH98),"",20*'Nota de Estudiantes'!EH98/EH$6)</f>
        <v/>
      </c>
      <c r="EI96" s="43" t="str">
        <f>IF(ISBLANK('Nota de Estudiantes'!EI98),"",20*'Nota de Estudiantes'!EI98/EI$6)</f>
        <v/>
      </c>
      <c r="EJ96" s="43" t="str">
        <f>IF(ISBLANK('Nota de Estudiantes'!EJ98),"",20*'Nota de Estudiantes'!EJ98/EJ$6)</f>
        <v/>
      </c>
      <c r="EK96" s="43" t="str">
        <f>IF(ISBLANK('Nota de Estudiantes'!EK98),"",20*'Nota de Estudiantes'!EK98/EK$6)</f>
        <v/>
      </c>
      <c r="EL96" s="43" t="str">
        <f>IF(ISBLANK('Nota de Estudiantes'!EL98),"",20*'Nota de Estudiantes'!EL98/EL$6)</f>
        <v/>
      </c>
      <c r="EM96" s="43" t="str">
        <f>IF(ISBLANK('Nota de Estudiantes'!EM98),"",20*'Nota de Estudiantes'!EM98/EM$6)</f>
        <v/>
      </c>
      <c r="EN96" s="43" t="str">
        <f>IF(ISBLANK('Nota de Estudiantes'!EN98),"",20*'Nota de Estudiantes'!EN98/EN$6)</f>
        <v/>
      </c>
      <c r="EO96" s="43" t="str">
        <f>IF(ISBLANK('Nota de Estudiantes'!EO98),"",20*'Nota de Estudiantes'!EO98/EO$6)</f>
        <v/>
      </c>
      <c r="EP96" s="43" t="str">
        <f>IF(ISBLANK('Nota de Estudiantes'!EP98),"",20*'Nota de Estudiantes'!EP98/EP$6)</f>
        <v/>
      </c>
      <c r="EQ96" s="43" t="str">
        <f>IF(ISBLANK('Nota de Estudiantes'!EQ98),"",20*'Nota de Estudiantes'!EQ98/EQ$6)</f>
        <v/>
      </c>
      <c r="ER96" s="43" t="str">
        <f>IF(ISBLANK('Nota de Estudiantes'!ER98),"",20*'Nota de Estudiantes'!ER98/ER$6)</f>
        <v/>
      </c>
      <c r="ES96" s="43" t="str">
        <f>IF(ISBLANK('Nota de Estudiantes'!ES98),"",20*'Nota de Estudiantes'!ES98/ES$6)</f>
        <v/>
      </c>
      <c r="ET96" s="43" t="str">
        <f>IF(ISBLANK('Nota de Estudiantes'!ET98),"",20*'Nota de Estudiantes'!ET98/ET$6)</f>
        <v/>
      </c>
      <c r="EU96" s="43" t="str">
        <f>IF(ISBLANK('Nota de Estudiantes'!EU98),"",20*'Nota de Estudiantes'!EU98/EU$6)</f>
        <v/>
      </c>
      <c r="EV96" s="43" t="str">
        <f>IF(ISBLANK('Nota de Estudiantes'!EV98),"",20*'Nota de Estudiantes'!EV98/EV$6)</f>
        <v/>
      </c>
      <c r="EW96" s="43" t="str">
        <f>IF(ISBLANK('Nota de Estudiantes'!EW98),"",20*'Nota de Estudiantes'!EW98/EW$6)</f>
        <v/>
      </c>
      <c r="EX96" s="43" t="str">
        <f>IF(ISBLANK('Nota de Estudiantes'!EX98),"",20*'Nota de Estudiantes'!EX98/EX$6)</f>
        <v/>
      </c>
      <c r="EY96" s="43" t="str">
        <f>IF(ISBLANK('Nota de Estudiantes'!EY98),"",20*'Nota de Estudiantes'!EY98/EY$6)</f>
        <v/>
      </c>
      <c r="EZ96" s="43" t="str">
        <f>IF(ISBLANK('Nota de Estudiantes'!EZ98),"",20*'Nota de Estudiantes'!EZ98/EZ$6)</f>
        <v/>
      </c>
      <c r="FA96" s="43" t="str">
        <f>IF(ISBLANK('Nota de Estudiantes'!FA98),"",20*'Nota de Estudiantes'!FA98/FA$6)</f>
        <v/>
      </c>
      <c r="FB96" s="43" t="str">
        <f>IF(ISBLANK('Nota de Estudiantes'!FB98),"",20*'Nota de Estudiantes'!FB98/FB$6)</f>
        <v/>
      </c>
      <c r="FC96" s="43" t="str">
        <f>IF(ISBLANK('Nota de Estudiantes'!FC98),"",20*'Nota de Estudiantes'!FC98/FC$6)</f>
        <v/>
      </c>
      <c r="FD96" s="43" t="str">
        <f>IF(ISBLANK('Nota de Estudiantes'!FD98),"",20*'Nota de Estudiantes'!FD98/FD$6)</f>
        <v/>
      </c>
      <c r="FE96" s="43" t="str">
        <f>IF(ISBLANK('Nota de Estudiantes'!FE98),"",20*'Nota de Estudiantes'!FE98/FE$6)</f>
        <v/>
      </c>
      <c r="FF96" s="43" t="str">
        <f>IF(ISBLANK('Nota de Estudiantes'!FF98),"",20*'Nota de Estudiantes'!FF98/FF$6)</f>
        <v/>
      </c>
      <c r="FG96" s="43" t="str">
        <f>IF(ISBLANK('Nota de Estudiantes'!FG98),"",20*'Nota de Estudiantes'!FG98/FG$6)</f>
        <v/>
      </c>
      <c r="FH96" s="43" t="str">
        <f>IF(ISBLANK('Nota de Estudiantes'!FH98),"",20*'Nota de Estudiantes'!FH98/FH$6)</f>
        <v/>
      </c>
      <c r="FI96" s="43" t="str">
        <f>IF(ISBLANK('Nota de Estudiantes'!FI98),"",20*'Nota de Estudiantes'!FI98/FI$6)</f>
        <v/>
      </c>
      <c r="FJ96" s="43" t="str">
        <f>IF(ISBLANK('Nota de Estudiantes'!FJ98),"",20*'Nota de Estudiantes'!FJ98/FJ$6)</f>
        <v/>
      </c>
      <c r="FK96" s="43" t="str">
        <f>IF(ISBLANK('Nota de Estudiantes'!FK98),"",20*'Nota de Estudiantes'!FK98/FK$6)</f>
        <v/>
      </c>
      <c r="FL96" s="43" t="str">
        <f>IF(ISBLANK('Nota de Estudiantes'!FL98),"",20*'Nota de Estudiantes'!FL98/FL$6)</f>
        <v/>
      </c>
    </row>
    <row r="97" spans="2:168" x14ac:dyDescent="0.25">
      <c r="B97" s="42" t="str">
        <f>IF(ISBLANK('Nota de Estudiantes'!B99),"",'Nota de Estudiantes'!B99)</f>
        <v/>
      </c>
      <c r="C97" s="42" t="str">
        <f>IF(ISBLANK('Nota de Estudiantes'!C99),"",'Nota de Estudiantes'!C99)</f>
        <v/>
      </c>
      <c r="D97" s="38" t="str">
        <f>IF(ISBLANK('Nota de Estudiantes'!D99),"",'Nota de Estudiantes'!D99)</f>
        <v/>
      </c>
      <c r="E97" s="43" t="str">
        <f>IF(ISBLANK('Nota de Estudiantes'!E99),"",20*'Nota de Estudiantes'!E99/E$6)</f>
        <v/>
      </c>
      <c r="F97" s="43" t="str">
        <f>IF(ISBLANK('Nota de Estudiantes'!F99),"",20*'Nota de Estudiantes'!F99/F$6)</f>
        <v/>
      </c>
      <c r="G97" s="43" t="str">
        <f>IF(ISBLANK('Nota de Estudiantes'!G99),"",20*'Nota de Estudiantes'!G99/G$6)</f>
        <v/>
      </c>
      <c r="H97" s="43" t="str">
        <f>IF(ISBLANK('Nota de Estudiantes'!H99),"",20*'Nota de Estudiantes'!H99/H$6)</f>
        <v/>
      </c>
      <c r="I97" s="43" t="str">
        <f>IF(ISBLANK('Nota de Estudiantes'!I99),"",20*'Nota de Estudiantes'!I99/I$6)</f>
        <v/>
      </c>
      <c r="J97" s="43" t="str">
        <f>IF(ISBLANK('Nota de Estudiantes'!J99),"",20*'Nota de Estudiantes'!J99/J$6)</f>
        <v/>
      </c>
      <c r="K97" s="43" t="str">
        <f>IF(ISBLANK('Nota de Estudiantes'!K99),"",20*'Nota de Estudiantes'!K99/K$6)</f>
        <v/>
      </c>
      <c r="L97" s="43" t="str">
        <f>IF(ISBLANK('Nota de Estudiantes'!L99),"",20*'Nota de Estudiantes'!L99/L$6)</f>
        <v/>
      </c>
      <c r="M97" s="43" t="str">
        <f>IF(ISBLANK('Nota de Estudiantes'!M99),"",20*'Nota de Estudiantes'!M99/M$6)</f>
        <v/>
      </c>
      <c r="N97" s="43" t="str">
        <f>IF(ISBLANK('Nota de Estudiantes'!N99),"",20*'Nota de Estudiantes'!N99/N$6)</f>
        <v/>
      </c>
      <c r="O97" s="43" t="str">
        <f>IF(ISBLANK('Nota de Estudiantes'!O99),"",20*'Nota de Estudiantes'!O99/O$6)</f>
        <v/>
      </c>
      <c r="P97" s="43" t="str">
        <f>IF(ISBLANK('Nota de Estudiantes'!P99),"",20*'Nota de Estudiantes'!P99/P$6)</f>
        <v/>
      </c>
      <c r="Q97" s="43" t="str">
        <f>IF(ISBLANK('Nota de Estudiantes'!Q99),"",20*'Nota de Estudiantes'!Q99/Q$6)</f>
        <v/>
      </c>
      <c r="R97" s="43" t="str">
        <f>IF(ISBLANK('Nota de Estudiantes'!R99),"",20*'Nota de Estudiantes'!R99/R$6)</f>
        <v/>
      </c>
      <c r="S97" s="43" t="str">
        <f>IF(ISBLANK('Nota de Estudiantes'!S99),"",20*'Nota de Estudiantes'!S99/S$6)</f>
        <v/>
      </c>
      <c r="T97" s="43" t="str">
        <f>IF(ISBLANK('Nota de Estudiantes'!T99),"",20*'Nota de Estudiantes'!T99/T$6)</f>
        <v/>
      </c>
      <c r="U97" s="43" t="str">
        <f>IF(ISBLANK('Nota de Estudiantes'!U99),"",20*'Nota de Estudiantes'!U99/U$6)</f>
        <v/>
      </c>
      <c r="V97" s="43" t="str">
        <f>IF(ISBLANK('Nota de Estudiantes'!V99),"",20*'Nota de Estudiantes'!V99/V$6)</f>
        <v/>
      </c>
      <c r="W97" s="43" t="str">
        <f>IF(ISBLANK('Nota de Estudiantes'!W99),"",20*'Nota de Estudiantes'!W99/W$6)</f>
        <v/>
      </c>
      <c r="X97" s="43" t="str">
        <f>IF(ISBLANK('Nota de Estudiantes'!X99),"",20*'Nota de Estudiantes'!X99/X$6)</f>
        <v/>
      </c>
      <c r="Y97" s="43" t="str">
        <f>IF(ISBLANK('Nota de Estudiantes'!Y99),"",20*'Nota de Estudiantes'!Y99/Y$6)</f>
        <v/>
      </c>
      <c r="Z97" s="43" t="str">
        <f>IF(ISBLANK('Nota de Estudiantes'!Z99),"",20*'Nota de Estudiantes'!Z99/Z$6)</f>
        <v/>
      </c>
      <c r="AA97" s="43" t="str">
        <f>IF(ISBLANK('Nota de Estudiantes'!AA99),"",20*'Nota de Estudiantes'!AA99/AA$6)</f>
        <v/>
      </c>
      <c r="AB97" s="43" t="str">
        <f>IF(ISBLANK('Nota de Estudiantes'!AB99),"",20*'Nota de Estudiantes'!AB99/AB$6)</f>
        <v/>
      </c>
      <c r="AC97" s="43" t="str">
        <f>IF(ISBLANK('Nota de Estudiantes'!AC99),"",20*'Nota de Estudiantes'!AC99/AC$6)</f>
        <v/>
      </c>
      <c r="AD97" s="43" t="str">
        <f>IF(ISBLANK('Nota de Estudiantes'!AD99),"",20*'Nota de Estudiantes'!AD99/AD$6)</f>
        <v/>
      </c>
      <c r="AE97" s="43" t="str">
        <f>IF(ISBLANK('Nota de Estudiantes'!AE99),"",20*'Nota de Estudiantes'!AE99/AE$6)</f>
        <v/>
      </c>
      <c r="AF97" s="43" t="str">
        <f>IF(ISBLANK('Nota de Estudiantes'!AF99),"",20*'Nota de Estudiantes'!AF99/AF$6)</f>
        <v/>
      </c>
      <c r="AG97" s="43" t="str">
        <f>IF(ISBLANK('Nota de Estudiantes'!AG99),"",20*'Nota de Estudiantes'!AG99/AG$6)</f>
        <v/>
      </c>
      <c r="AH97" s="43" t="str">
        <f>IF(ISBLANK('Nota de Estudiantes'!AH99),"",20*'Nota de Estudiantes'!AH99/AH$6)</f>
        <v/>
      </c>
      <c r="AI97" s="43" t="str">
        <f>IF(ISBLANK('Nota de Estudiantes'!AI99),"",20*'Nota de Estudiantes'!AI99/AI$6)</f>
        <v/>
      </c>
      <c r="AJ97" s="43" t="str">
        <f>IF(ISBLANK('Nota de Estudiantes'!AJ99),"",20*'Nota de Estudiantes'!AJ99/AJ$6)</f>
        <v/>
      </c>
      <c r="AK97" s="43" t="str">
        <f>IF(ISBLANK('Nota de Estudiantes'!AK99),"",20*'Nota de Estudiantes'!AK99/AK$6)</f>
        <v/>
      </c>
      <c r="AL97" s="43" t="str">
        <f>IF(ISBLANK('Nota de Estudiantes'!AL99),"",20*'Nota de Estudiantes'!AL99/AL$6)</f>
        <v/>
      </c>
      <c r="AM97" s="43" t="str">
        <f>IF(ISBLANK('Nota de Estudiantes'!AM99),"",20*'Nota de Estudiantes'!AM99/AM$6)</f>
        <v/>
      </c>
      <c r="AN97" s="43" t="str">
        <f>IF(ISBLANK('Nota de Estudiantes'!AN99),"",20*'Nota de Estudiantes'!AN99/AN$6)</f>
        <v/>
      </c>
      <c r="AO97" s="43" t="str">
        <f>IF(ISBLANK('Nota de Estudiantes'!AO99),"",20*'Nota de Estudiantes'!AO99/AO$6)</f>
        <v/>
      </c>
      <c r="AP97" s="43" t="str">
        <f>IF(ISBLANK('Nota de Estudiantes'!AP99),"",20*'Nota de Estudiantes'!AP99/AP$6)</f>
        <v/>
      </c>
      <c r="AQ97" s="43" t="str">
        <f>IF(ISBLANK('Nota de Estudiantes'!AQ99),"",20*'Nota de Estudiantes'!AQ99/AQ$6)</f>
        <v/>
      </c>
      <c r="AR97" s="43" t="str">
        <f>IF(ISBLANK('Nota de Estudiantes'!AR99),"",20*'Nota de Estudiantes'!AR99/AR$6)</f>
        <v/>
      </c>
      <c r="AS97" s="43" t="str">
        <f>IF(ISBLANK('Nota de Estudiantes'!AS99),"",20*'Nota de Estudiantes'!AS99/AS$6)</f>
        <v/>
      </c>
      <c r="AT97" s="43" t="str">
        <f>IF(ISBLANK('Nota de Estudiantes'!AT99),"",20*'Nota de Estudiantes'!AT99/AT$6)</f>
        <v/>
      </c>
      <c r="AU97" s="43" t="str">
        <f>IF(ISBLANK('Nota de Estudiantes'!AU99),"",20*'Nota de Estudiantes'!AU99/AU$6)</f>
        <v/>
      </c>
      <c r="AV97" s="43" t="str">
        <f>IF(ISBLANK('Nota de Estudiantes'!AV99),"",20*'Nota de Estudiantes'!AV99/AV$6)</f>
        <v/>
      </c>
      <c r="AW97" s="43" t="str">
        <f>IF(ISBLANK('Nota de Estudiantes'!AW99),"",20*'Nota de Estudiantes'!AW99/AW$6)</f>
        <v/>
      </c>
      <c r="AX97" s="43" t="str">
        <f>IF(ISBLANK('Nota de Estudiantes'!AX99),"",20*'Nota de Estudiantes'!AX99/AX$6)</f>
        <v/>
      </c>
      <c r="AY97" s="43" t="str">
        <f>IF(ISBLANK('Nota de Estudiantes'!AY99),"",20*'Nota de Estudiantes'!AY99/AY$6)</f>
        <v/>
      </c>
      <c r="AZ97" s="43" t="str">
        <f>IF(ISBLANK('Nota de Estudiantes'!AZ99),"",20*'Nota de Estudiantes'!AZ99/AZ$6)</f>
        <v/>
      </c>
      <c r="BA97" s="43" t="str">
        <f>IF(ISBLANK('Nota de Estudiantes'!BA99),"",20*'Nota de Estudiantes'!BA99/BA$6)</f>
        <v/>
      </c>
      <c r="BB97" s="43" t="str">
        <f>IF(ISBLANK('Nota de Estudiantes'!BB99),"",20*'Nota de Estudiantes'!BB99/BB$6)</f>
        <v/>
      </c>
      <c r="BC97" s="43" t="str">
        <f>IF(ISBLANK('Nota de Estudiantes'!BC99),"",20*'Nota de Estudiantes'!BC99/BC$6)</f>
        <v/>
      </c>
      <c r="BD97" s="43" t="str">
        <f>IF(ISBLANK('Nota de Estudiantes'!BD99),"",20*'Nota de Estudiantes'!BD99/BD$6)</f>
        <v/>
      </c>
      <c r="BE97" s="43" t="str">
        <f>IF(ISBLANK('Nota de Estudiantes'!BE99),"",20*'Nota de Estudiantes'!BE99/BE$6)</f>
        <v/>
      </c>
      <c r="BF97" s="43" t="str">
        <f>IF(ISBLANK('Nota de Estudiantes'!BF99),"",20*'Nota de Estudiantes'!BF99/BF$6)</f>
        <v/>
      </c>
      <c r="BG97" s="43" t="str">
        <f>IF(ISBLANK('Nota de Estudiantes'!BG99),"",20*'Nota de Estudiantes'!BG99/BG$6)</f>
        <v/>
      </c>
      <c r="BH97" s="43" t="str">
        <f>IF(ISBLANK('Nota de Estudiantes'!BH99),"",20*'Nota de Estudiantes'!BH99/BH$6)</f>
        <v/>
      </c>
      <c r="BI97" s="43" t="str">
        <f>IF(ISBLANK('Nota de Estudiantes'!BI99),"",20*'Nota de Estudiantes'!BI99/BI$6)</f>
        <v/>
      </c>
      <c r="BJ97" s="43" t="str">
        <f>IF(ISBLANK('Nota de Estudiantes'!BJ99),"",20*'Nota de Estudiantes'!BJ99/BJ$6)</f>
        <v/>
      </c>
      <c r="BK97" s="43" t="str">
        <f>IF(ISBLANK('Nota de Estudiantes'!BK99),"",20*'Nota de Estudiantes'!BK99/BK$6)</f>
        <v/>
      </c>
      <c r="BL97" s="43" t="str">
        <f>IF(ISBLANK('Nota de Estudiantes'!BL99),"",20*'Nota de Estudiantes'!BL99/BL$6)</f>
        <v/>
      </c>
      <c r="BM97" s="43" t="str">
        <f>IF(ISBLANK('Nota de Estudiantes'!BM99),"",20*'Nota de Estudiantes'!BM99/BM$6)</f>
        <v/>
      </c>
      <c r="BN97" s="43" t="str">
        <f>IF(ISBLANK('Nota de Estudiantes'!BN99),"",20*'Nota de Estudiantes'!BN99/BN$6)</f>
        <v/>
      </c>
      <c r="BO97" s="43" t="str">
        <f>IF(ISBLANK('Nota de Estudiantes'!BO99),"",20*'Nota de Estudiantes'!BO99/BO$6)</f>
        <v/>
      </c>
      <c r="BP97" s="43" t="str">
        <f>IF(ISBLANK('Nota de Estudiantes'!BP99),"",20*'Nota de Estudiantes'!BP99/BP$6)</f>
        <v/>
      </c>
      <c r="BQ97" s="43" t="str">
        <f>IF(ISBLANK('Nota de Estudiantes'!BQ99),"",20*'Nota de Estudiantes'!BQ99/BQ$6)</f>
        <v/>
      </c>
      <c r="BR97" s="43" t="str">
        <f>IF(ISBLANK('Nota de Estudiantes'!BR99),"",20*'Nota de Estudiantes'!BR99/BR$6)</f>
        <v/>
      </c>
      <c r="BS97" s="43" t="str">
        <f>IF(ISBLANK('Nota de Estudiantes'!BS99),"",20*'Nota de Estudiantes'!BS99/BS$6)</f>
        <v/>
      </c>
      <c r="BT97" s="43" t="str">
        <f>IF(ISBLANK('Nota de Estudiantes'!BT99),"",20*'Nota de Estudiantes'!BT99/BT$6)</f>
        <v/>
      </c>
      <c r="BU97" s="43" t="str">
        <f>IF(ISBLANK('Nota de Estudiantes'!BU99),"",20*'Nota de Estudiantes'!BU99/BU$6)</f>
        <v/>
      </c>
      <c r="BV97" s="43" t="str">
        <f>IF(ISBLANK('Nota de Estudiantes'!BV99),"",20*'Nota de Estudiantes'!BV99/BV$6)</f>
        <v/>
      </c>
      <c r="BW97" s="43" t="str">
        <f>IF(ISBLANK('Nota de Estudiantes'!BW99),"",20*'Nota de Estudiantes'!BW99/BW$6)</f>
        <v/>
      </c>
      <c r="BX97" s="43" t="str">
        <f>IF(ISBLANK('Nota de Estudiantes'!BX99),"",20*'Nota de Estudiantes'!BX99/BX$6)</f>
        <v/>
      </c>
      <c r="BY97" s="43" t="str">
        <f>IF(ISBLANK('Nota de Estudiantes'!BY99),"",20*'Nota de Estudiantes'!BY99/BY$6)</f>
        <v/>
      </c>
      <c r="BZ97" s="43" t="str">
        <f>IF(ISBLANK('Nota de Estudiantes'!BZ99),"",20*'Nota de Estudiantes'!BZ99/BZ$6)</f>
        <v/>
      </c>
      <c r="CA97" s="43" t="str">
        <f>IF(ISBLANK('Nota de Estudiantes'!CA99),"",20*'Nota de Estudiantes'!CA99/CA$6)</f>
        <v/>
      </c>
      <c r="CB97" s="43" t="str">
        <f>IF(ISBLANK('Nota de Estudiantes'!CB99),"",20*'Nota de Estudiantes'!CB99/CB$6)</f>
        <v/>
      </c>
      <c r="CC97" s="43" t="str">
        <f>IF(ISBLANK('Nota de Estudiantes'!CC99),"",20*'Nota de Estudiantes'!CC99/CC$6)</f>
        <v/>
      </c>
      <c r="CD97" s="43" t="str">
        <f>IF(ISBLANK('Nota de Estudiantes'!CD99),"",20*'Nota de Estudiantes'!CD99/CD$6)</f>
        <v/>
      </c>
      <c r="CE97" s="43" t="str">
        <f>IF(ISBLANK('Nota de Estudiantes'!CE99),"",20*'Nota de Estudiantes'!CE99/CE$6)</f>
        <v/>
      </c>
      <c r="CF97" s="43" t="str">
        <f>IF(ISBLANK('Nota de Estudiantes'!CF99),"",20*'Nota de Estudiantes'!CF99/CF$6)</f>
        <v/>
      </c>
      <c r="CG97" s="43" t="str">
        <f>IF(ISBLANK('Nota de Estudiantes'!CG99),"",20*'Nota de Estudiantes'!CG99/CG$6)</f>
        <v/>
      </c>
      <c r="CH97" s="43" t="str">
        <f>IF(ISBLANK('Nota de Estudiantes'!CH99),"",20*'Nota de Estudiantes'!CH99/CH$6)</f>
        <v/>
      </c>
      <c r="CI97" s="43" t="str">
        <f>IF(ISBLANK('Nota de Estudiantes'!CI99),"",20*'Nota de Estudiantes'!CI99/CI$6)</f>
        <v/>
      </c>
      <c r="CJ97" s="43" t="str">
        <f>IF(ISBLANK('Nota de Estudiantes'!CJ99),"",20*'Nota de Estudiantes'!CJ99/CJ$6)</f>
        <v/>
      </c>
      <c r="CK97" s="43" t="str">
        <f>IF(ISBLANK('Nota de Estudiantes'!CK99),"",20*'Nota de Estudiantes'!CK99/CK$6)</f>
        <v/>
      </c>
      <c r="CL97" s="43" t="str">
        <f>IF(ISBLANK('Nota de Estudiantes'!CL99),"",20*'Nota de Estudiantes'!CL99/CL$6)</f>
        <v/>
      </c>
      <c r="CM97" s="43" t="str">
        <f>IF(ISBLANK('Nota de Estudiantes'!CM99),"",20*'Nota de Estudiantes'!CM99/CM$6)</f>
        <v/>
      </c>
      <c r="CN97" s="43" t="str">
        <f>IF(ISBLANK('Nota de Estudiantes'!CN99),"",20*'Nota de Estudiantes'!CN99/CN$6)</f>
        <v/>
      </c>
      <c r="CO97" s="43" t="str">
        <f>IF(ISBLANK('Nota de Estudiantes'!CO99),"",20*'Nota de Estudiantes'!CO99/CO$6)</f>
        <v/>
      </c>
      <c r="CP97" s="43" t="str">
        <f>IF(ISBLANK('Nota de Estudiantes'!CP99),"",20*'Nota de Estudiantes'!CP99/CP$6)</f>
        <v/>
      </c>
      <c r="CQ97" s="43" t="str">
        <f>IF(ISBLANK('Nota de Estudiantes'!CQ99),"",20*'Nota de Estudiantes'!CQ99/CQ$6)</f>
        <v/>
      </c>
      <c r="CR97" s="43" t="str">
        <f>IF(ISBLANK('Nota de Estudiantes'!CR99),"",20*'Nota de Estudiantes'!CR99/CR$6)</f>
        <v/>
      </c>
      <c r="CS97" s="43" t="str">
        <f>IF(ISBLANK('Nota de Estudiantes'!CS99),"",20*'Nota de Estudiantes'!CS99/CS$6)</f>
        <v/>
      </c>
      <c r="CT97" s="43" t="str">
        <f>IF(ISBLANK('Nota de Estudiantes'!CT99),"",20*'Nota de Estudiantes'!CT99/CT$6)</f>
        <v/>
      </c>
      <c r="CU97" s="43" t="str">
        <f>IF(ISBLANK('Nota de Estudiantes'!CU99),"",20*'Nota de Estudiantes'!CU99/CU$6)</f>
        <v/>
      </c>
      <c r="CV97" s="43" t="str">
        <f>IF(ISBLANK('Nota de Estudiantes'!CV99),"",20*'Nota de Estudiantes'!CV99/CV$6)</f>
        <v/>
      </c>
      <c r="CW97" s="43" t="str">
        <f>IF(ISBLANK('Nota de Estudiantes'!CW99),"",20*'Nota de Estudiantes'!CW99/CW$6)</f>
        <v/>
      </c>
      <c r="CX97" s="43" t="str">
        <f>IF(ISBLANK('Nota de Estudiantes'!CX99),"",20*'Nota de Estudiantes'!CX99/CX$6)</f>
        <v/>
      </c>
      <c r="CY97" s="43" t="str">
        <f>IF(ISBLANK('Nota de Estudiantes'!CY99),"",20*'Nota de Estudiantes'!CY99/CY$6)</f>
        <v/>
      </c>
      <c r="CZ97" s="43" t="str">
        <f>IF(ISBLANK('Nota de Estudiantes'!CZ99),"",20*'Nota de Estudiantes'!CZ99/CZ$6)</f>
        <v/>
      </c>
      <c r="DA97" s="43" t="str">
        <f>IF(ISBLANK('Nota de Estudiantes'!DA99),"",20*'Nota de Estudiantes'!DA99/DA$6)</f>
        <v/>
      </c>
      <c r="DB97" s="43" t="str">
        <f>IF(ISBLANK('Nota de Estudiantes'!DB99),"",20*'Nota de Estudiantes'!DB99/DB$6)</f>
        <v/>
      </c>
      <c r="DC97" s="43" t="str">
        <f>IF(ISBLANK('Nota de Estudiantes'!DC99),"",20*'Nota de Estudiantes'!DC99/DC$6)</f>
        <v/>
      </c>
      <c r="DD97" s="43" t="str">
        <f>IF(ISBLANK('Nota de Estudiantes'!DD99),"",20*'Nota de Estudiantes'!DD99/DD$6)</f>
        <v/>
      </c>
      <c r="DE97" s="43" t="str">
        <f>IF(ISBLANK('Nota de Estudiantes'!DE99),"",20*'Nota de Estudiantes'!DE99/DE$6)</f>
        <v/>
      </c>
      <c r="DF97" s="43" t="str">
        <f>IF(ISBLANK('Nota de Estudiantes'!DF99),"",20*'Nota de Estudiantes'!DF99/DF$6)</f>
        <v/>
      </c>
      <c r="DG97" s="43" t="str">
        <f>IF(ISBLANK('Nota de Estudiantes'!DG99),"",20*'Nota de Estudiantes'!DG99/DG$6)</f>
        <v/>
      </c>
      <c r="DH97" s="43" t="str">
        <f>IF(ISBLANK('Nota de Estudiantes'!DH99),"",20*'Nota de Estudiantes'!DH99/DH$6)</f>
        <v/>
      </c>
      <c r="DI97" s="43" t="str">
        <f>IF(ISBLANK('Nota de Estudiantes'!DI99),"",20*'Nota de Estudiantes'!DI99/DI$6)</f>
        <v/>
      </c>
      <c r="DJ97" s="43" t="str">
        <f>IF(ISBLANK('Nota de Estudiantes'!DJ99),"",20*'Nota de Estudiantes'!DJ99/DJ$6)</f>
        <v/>
      </c>
      <c r="DK97" s="43" t="str">
        <f>IF(ISBLANK('Nota de Estudiantes'!DK99),"",20*'Nota de Estudiantes'!DK99/DK$6)</f>
        <v/>
      </c>
      <c r="DL97" s="43" t="str">
        <f>IF(ISBLANK('Nota de Estudiantes'!DL99),"",20*'Nota de Estudiantes'!DL99/DL$6)</f>
        <v/>
      </c>
      <c r="DM97" s="43" t="str">
        <f>IF(ISBLANK('Nota de Estudiantes'!DM99),"",20*'Nota de Estudiantes'!DM99/DM$6)</f>
        <v/>
      </c>
      <c r="DN97" s="43" t="str">
        <f>IF(ISBLANK('Nota de Estudiantes'!DN99),"",20*'Nota de Estudiantes'!DN99/DN$6)</f>
        <v/>
      </c>
      <c r="DO97" s="43" t="str">
        <f>IF(ISBLANK('Nota de Estudiantes'!DO99),"",20*'Nota de Estudiantes'!DO99/DO$6)</f>
        <v/>
      </c>
      <c r="DP97" s="43" t="str">
        <f>IF(ISBLANK('Nota de Estudiantes'!DP99),"",20*'Nota de Estudiantes'!DP99/DP$6)</f>
        <v/>
      </c>
      <c r="DQ97" s="43" t="str">
        <f>IF(ISBLANK('Nota de Estudiantes'!DQ99),"",20*'Nota de Estudiantes'!DQ99/DQ$6)</f>
        <v/>
      </c>
      <c r="DR97" s="43" t="str">
        <f>IF(ISBLANK('Nota de Estudiantes'!DR99),"",20*'Nota de Estudiantes'!DR99/DR$6)</f>
        <v/>
      </c>
      <c r="DS97" s="43" t="str">
        <f>IF(ISBLANK('Nota de Estudiantes'!DS99),"",20*'Nota de Estudiantes'!DS99/DS$6)</f>
        <v/>
      </c>
      <c r="DT97" s="43" t="str">
        <f>IF(ISBLANK('Nota de Estudiantes'!DT99),"",20*'Nota de Estudiantes'!DT99/DT$6)</f>
        <v/>
      </c>
      <c r="DU97" s="43" t="str">
        <f>IF(ISBLANK('Nota de Estudiantes'!DU99),"",20*'Nota de Estudiantes'!DU99/DU$6)</f>
        <v/>
      </c>
      <c r="DV97" s="43" t="str">
        <f>IF(ISBLANK('Nota de Estudiantes'!DV99),"",20*'Nota de Estudiantes'!DV99/DV$6)</f>
        <v/>
      </c>
      <c r="DW97" s="43" t="str">
        <f>IF(ISBLANK('Nota de Estudiantes'!DW99),"",20*'Nota de Estudiantes'!DW99/DW$6)</f>
        <v/>
      </c>
      <c r="DX97" s="43" t="str">
        <f>IF(ISBLANK('Nota de Estudiantes'!DX99),"",20*'Nota de Estudiantes'!DX99/DX$6)</f>
        <v/>
      </c>
      <c r="DY97" s="43" t="str">
        <f>IF(ISBLANK('Nota de Estudiantes'!DY99),"",20*'Nota de Estudiantes'!DY99/DY$6)</f>
        <v/>
      </c>
      <c r="DZ97" s="43" t="str">
        <f>IF(ISBLANK('Nota de Estudiantes'!DZ99),"",20*'Nota de Estudiantes'!DZ99/DZ$6)</f>
        <v/>
      </c>
      <c r="EA97" s="43" t="str">
        <f>IF(ISBLANK('Nota de Estudiantes'!EA99),"",20*'Nota de Estudiantes'!EA99/EA$6)</f>
        <v/>
      </c>
      <c r="EB97" s="43" t="str">
        <f>IF(ISBLANK('Nota de Estudiantes'!EB99),"",20*'Nota de Estudiantes'!EB99/EB$6)</f>
        <v/>
      </c>
      <c r="EC97" s="43" t="str">
        <f>IF(ISBLANK('Nota de Estudiantes'!EC99),"",20*'Nota de Estudiantes'!EC99/EC$6)</f>
        <v/>
      </c>
      <c r="ED97" s="43" t="str">
        <f>IF(ISBLANK('Nota de Estudiantes'!ED99),"",20*'Nota de Estudiantes'!ED99/ED$6)</f>
        <v/>
      </c>
      <c r="EE97" s="43" t="str">
        <f>IF(ISBLANK('Nota de Estudiantes'!EE99),"",20*'Nota de Estudiantes'!EE99/EE$6)</f>
        <v/>
      </c>
      <c r="EF97" s="43" t="str">
        <f>IF(ISBLANK('Nota de Estudiantes'!EF99),"",20*'Nota de Estudiantes'!EF99/EF$6)</f>
        <v/>
      </c>
      <c r="EG97" s="43" t="str">
        <f>IF(ISBLANK('Nota de Estudiantes'!EG99),"",20*'Nota de Estudiantes'!EG99/EG$6)</f>
        <v/>
      </c>
      <c r="EH97" s="43" t="str">
        <f>IF(ISBLANK('Nota de Estudiantes'!EH99),"",20*'Nota de Estudiantes'!EH99/EH$6)</f>
        <v/>
      </c>
      <c r="EI97" s="43" t="str">
        <f>IF(ISBLANK('Nota de Estudiantes'!EI99),"",20*'Nota de Estudiantes'!EI99/EI$6)</f>
        <v/>
      </c>
      <c r="EJ97" s="43" t="str">
        <f>IF(ISBLANK('Nota de Estudiantes'!EJ99),"",20*'Nota de Estudiantes'!EJ99/EJ$6)</f>
        <v/>
      </c>
      <c r="EK97" s="43" t="str">
        <f>IF(ISBLANK('Nota de Estudiantes'!EK99),"",20*'Nota de Estudiantes'!EK99/EK$6)</f>
        <v/>
      </c>
      <c r="EL97" s="43" t="str">
        <f>IF(ISBLANK('Nota de Estudiantes'!EL99),"",20*'Nota de Estudiantes'!EL99/EL$6)</f>
        <v/>
      </c>
      <c r="EM97" s="43" t="str">
        <f>IF(ISBLANK('Nota de Estudiantes'!EM99),"",20*'Nota de Estudiantes'!EM99/EM$6)</f>
        <v/>
      </c>
      <c r="EN97" s="43" t="str">
        <f>IF(ISBLANK('Nota de Estudiantes'!EN99),"",20*'Nota de Estudiantes'!EN99/EN$6)</f>
        <v/>
      </c>
      <c r="EO97" s="43" t="str">
        <f>IF(ISBLANK('Nota de Estudiantes'!EO99),"",20*'Nota de Estudiantes'!EO99/EO$6)</f>
        <v/>
      </c>
      <c r="EP97" s="43" t="str">
        <f>IF(ISBLANK('Nota de Estudiantes'!EP99),"",20*'Nota de Estudiantes'!EP99/EP$6)</f>
        <v/>
      </c>
      <c r="EQ97" s="43" t="str">
        <f>IF(ISBLANK('Nota de Estudiantes'!EQ99),"",20*'Nota de Estudiantes'!EQ99/EQ$6)</f>
        <v/>
      </c>
      <c r="ER97" s="43" t="str">
        <f>IF(ISBLANK('Nota de Estudiantes'!ER99),"",20*'Nota de Estudiantes'!ER99/ER$6)</f>
        <v/>
      </c>
      <c r="ES97" s="43" t="str">
        <f>IF(ISBLANK('Nota de Estudiantes'!ES99),"",20*'Nota de Estudiantes'!ES99/ES$6)</f>
        <v/>
      </c>
      <c r="ET97" s="43" t="str">
        <f>IF(ISBLANK('Nota de Estudiantes'!ET99),"",20*'Nota de Estudiantes'!ET99/ET$6)</f>
        <v/>
      </c>
      <c r="EU97" s="43" t="str">
        <f>IF(ISBLANK('Nota de Estudiantes'!EU99),"",20*'Nota de Estudiantes'!EU99/EU$6)</f>
        <v/>
      </c>
      <c r="EV97" s="43" t="str">
        <f>IF(ISBLANK('Nota de Estudiantes'!EV99),"",20*'Nota de Estudiantes'!EV99/EV$6)</f>
        <v/>
      </c>
      <c r="EW97" s="43" t="str">
        <f>IF(ISBLANK('Nota de Estudiantes'!EW99),"",20*'Nota de Estudiantes'!EW99/EW$6)</f>
        <v/>
      </c>
      <c r="EX97" s="43" t="str">
        <f>IF(ISBLANK('Nota de Estudiantes'!EX99),"",20*'Nota de Estudiantes'!EX99/EX$6)</f>
        <v/>
      </c>
      <c r="EY97" s="43" t="str">
        <f>IF(ISBLANK('Nota de Estudiantes'!EY99),"",20*'Nota de Estudiantes'!EY99/EY$6)</f>
        <v/>
      </c>
      <c r="EZ97" s="43" t="str">
        <f>IF(ISBLANK('Nota de Estudiantes'!EZ99),"",20*'Nota de Estudiantes'!EZ99/EZ$6)</f>
        <v/>
      </c>
      <c r="FA97" s="43" t="str">
        <f>IF(ISBLANK('Nota de Estudiantes'!FA99),"",20*'Nota de Estudiantes'!FA99/FA$6)</f>
        <v/>
      </c>
      <c r="FB97" s="43" t="str">
        <f>IF(ISBLANK('Nota de Estudiantes'!FB99),"",20*'Nota de Estudiantes'!FB99/FB$6)</f>
        <v/>
      </c>
      <c r="FC97" s="43" t="str">
        <f>IF(ISBLANK('Nota de Estudiantes'!FC99),"",20*'Nota de Estudiantes'!FC99/FC$6)</f>
        <v/>
      </c>
      <c r="FD97" s="43" t="str">
        <f>IF(ISBLANK('Nota de Estudiantes'!FD99),"",20*'Nota de Estudiantes'!FD99/FD$6)</f>
        <v/>
      </c>
      <c r="FE97" s="43" t="str">
        <f>IF(ISBLANK('Nota de Estudiantes'!FE99),"",20*'Nota de Estudiantes'!FE99/FE$6)</f>
        <v/>
      </c>
      <c r="FF97" s="43" t="str">
        <f>IF(ISBLANK('Nota de Estudiantes'!FF99),"",20*'Nota de Estudiantes'!FF99/FF$6)</f>
        <v/>
      </c>
      <c r="FG97" s="43" t="str">
        <f>IF(ISBLANK('Nota de Estudiantes'!FG99),"",20*'Nota de Estudiantes'!FG99/FG$6)</f>
        <v/>
      </c>
      <c r="FH97" s="43" t="str">
        <f>IF(ISBLANK('Nota de Estudiantes'!FH99),"",20*'Nota de Estudiantes'!FH99/FH$6)</f>
        <v/>
      </c>
      <c r="FI97" s="43" t="str">
        <f>IF(ISBLANK('Nota de Estudiantes'!FI99),"",20*'Nota de Estudiantes'!FI99/FI$6)</f>
        <v/>
      </c>
      <c r="FJ97" s="43" t="str">
        <f>IF(ISBLANK('Nota de Estudiantes'!FJ99),"",20*'Nota de Estudiantes'!FJ99/FJ$6)</f>
        <v/>
      </c>
      <c r="FK97" s="43" t="str">
        <f>IF(ISBLANK('Nota de Estudiantes'!FK99),"",20*'Nota de Estudiantes'!FK99/FK$6)</f>
        <v/>
      </c>
      <c r="FL97" s="43" t="str">
        <f>IF(ISBLANK('Nota de Estudiantes'!FL99),"",20*'Nota de Estudiantes'!FL99/FL$6)</f>
        <v/>
      </c>
    </row>
    <row r="98" spans="2:168" x14ac:dyDescent="0.25">
      <c r="B98" s="42" t="str">
        <f>IF(ISBLANK('Nota de Estudiantes'!B100),"",'Nota de Estudiantes'!B100)</f>
        <v/>
      </c>
      <c r="C98" s="42" t="str">
        <f>IF(ISBLANK('Nota de Estudiantes'!C100),"",'Nota de Estudiantes'!C100)</f>
        <v/>
      </c>
      <c r="D98" s="38" t="str">
        <f>IF(ISBLANK('Nota de Estudiantes'!D100),"",'Nota de Estudiantes'!D100)</f>
        <v/>
      </c>
      <c r="E98" s="43" t="str">
        <f>IF(ISBLANK('Nota de Estudiantes'!E100),"",20*'Nota de Estudiantes'!E100/E$6)</f>
        <v/>
      </c>
      <c r="F98" s="43" t="str">
        <f>IF(ISBLANK('Nota de Estudiantes'!F100),"",20*'Nota de Estudiantes'!F100/F$6)</f>
        <v/>
      </c>
      <c r="G98" s="43" t="str">
        <f>IF(ISBLANK('Nota de Estudiantes'!G100),"",20*'Nota de Estudiantes'!G100/G$6)</f>
        <v/>
      </c>
      <c r="H98" s="43" t="str">
        <f>IF(ISBLANK('Nota de Estudiantes'!H100),"",20*'Nota de Estudiantes'!H100/H$6)</f>
        <v/>
      </c>
      <c r="I98" s="43" t="str">
        <f>IF(ISBLANK('Nota de Estudiantes'!I100),"",20*'Nota de Estudiantes'!I100/I$6)</f>
        <v/>
      </c>
      <c r="J98" s="43" t="str">
        <f>IF(ISBLANK('Nota de Estudiantes'!J100),"",20*'Nota de Estudiantes'!J100/J$6)</f>
        <v/>
      </c>
      <c r="K98" s="43" t="str">
        <f>IF(ISBLANK('Nota de Estudiantes'!K100),"",20*'Nota de Estudiantes'!K100/K$6)</f>
        <v/>
      </c>
      <c r="L98" s="43" t="str">
        <f>IF(ISBLANK('Nota de Estudiantes'!L100),"",20*'Nota de Estudiantes'!L100/L$6)</f>
        <v/>
      </c>
      <c r="M98" s="43" t="str">
        <f>IF(ISBLANK('Nota de Estudiantes'!M100),"",20*'Nota de Estudiantes'!M100/M$6)</f>
        <v/>
      </c>
      <c r="N98" s="43" t="str">
        <f>IF(ISBLANK('Nota de Estudiantes'!N100),"",20*'Nota de Estudiantes'!N100/N$6)</f>
        <v/>
      </c>
      <c r="O98" s="43" t="str">
        <f>IF(ISBLANK('Nota de Estudiantes'!O100),"",20*'Nota de Estudiantes'!O100/O$6)</f>
        <v/>
      </c>
      <c r="P98" s="43" t="str">
        <f>IF(ISBLANK('Nota de Estudiantes'!P100),"",20*'Nota de Estudiantes'!P100/P$6)</f>
        <v/>
      </c>
      <c r="Q98" s="43" t="str">
        <f>IF(ISBLANK('Nota de Estudiantes'!Q100),"",20*'Nota de Estudiantes'!Q100/Q$6)</f>
        <v/>
      </c>
      <c r="R98" s="43" t="str">
        <f>IF(ISBLANK('Nota de Estudiantes'!R100),"",20*'Nota de Estudiantes'!R100/R$6)</f>
        <v/>
      </c>
      <c r="S98" s="43" t="str">
        <f>IF(ISBLANK('Nota de Estudiantes'!S100),"",20*'Nota de Estudiantes'!S100/S$6)</f>
        <v/>
      </c>
      <c r="T98" s="43" t="str">
        <f>IF(ISBLANK('Nota de Estudiantes'!T100),"",20*'Nota de Estudiantes'!T100/T$6)</f>
        <v/>
      </c>
      <c r="U98" s="43" t="str">
        <f>IF(ISBLANK('Nota de Estudiantes'!U100),"",20*'Nota de Estudiantes'!U100/U$6)</f>
        <v/>
      </c>
      <c r="V98" s="43" t="str">
        <f>IF(ISBLANK('Nota de Estudiantes'!V100),"",20*'Nota de Estudiantes'!V100/V$6)</f>
        <v/>
      </c>
      <c r="W98" s="43" t="str">
        <f>IF(ISBLANK('Nota de Estudiantes'!W100),"",20*'Nota de Estudiantes'!W100/W$6)</f>
        <v/>
      </c>
      <c r="X98" s="43" t="str">
        <f>IF(ISBLANK('Nota de Estudiantes'!X100),"",20*'Nota de Estudiantes'!X100/X$6)</f>
        <v/>
      </c>
      <c r="Y98" s="43" t="str">
        <f>IF(ISBLANK('Nota de Estudiantes'!Y100),"",20*'Nota de Estudiantes'!Y100/Y$6)</f>
        <v/>
      </c>
      <c r="Z98" s="43" t="str">
        <f>IF(ISBLANK('Nota de Estudiantes'!Z100),"",20*'Nota de Estudiantes'!Z100/Z$6)</f>
        <v/>
      </c>
      <c r="AA98" s="43" t="str">
        <f>IF(ISBLANK('Nota de Estudiantes'!AA100),"",20*'Nota de Estudiantes'!AA100/AA$6)</f>
        <v/>
      </c>
      <c r="AB98" s="43" t="str">
        <f>IF(ISBLANK('Nota de Estudiantes'!AB100),"",20*'Nota de Estudiantes'!AB100/AB$6)</f>
        <v/>
      </c>
      <c r="AC98" s="43" t="str">
        <f>IF(ISBLANK('Nota de Estudiantes'!AC100),"",20*'Nota de Estudiantes'!AC100/AC$6)</f>
        <v/>
      </c>
      <c r="AD98" s="43" t="str">
        <f>IF(ISBLANK('Nota de Estudiantes'!AD100),"",20*'Nota de Estudiantes'!AD100/AD$6)</f>
        <v/>
      </c>
      <c r="AE98" s="43" t="str">
        <f>IF(ISBLANK('Nota de Estudiantes'!AE100),"",20*'Nota de Estudiantes'!AE100/AE$6)</f>
        <v/>
      </c>
      <c r="AF98" s="43" t="str">
        <f>IF(ISBLANK('Nota de Estudiantes'!AF100),"",20*'Nota de Estudiantes'!AF100/AF$6)</f>
        <v/>
      </c>
      <c r="AG98" s="43" t="str">
        <f>IF(ISBLANK('Nota de Estudiantes'!AG100),"",20*'Nota de Estudiantes'!AG100/AG$6)</f>
        <v/>
      </c>
      <c r="AH98" s="43" t="str">
        <f>IF(ISBLANK('Nota de Estudiantes'!AH100),"",20*'Nota de Estudiantes'!AH100/AH$6)</f>
        <v/>
      </c>
      <c r="AI98" s="43" t="str">
        <f>IF(ISBLANK('Nota de Estudiantes'!AI100),"",20*'Nota de Estudiantes'!AI100/AI$6)</f>
        <v/>
      </c>
      <c r="AJ98" s="43" t="str">
        <f>IF(ISBLANK('Nota de Estudiantes'!AJ100),"",20*'Nota de Estudiantes'!AJ100/AJ$6)</f>
        <v/>
      </c>
      <c r="AK98" s="43" t="str">
        <f>IF(ISBLANK('Nota de Estudiantes'!AK100),"",20*'Nota de Estudiantes'!AK100/AK$6)</f>
        <v/>
      </c>
      <c r="AL98" s="43" t="str">
        <f>IF(ISBLANK('Nota de Estudiantes'!AL100),"",20*'Nota de Estudiantes'!AL100/AL$6)</f>
        <v/>
      </c>
      <c r="AM98" s="43" t="str">
        <f>IF(ISBLANK('Nota de Estudiantes'!AM100),"",20*'Nota de Estudiantes'!AM100/AM$6)</f>
        <v/>
      </c>
      <c r="AN98" s="43" t="str">
        <f>IF(ISBLANK('Nota de Estudiantes'!AN100),"",20*'Nota de Estudiantes'!AN100/AN$6)</f>
        <v/>
      </c>
      <c r="AO98" s="43" t="str">
        <f>IF(ISBLANK('Nota de Estudiantes'!AO100),"",20*'Nota de Estudiantes'!AO100/AO$6)</f>
        <v/>
      </c>
      <c r="AP98" s="43" t="str">
        <f>IF(ISBLANK('Nota de Estudiantes'!AP100),"",20*'Nota de Estudiantes'!AP100/AP$6)</f>
        <v/>
      </c>
      <c r="AQ98" s="43" t="str">
        <f>IF(ISBLANK('Nota de Estudiantes'!AQ100),"",20*'Nota de Estudiantes'!AQ100/AQ$6)</f>
        <v/>
      </c>
      <c r="AR98" s="43" t="str">
        <f>IF(ISBLANK('Nota de Estudiantes'!AR100),"",20*'Nota de Estudiantes'!AR100/AR$6)</f>
        <v/>
      </c>
      <c r="AS98" s="43" t="str">
        <f>IF(ISBLANK('Nota de Estudiantes'!AS100),"",20*'Nota de Estudiantes'!AS100/AS$6)</f>
        <v/>
      </c>
      <c r="AT98" s="43" t="str">
        <f>IF(ISBLANK('Nota de Estudiantes'!AT100),"",20*'Nota de Estudiantes'!AT100/AT$6)</f>
        <v/>
      </c>
      <c r="AU98" s="43" t="str">
        <f>IF(ISBLANK('Nota de Estudiantes'!AU100),"",20*'Nota de Estudiantes'!AU100/AU$6)</f>
        <v/>
      </c>
      <c r="AV98" s="43" t="str">
        <f>IF(ISBLANK('Nota de Estudiantes'!AV100),"",20*'Nota de Estudiantes'!AV100/AV$6)</f>
        <v/>
      </c>
      <c r="AW98" s="43" t="str">
        <f>IF(ISBLANK('Nota de Estudiantes'!AW100),"",20*'Nota de Estudiantes'!AW100/AW$6)</f>
        <v/>
      </c>
      <c r="AX98" s="43" t="str">
        <f>IF(ISBLANK('Nota de Estudiantes'!AX100),"",20*'Nota de Estudiantes'!AX100/AX$6)</f>
        <v/>
      </c>
      <c r="AY98" s="43" t="str">
        <f>IF(ISBLANK('Nota de Estudiantes'!AY100),"",20*'Nota de Estudiantes'!AY100/AY$6)</f>
        <v/>
      </c>
      <c r="AZ98" s="43" t="str">
        <f>IF(ISBLANK('Nota de Estudiantes'!AZ100),"",20*'Nota de Estudiantes'!AZ100/AZ$6)</f>
        <v/>
      </c>
      <c r="BA98" s="43" t="str">
        <f>IF(ISBLANK('Nota de Estudiantes'!BA100),"",20*'Nota de Estudiantes'!BA100/BA$6)</f>
        <v/>
      </c>
      <c r="BB98" s="43" t="str">
        <f>IF(ISBLANK('Nota de Estudiantes'!BB100),"",20*'Nota de Estudiantes'!BB100/BB$6)</f>
        <v/>
      </c>
      <c r="BC98" s="43" t="str">
        <f>IF(ISBLANK('Nota de Estudiantes'!BC100),"",20*'Nota de Estudiantes'!BC100/BC$6)</f>
        <v/>
      </c>
      <c r="BD98" s="43" t="str">
        <f>IF(ISBLANK('Nota de Estudiantes'!BD100),"",20*'Nota de Estudiantes'!BD100/BD$6)</f>
        <v/>
      </c>
      <c r="BE98" s="43" t="str">
        <f>IF(ISBLANK('Nota de Estudiantes'!BE100),"",20*'Nota de Estudiantes'!BE100/BE$6)</f>
        <v/>
      </c>
      <c r="BF98" s="43" t="str">
        <f>IF(ISBLANK('Nota de Estudiantes'!BF100),"",20*'Nota de Estudiantes'!BF100/BF$6)</f>
        <v/>
      </c>
      <c r="BG98" s="43" t="str">
        <f>IF(ISBLANK('Nota de Estudiantes'!BG100),"",20*'Nota de Estudiantes'!BG100/BG$6)</f>
        <v/>
      </c>
      <c r="BH98" s="43" t="str">
        <f>IF(ISBLANK('Nota de Estudiantes'!BH100),"",20*'Nota de Estudiantes'!BH100/BH$6)</f>
        <v/>
      </c>
      <c r="BI98" s="43" t="str">
        <f>IF(ISBLANK('Nota de Estudiantes'!BI100),"",20*'Nota de Estudiantes'!BI100/BI$6)</f>
        <v/>
      </c>
      <c r="BJ98" s="43" t="str">
        <f>IF(ISBLANK('Nota de Estudiantes'!BJ100),"",20*'Nota de Estudiantes'!BJ100/BJ$6)</f>
        <v/>
      </c>
      <c r="BK98" s="43" t="str">
        <f>IF(ISBLANK('Nota de Estudiantes'!BK100),"",20*'Nota de Estudiantes'!BK100/BK$6)</f>
        <v/>
      </c>
      <c r="BL98" s="43" t="str">
        <f>IF(ISBLANK('Nota de Estudiantes'!BL100),"",20*'Nota de Estudiantes'!BL100/BL$6)</f>
        <v/>
      </c>
      <c r="BM98" s="43" t="str">
        <f>IF(ISBLANK('Nota de Estudiantes'!BM100),"",20*'Nota de Estudiantes'!BM100/BM$6)</f>
        <v/>
      </c>
      <c r="BN98" s="43" t="str">
        <f>IF(ISBLANK('Nota de Estudiantes'!BN100),"",20*'Nota de Estudiantes'!BN100/BN$6)</f>
        <v/>
      </c>
      <c r="BO98" s="43" t="str">
        <f>IF(ISBLANK('Nota de Estudiantes'!BO100),"",20*'Nota de Estudiantes'!BO100/BO$6)</f>
        <v/>
      </c>
      <c r="BP98" s="43" t="str">
        <f>IF(ISBLANK('Nota de Estudiantes'!BP100),"",20*'Nota de Estudiantes'!BP100/BP$6)</f>
        <v/>
      </c>
      <c r="BQ98" s="43" t="str">
        <f>IF(ISBLANK('Nota de Estudiantes'!BQ100),"",20*'Nota de Estudiantes'!BQ100/BQ$6)</f>
        <v/>
      </c>
      <c r="BR98" s="43" t="str">
        <f>IF(ISBLANK('Nota de Estudiantes'!BR100),"",20*'Nota de Estudiantes'!BR100/BR$6)</f>
        <v/>
      </c>
      <c r="BS98" s="43" t="str">
        <f>IF(ISBLANK('Nota de Estudiantes'!BS100),"",20*'Nota de Estudiantes'!BS100/BS$6)</f>
        <v/>
      </c>
      <c r="BT98" s="43" t="str">
        <f>IF(ISBLANK('Nota de Estudiantes'!BT100),"",20*'Nota de Estudiantes'!BT100/BT$6)</f>
        <v/>
      </c>
      <c r="BU98" s="43" t="str">
        <f>IF(ISBLANK('Nota de Estudiantes'!BU100),"",20*'Nota de Estudiantes'!BU100/BU$6)</f>
        <v/>
      </c>
      <c r="BV98" s="43" t="str">
        <f>IF(ISBLANK('Nota de Estudiantes'!BV100),"",20*'Nota de Estudiantes'!BV100/BV$6)</f>
        <v/>
      </c>
      <c r="BW98" s="43" t="str">
        <f>IF(ISBLANK('Nota de Estudiantes'!BW100),"",20*'Nota de Estudiantes'!BW100/BW$6)</f>
        <v/>
      </c>
      <c r="BX98" s="43" t="str">
        <f>IF(ISBLANK('Nota de Estudiantes'!BX100),"",20*'Nota de Estudiantes'!BX100/BX$6)</f>
        <v/>
      </c>
      <c r="BY98" s="43" t="str">
        <f>IF(ISBLANK('Nota de Estudiantes'!BY100),"",20*'Nota de Estudiantes'!BY100/BY$6)</f>
        <v/>
      </c>
      <c r="BZ98" s="43" t="str">
        <f>IF(ISBLANK('Nota de Estudiantes'!BZ100),"",20*'Nota de Estudiantes'!BZ100/BZ$6)</f>
        <v/>
      </c>
      <c r="CA98" s="43" t="str">
        <f>IF(ISBLANK('Nota de Estudiantes'!CA100),"",20*'Nota de Estudiantes'!CA100/CA$6)</f>
        <v/>
      </c>
      <c r="CB98" s="43" t="str">
        <f>IF(ISBLANK('Nota de Estudiantes'!CB100),"",20*'Nota de Estudiantes'!CB100/CB$6)</f>
        <v/>
      </c>
      <c r="CC98" s="43" t="str">
        <f>IF(ISBLANK('Nota de Estudiantes'!CC100),"",20*'Nota de Estudiantes'!CC100/CC$6)</f>
        <v/>
      </c>
      <c r="CD98" s="43" t="str">
        <f>IF(ISBLANK('Nota de Estudiantes'!CD100),"",20*'Nota de Estudiantes'!CD100/CD$6)</f>
        <v/>
      </c>
      <c r="CE98" s="43" t="str">
        <f>IF(ISBLANK('Nota de Estudiantes'!CE100),"",20*'Nota de Estudiantes'!CE100/CE$6)</f>
        <v/>
      </c>
      <c r="CF98" s="43" t="str">
        <f>IF(ISBLANK('Nota de Estudiantes'!CF100),"",20*'Nota de Estudiantes'!CF100/CF$6)</f>
        <v/>
      </c>
      <c r="CG98" s="43" t="str">
        <f>IF(ISBLANK('Nota de Estudiantes'!CG100),"",20*'Nota de Estudiantes'!CG100/CG$6)</f>
        <v/>
      </c>
      <c r="CH98" s="43" t="str">
        <f>IF(ISBLANK('Nota de Estudiantes'!CH100),"",20*'Nota de Estudiantes'!CH100/CH$6)</f>
        <v/>
      </c>
      <c r="CI98" s="43" t="str">
        <f>IF(ISBLANK('Nota de Estudiantes'!CI100),"",20*'Nota de Estudiantes'!CI100/CI$6)</f>
        <v/>
      </c>
      <c r="CJ98" s="43" t="str">
        <f>IF(ISBLANK('Nota de Estudiantes'!CJ100),"",20*'Nota de Estudiantes'!CJ100/CJ$6)</f>
        <v/>
      </c>
      <c r="CK98" s="43" t="str">
        <f>IF(ISBLANK('Nota de Estudiantes'!CK100),"",20*'Nota de Estudiantes'!CK100/CK$6)</f>
        <v/>
      </c>
      <c r="CL98" s="43" t="str">
        <f>IF(ISBLANK('Nota de Estudiantes'!CL100),"",20*'Nota de Estudiantes'!CL100/CL$6)</f>
        <v/>
      </c>
      <c r="CM98" s="43" t="str">
        <f>IF(ISBLANK('Nota de Estudiantes'!CM100),"",20*'Nota de Estudiantes'!CM100/CM$6)</f>
        <v/>
      </c>
      <c r="CN98" s="43" t="str">
        <f>IF(ISBLANK('Nota de Estudiantes'!CN100),"",20*'Nota de Estudiantes'!CN100/CN$6)</f>
        <v/>
      </c>
      <c r="CO98" s="43" t="str">
        <f>IF(ISBLANK('Nota de Estudiantes'!CO100),"",20*'Nota de Estudiantes'!CO100/CO$6)</f>
        <v/>
      </c>
      <c r="CP98" s="43" t="str">
        <f>IF(ISBLANK('Nota de Estudiantes'!CP100),"",20*'Nota de Estudiantes'!CP100/CP$6)</f>
        <v/>
      </c>
      <c r="CQ98" s="43" t="str">
        <f>IF(ISBLANK('Nota de Estudiantes'!CQ100),"",20*'Nota de Estudiantes'!CQ100/CQ$6)</f>
        <v/>
      </c>
      <c r="CR98" s="43" t="str">
        <f>IF(ISBLANK('Nota de Estudiantes'!CR100),"",20*'Nota de Estudiantes'!CR100/CR$6)</f>
        <v/>
      </c>
      <c r="CS98" s="43" t="str">
        <f>IF(ISBLANK('Nota de Estudiantes'!CS100),"",20*'Nota de Estudiantes'!CS100/CS$6)</f>
        <v/>
      </c>
      <c r="CT98" s="43" t="str">
        <f>IF(ISBLANK('Nota de Estudiantes'!CT100),"",20*'Nota de Estudiantes'!CT100/CT$6)</f>
        <v/>
      </c>
      <c r="CU98" s="43" t="str">
        <f>IF(ISBLANK('Nota de Estudiantes'!CU100),"",20*'Nota de Estudiantes'!CU100/CU$6)</f>
        <v/>
      </c>
      <c r="CV98" s="43" t="str">
        <f>IF(ISBLANK('Nota de Estudiantes'!CV100),"",20*'Nota de Estudiantes'!CV100/CV$6)</f>
        <v/>
      </c>
      <c r="CW98" s="43" t="str">
        <f>IF(ISBLANK('Nota de Estudiantes'!CW100),"",20*'Nota de Estudiantes'!CW100/CW$6)</f>
        <v/>
      </c>
      <c r="CX98" s="43" t="str">
        <f>IF(ISBLANK('Nota de Estudiantes'!CX100),"",20*'Nota de Estudiantes'!CX100/CX$6)</f>
        <v/>
      </c>
      <c r="CY98" s="43" t="str">
        <f>IF(ISBLANK('Nota de Estudiantes'!CY100),"",20*'Nota de Estudiantes'!CY100/CY$6)</f>
        <v/>
      </c>
      <c r="CZ98" s="43" t="str">
        <f>IF(ISBLANK('Nota de Estudiantes'!CZ100),"",20*'Nota de Estudiantes'!CZ100/CZ$6)</f>
        <v/>
      </c>
      <c r="DA98" s="43" t="str">
        <f>IF(ISBLANK('Nota de Estudiantes'!DA100),"",20*'Nota de Estudiantes'!DA100/DA$6)</f>
        <v/>
      </c>
      <c r="DB98" s="43" t="str">
        <f>IF(ISBLANK('Nota de Estudiantes'!DB100),"",20*'Nota de Estudiantes'!DB100/DB$6)</f>
        <v/>
      </c>
      <c r="DC98" s="43" t="str">
        <f>IF(ISBLANK('Nota de Estudiantes'!DC100),"",20*'Nota de Estudiantes'!DC100/DC$6)</f>
        <v/>
      </c>
      <c r="DD98" s="43" t="str">
        <f>IF(ISBLANK('Nota de Estudiantes'!DD100),"",20*'Nota de Estudiantes'!DD100/DD$6)</f>
        <v/>
      </c>
      <c r="DE98" s="43" t="str">
        <f>IF(ISBLANK('Nota de Estudiantes'!DE100),"",20*'Nota de Estudiantes'!DE100/DE$6)</f>
        <v/>
      </c>
      <c r="DF98" s="43" t="str">
        <f>IF(ISBLANK('Nota de Estudiantes'!DF100),"",20*'Nota de Estudiantes'!DF100/DF$6)</f>
        <v/>
      </c>
      <c r="DG98" s="43" t="str">
        <f>IF(ISBLANK('Nota de Estudiantes'!DG100),"",20*'Nota de Estudiantes'!DG100/DG$6)</f>
        <v/>
      </c>
      <c r="DH98" s="43" t="str">
        <f>IF(ISBLANK('Nota de Estudiantes'!DH100),"",20*'Nota de Estudiantes'!DH100/DH$6)</f>
        <v/>
      </c>
      <c r="DI98" s="43" t="str">
        <f>IF(ISBLANK('Nota de Estudiantes'!DI100),"",20*'Nota de Estudiantes'!DI100/DI$6)</f>
        <v/>
      </c>
      <c r="DJ98" s="43" t="str">
        <f>IF(ISBLANK('Nota de Estudiantes'!DJ100),"",20*'Nota de Estudiantes'!DJ100/DJ$6)</f>
        <v/>
      </c>
      <c r="DK98" s="43" t="str">
        <f>IF(ISBLANK('Nota de Estudiantes'!DK100),"",20*'Nota de Estudiantes'!DK100/DK$6)</f>
        <v/>
      </c>
      <c r="DL98" s="43" t="str">
        <f>IF(ISBLANK('Nota de Estudiantes'!DL100),"",20*'Nota de Estudiantes'!DL100/DL$6)</f>
        <v/>
      </c>
      <c r="DM98" s="43" t="str">
        <f>IF(ISBLANK('Nota de Estudiantes'!DM100),"",20*'Nota de Estudiantes'!DM100/DM$6)</f>
        <v/>
      </c>
      <c r="DN98" s="43" t="str">
        <f>IF(ISBLANK('Nota de Estudiantes'!DN100),"",20*'Nota de Estudiantes'!DN100/DN$6)</f>
        <v/>
      </c>
      <c r="DO98" s="43" t="str">
        <f>IF(ISBLANK('Nota de Estudiantes'!DO100),"",20*'Nota de Estudiantes'!DO100/DO$6)</f>
        <v/>
      </c>
      <c r="DP98" s="43" t="str">
        <f>IF(ISBLANK('Nota de Estudiantes'!DP100),"",20*'Nota de Estudiantes'!DP100/DP$6)</f>
        <v/>
      </c>
      <c r="DQ98" s="43" t="str">
        <f>IF(ISBLANK('Nota de Estudiantes'!DQ100),"",20*'Nota de Estudiantes'!DQ100/DQ$6)</f>
        <v/>
      </c>
      <c r="DR98" s="43" t="str">
        <f>IF(ISBLANK('Nota de Estudiantes'!DR100),"",20*'Nota de Estudiantes'!DR100/DR$6)</f>
        <v/>
      </c>
      <c r="DS98" s="43" t="str">
        <f>IF(ISBLANK('Nota de Estudiantes'!DS100),"",20*'Nota de Estudiantes'!DS100/DS$6)</f>
        <v/>
      </c>
      <c r="DT98" s="43" t="str">
        <f>IF(ISBLANK('Nota de Estudiantes'!DT100),"",20*'Nota de Estudiantes'!DT100/DT$6)</f>
        <v/>
      </c>
      <c r="DU98" s="43" t="str">
        <f>IF(ISBLANK('Nota de Estudiantes'!DU100),"",20*'Nota de Estudiantes'!DU100/DU$6)</f>
        <v/>
      </c>
      <c r="DV98" s="43" t="str">
        <f>IF(ISBLANK('Nota de Estudiantes'!DV100),"",20*'Nota de Estudiantes'!DV100/DV$6)</f>
        <v/>
      </c>
      <c r="DW98" s="43" t="str">
        <f>IF(ISBLANK('Nota de Estudiantes'!DW100),"",20*'Nota de Estudiantes'!DW100/DW$6)</f>
        <v/>
      </c>
      <c r="DX98" s="43" t="str">
        <f>IF(ISBLANK('Nota de Estudiantes'!DX100),"",20*'Nota de Estudiantes'!DX100/DX$6)</f>
        <v/>
      </c>
      <c r="DY98" s="43" t="str">
        <f>IF(ISBLANK('Nota de Estudiantes'!DY100),"",20*'Nota de Estudiantes'!DY100/DY$6)</f>
        <v/>
      </c>
      <c r="DZ98" s="43" t="str">
        <f>IF(ISBLANK('Nota de Estudiantes'!DZ100),"",20*'Nota de Estudiantes'!DZ100/DZ$6)</f>
        <v/>
      </c>
      <c r="EA98" s="43" t="str">
        <f>IF(ISBLANK('Nota de Estudiantes'!EA100),"",20*'Nota de Estudiantes'!EA100/EA$6)</f>
        <v/>
      </c>
      <c r="EB98" s="43" t="str">
        <f>IF(ISBLANK('Nota de Estudiantes'!EB100),"",20*'Nota de Estudiantes'!EB100/EB$6)</f>
        <v/>
      </c>
      <c r="EC98" s="43" t="str">
        <f>IF(ISBLANK('Nota de Estudiantes'!EC100),"",20*'Nota de Estudiantes'!EC100/EC$6)</f>
        <v/>
      </c>
      <c r="ED98" s="43" t="str">
        <f>IF(ISBLANK('Nota de Estudiantes'!ED100),"",20*'Nota de Estudiantes'!ED100/ED$6)</f>
        <v/>
      </c>
      <c r="EE98" s="43" t="str">
        <f>IF(ISBLANK('Nota de Estudiantes'!EE100),"",20*'Nota de Estudiantes'!EE100/EE$6)</f>
        <v/>
      </c>
      <c r="EF98" s="43" t="str">
        <f>IF(ISBLANK('Nota de Estudiantes'!EF100),"",20*'Nota de Estudiantes'!EF100/EF$6)</f>
        <v/>
      </c>
      <c r="EG98" s="43" t="str">
        <f>IF(ISBLANK('Nota de Estudiantes'!EG100),"",20*'Nota de Estudiantes'!EG100/EG$6)</f>
        <v/>
      </c>
      <c r="EH98" s="43" t="str">
        <f>IF(ISBLANK('Nota de Estudiantes'!EH100),"",20*'Nota de Estudiantes'!EH100/EH$6)</f>
        <v/>
      </c>
      <c r="EI98" s="43" t="str">
        <f>IF(ISBLANK('Nota de Estudiantes'!EI100),"",20*'Nota de Estudiantes'!EI100/EI$6)</f>
        <v/>
      </c>
      <c r="EJ98" s="43" t="str">
        <f>IF(ISBLANK('Nota de Estudiantes'!EJ100),"",20*'Nota de Estudiantes'!EJ100/EJ$6)</f>
        <v/>
      </c>
      <c r="EK98" s="43" t="str">
        <f>IF(ISBLANK('Nota de Estudiantes'!EK100),"",20*'Nota de Estudiantes'!EK100/EK$6)</f>
        <v/>
      </c>
      <c r="EL98" s="43" t="str">
        <f>IF(ISBLANK('Nota de Estudiantes'!EL100),"",20*'Nota de Estudiantes'!EL100/EL$6)</f>
        <v/>
      </c>
      <c r="EM98" s="43" t="str">
        <f>IF(ISBLANK('Nota de Estudiantes'!EM100),"",20*'Nota de Estudiantes'!EM100/EM$6)</f>
        <v/>
      </c>
      <c r="EN98" s="43" t="str">
        <f>IF(ISBLANK('Nota de Estudiantes'!EN100),"",20*'Nota de Estudiantes'!EN100/EN$6)</f>
        <v/>
      </c>
      <c r="EO98" s="43" t="str">
        <f>IF(ISBLANK('Nota de Estudiantes'!EO100),"",20*'Nota de Estudiantes'!EO100/EO$6)</f>
        <v/>
      </c>
      <c r="EP98" s="43" t="str">
        <f>IF(ISBLANK('Nota de Estudiantes'!EP100),"",20*'Nota de Estudiantes'!EP100/EP$6)</f>
        <v/>
      </c>
      <c r="EQ98" s="43" t="str">
        <f>IF(ISBLANK('Nota de Estudiantes'!EQ100),"",20*'Nota de Estudiantes'!EQ100/EQ$6)</f>
        <v/>
      </c>
      <c r="ER98" s="43" t="str">
        <f>IF(ISBLANK('Nota de Estudiantes'!ER100),"",20*'Nota de Estudiantes'!ER100/ER$6)</f>
        <v/>
      </c>
      <c r="ES98" s="43" t="str">
        <f>IF(ISBLANK('Nota de Estudiantes'!ES100),"",20*'Nota de Estudiantes'!ES100/ES$6)</f>
        <v/>
      </c>
      <c r="ET98" s="43" t="str">
        <f>IF(ISBLANK('Nota de Estudiantes'!ET100),"",20*'Nota de Estudiantes'!ET100/ET$6)</f>
        <v/>
      </c>
      <c r="EU98" s="43" t="str">
        <f>IF(ISBLANK('Nota de Estudiantes'!EU100),"",20*'Nota de Estudiantes'!EU100/EU$6)</f>
        <v/>
      </c>
      <c r="EV98" s="43" t="str">
        <f>IF(ISBLANK('Nota de Estudiantes'!EV100),"",20*'Nota de Estudiantes'!EV100/EV$6)</f>
        <v/>
      </c>
      <c r="EW98" s="43" t="str">
        <f>IF(ISBLANK('Nota de Estudiantes'!EW100),"",20*'Nota de Estudiantes'!EW100/EW$6)</f>
        <v/>
      </c>
      <c r="EX98" s="43" t="str">
        <f>IF(ISBLANK('Nota de Estudiantes'!EX100),"",20*'Nota de Estudiantes'!EX100/EX$6)</f>
        <v/>
      </c>
      <c r="EY98" s="43" t="str">
        <f>IF(ISBLANK('Nota de Estudiantes'!EY100),"",20*'Nota de Estudiantes'!EY100/EY$6)</f>
        <v/>
      </c>
      <c r="EZ98" s="43" t="str">
        <f>IF(ISBLANK('Nota de Estudiantes'!EZ100),"",20*'Nota de Estudiantes'!EZ100/EZ$6)</f>
        <v/>
      </c>
      <c r="FA98" s="43" t="str">
        <f>IF(ISBLANK('Nota de Estudiantes'!FA100),"",20*'Nota de Estudiantes'!FA100/FA$6)</f>
        <v/>
      </c>
      <c r="FB98" s="43" t="str">
        <f>IF(ISBLANK('Nota de Estudiantes'!FB100),"",20*'Nota de Estudiantes'!FB100/FB$6)</f>
        <v/>
      </c>
      <c r="FC98" s="43" t="str">
        <f>IF(ISBLANK('Nota de Estudiantes'!FC100),"",20*'Nota de Estudiantes'!FC100/FC$6)</f>
        <v/>
      </c>
      <c r="FD98" s="43" t="str">
        <f>IF(ISBLANK('Nota de Estudiantes'!FD100),"",20*'Nota de Estudiantes'!FD100/FD$6)</f>
        <v/>
      </c>
      <c r="FE98" s="43" t="str">
        <f>IF(ISBLANK('Nota de Estudiantes'!FE100),"",20*'Nota de Estudiantes'!FE100/FE$6)</f>
        <v/>
      </c>
      <c r="FF98" s="43" t="str">
        <f>IF(ISBLANK('Nota de Estudiantes'!FF100),"",20*'Nota de Estudiantes'!FF100/FF$6)</f>
        <v/>
      </c>
      <c r="FG98" s="43" t="str">
        <f>IF(ISBLANK('Nota de Estudiantes'!FG100),"",20*'Nota de Estudiantes'!FG100/FG$6)</f>
        <v/>
      </c>
      <c r="FH98" s="43" t="str">
        <f>IF(ISBLANK('Nota de Estudiantes'!FH100),"",20*'Nota de Estudiantes'!FH100/FH$6)</f>
        <v/>
      </c>
      <c r="FI98" s="43" t="str">
        <f>IF(ISBLANK('Nota de Estudiantes'!FI100),"",20*'Nota de Estudiantes'!FI100/FI$6)</f>
        <v/>
      </c>
      <c r="FJ98" s="43" t="str">
        <f>IF(ISBLANK('Nota de Estudiantes'!FJ100),"",20*'Nota de Estudiantes'!FJ100/FJ$6)</f>
        <v/>
      </c>
      <c r="FK98" s="43" t="str">
        <f>IF(ISBLANK('Nota de Estudiantes'!FK100),"",20*'Nota de Estudiantes'!FK100/FK$6)</f>
        <v/>
      </c>
      <c r="FL98" s="43" t="str">
        <f>IF(ISBLANK('Nota de Estudiantes'!FL100),"",20*'Nota de Estudiantes'!FL100/FL$6)</f>
        <v/>
      </c>
    </row>
    <row r="99" spans="2:168" x14ac:dyDescent="0.25">
      <c r="B99" s="42" t="str">
        <f>IF(ISBLANK('Nota de Estudiantes'!B101),"",'Nota de Estudiantes'!B101)</f>
        <v/>
      </c>
      <c r="C99" s="42" t="str">
        <f>IF(ISBLANK('Nota de Estudiantes'!C101),"",'Nota de Estudiantes'!C101)</f>
        <v/>
      </c>
      <c r="D99" s="38" t="str">
        <f>IF(ISBLANK('Nota de Estudiantes'!D101),"",'Nota de Estudiantes'!D101)</f>
        <v/>
      </c>
      <c r="E99" s="43" t="str">
        <f>IF(ISBLANK('Nota de Estudiantes'!E101),"",20*'Nota de Estudiantes'!E101/E$6)</f>
        <v/>
      </c>
      <c r="F99" s="43" t="str">
        <f>IF(ISBLANK('Nota de Estudiantes'!F101),"",20*'Nota de Estudiantes'!F101/F$6)</f>
        <v/>
      </c>
      <c r="G99" s="43" t="str">
        <f>IF(ISBLANK('Nota de Estudiantes'!G101),"",20*'Nota de Estudiantes'!G101/G$6)</f>
        <v/>
      </c>
      <c r="H99" s="43" t="str">
        <f>IF(ISBLANK('Nota de Estudiantes'!H101),"",20*'Nota de Estudiantes'!H101/H$6)</f>
        <v/>
      </c>
      <c r="I99" s="43" t="str">
        <f>IF(ISBLANK('Nota de Estudiantes'!I101),"",20*'Nota de Estudiantes'!I101/I$6)</f>
        <v/>
      </c>
      <c r="J99" s="43" t="str">
        <f>IF(ISBLANK('Nota de Estudiantes'!J101),"",20*'Nota de Estudiantes'!J101/J$6)</f>
        <v/>
      </c>
      <c r="K99" s="43" t="str">
        <f>IF(ISBLANK('Nota de Estudiantes'!K101),"",20*'Nota de Estudiantes'!K101/K$6)</f>
        <v/>
      </c>
      <c r="L99" s="43" t="str">
        <f>IF(ISBLANK('Nota de Estudiantes'!L101),"",20*'Nota de Estudiantes'!L101/L$6)</f>
        <v/>
      </c>
      <c r="M99" s="43" t="str">
        <f>IF(ISBLANK('Nota de Estudiantes'!M101),"",20*'Nota de Estudiantes'!M101/M$6)</f>
        <v/>
      </c>
      <c r="N99" s="43" t="str">
        <f>IF(ISBLANK('Nota de Estudiantes'!N101),"",20*'Nota de Estudiantes'!N101/N$6)</f>
        <v/>
      </c>
      <c r="O99" s="43" t="str">
        <f>IF(ISBLANK('Nota de Estudiantes'!O101),"",20*'Nota de Estudiantes'!O101/O$6)</f>
        <v/>
      </c>
      <c r="P99" s="43" t="str">
        <f>IF(ISBLANK('Nota de Estudiantes'!P101),"",20*'Nota de Estudiantes'!P101/P$6)</f>
        <v/>
      </c>
      <c r="Q99" s="43" t="str">
        <f>IF(ISBLANK('Nota de Estudiantes'!Q101),"",20*'Nota de Estudiantes'!Q101/Q$6)</f>
        <v/>
      </c>
      <c r="R99" s="43" t="str">
        <f>IF(ISBLANK('Nota de Estudiantes'!R101),"",20*'Nota de Estudiantes'!R101/R$6)</f>
        <v/>
      </c>
      <c r="S99" s="43" t="str">
        <f>IF(ISBLANK('Nota de Estudiantes'!S101),"",20*'Nota de Estudiantes'!S101/S$6)</f>
        <v/>
      </c>
      <c r="T99" s="43" t="str">
        <f>IF(ISBLANK('Nota de Estudiantes'!T101),"",20*'Nota de Estudiantes'!T101/T$6)</f>
        <v/>
      </c>
      <c r="U99" s="43" t="str">
        <f>IF(ISBLANK('Nota de Estudiantes'!U101),"",20*'Nota de Estudiantes'!U101/U$6)</f>
        <v/>
      </c>
      <c r="V99" s="43" t="str">
        <f>IF(ISBLANK('Nota de Estudiantes'!V101),"",20*'Nota de Estudiantes'!V101/V$6)</f>
        <v/>
      </c>
      <c r="W99" s="43" t="str">
        <f>IF(ISBLANK('Nota de Estudiantes'!W101),"",20*'Nota de Estudiantes'!W101/W$6)</f>
        <v/>
      </c>
      <c r="X99" s="43" t="str">
        <f>IF(ISBLANK('Nota de Estudiantes'!X101),"",20*'Nota de Estudiantes'!X101/X$6)</f>
        <v/>
      </c>
      <c r="Y99" s="43" t="str">
        <f>IF(ISBLANK('Nota de Estudiantes'!Y101),"",20*'Nota de Estudiantes'!Y101/Y$6)</f>
        <v/>
      </c>
      <c r="Z99" s="43" t="str">
        <f>IF(ISBLANK('Nota de Estudiantes'!Z101),"",20*'Nota de Estudiantes'!Z101/Z$6)</f>
        <v/>
      </c>
      <c r="AA99" s="43" t="str">
        <f>IF(ISBLANK('Nota de Estudiantes'!AA101),"",20*'Nota de Estudiantes'!AA101/AA$6)</f>
        <v/>
      </c>
      <c r="AB99" s="43" t="str">
        <f>IF(ISBLANK('Nota de Estudiantes'!AB101),"",20*'Nota de Estudiantes'!AB101/AB$6)</f>
        <v/>
      </c>
      <c r="AC99" s="43" t="str">
        <f>IF(ISBLANK('Nota de Estudiantes'!AC101),"",20*'Nota de Estudiantes'!AC101/AC$6)</f>
        <v/>
      </c>
      <c r="AD99" s="43" t="str">
        <f>IF(ISBLANK('Nota de Estudiantes'!AD101),"",20*'Nota de Estudiantes'!AD101/AD$6)</f>
        <v/>
      </c>
      <c r="AE99" s="43" t="str">
        <f>IF(ISBLANK('Nota de Estudiantes'!AE101),"",20*'Nota de Estudiantes'!AE101/AE$6)</f>
        <v/>
      </c>
      <c r="AF99" s="43" t="str">
        <f>IF(ISBLANK('Nota de Estudiantes'!AF101),"",20*'Nota de Estudiantes'!AF101/AF$6)</f>
        <v/>
      </c>
      <c r="AG99" s="43" t="str">
        <f>IF(ISBLANK('Nota de Estudiantes'!AG101),"",20*'Nota de Estudiantes'!AG101/AG$6)</f>
        <v/>
      </c>
      <c r="AH99" s="43" t="str">
        <f>IF(ISBLANK('Nota de Estudiantes'!AH101),"",20*'Nota de Estudiantes'!AH101/AH$6)</f>
        <v/>
      </c>
      <c r="AI99" s="43" t="str">
        <f>IF(ISBLANK('Nota de Estudiantes'!AI101),"",20*'Nota de Estudiantes'!AI101/AI$6)</f>
        <v/>
      </c>
      <c r="AJ99" s="43" t="str">
        <f>IF(ISBLANK('Nota de Estudiantes'!AJ101),"",20*'Nota de Estudiantes'!AJ101/AJ$6)</f>
        <v/>
      </c>
      <c r="AK99" s="43" t="str">
        <f>IF(ISBLANK('Nota de Estudiantes'!AK101),"",20*'Nota de Estudiantes'!AK101/AK$6)</f>
        <v/>
      </c>
      <c r="AL99" s="43" t="str">
        <f>IF(ISBLANK('Nota de Estudiantes'!AL101),"",20*'Nota de Estudiantes'!AL101/AL$6)</f>
        <v/>
      </c>
      <c r="AM99" s="43" t="str">
        <f>IF(ISBLANK('Nota de Estudiantes'!AM101),"",20*'Nota de Estudiantes'!AM101/AM$6)</f>
        <v/>
      </c>
      <c r="AN99" s="43" t="str">
        <f>IF(ISBLANK('Nota de Estudiantes'!AN101),"",20*'Nota de Estudiantes'!AN101/AN$6)</f>
        <v/>
      </c>
      <c r="AO99" s="43" t="str">
        <f>IF(ISBLANK('Nota de Estudiantes'!AO101),"",20*'Nota de Estudiantes'!AO101/AO$6)</f>
        <v/>
      </c>
      <c r="AP99" s="43" t="str">
        <f>IF(ISBLANK('Nota de Estudiantes'!AP101),"",20*'Nota de Estudiantes'!AP101/AP$6)</f>
        <v/>
      </c>
      <c r="AQ99" s="43" t="str">
        <f>IF(ISBLANK('Nota de Estudiantes'!AQ101),"",20*'Nota de Estudiantes'!AQ101/AQ$6)</f>
        <v/>
      </c>
      <c r="AR99" s="43" t="str">
        <f>IF(ISBLANK('Nota de Estudiantes'!AR101),"",20*'Nota de Estudiantes'!AR101/AR$6)</f>
        <v/>
      </c>
      <c r="AS99" s="43" t="str">
        <f>IF(ISBLANK('Nota de Estudiantes'!AS101),"",20*'Nota de Estudiantes'!AS101/AS$6)</f>
        <v/>
      </c>
      <c r="AT99" s="43" t="str">
        <f>IF(ISBLANK('Nota de Estudiantes'!AT101),"",20*'Nota de Estudiantes'!AT101/AT$6)</f>
        <v/>
      </c>
      <c r="AU99" s="43" t="str">
        <f>IF(ISBLANK('Nota de Estudiantes'!AU101),"",20*'Nota de Estudiantes'!AU101/AU$6)</f>
        <v/>
      </c>
      <c r="AV99" s="43" t="str">
        <f>IF(ISBLANK('Nota de Estudiantes'!AV101),"",20*'Nota de Estudiantes'!AV101/AV$6)</f>
        <v/>
      </c>
      <c r="AW99" s="43" t="str">
        <f>IF(ISBLANK('Nota de Estudiantes'!AW101),"",20*'Nota de Estudiantes'!AW101/AW$6)</f>
        <v/>
      </c>
      <c r="AX99" s="43" t="str">
        <f>IF(ISBLANK('Nota de Estudiantes'!AX101),"",20*'Nota de Estudiantes'!AX101/AX$6)</f>
        <v/>
      </c>
      <c r="AY99" s="43" t="str">
        <f>IF(ISBLANK('Nota de Estudiantes'!AY101),"",20*'Nota de Estudiantes'!AY101/AY$6)</f>
        <v/>
      </c>
      <c r="AZ99" s="43" t="str">
        <f>IF(ISBLANK('Nota de Estudiantes'!AZ101),"",20*'Nota de Estudiantes'!AZ101/AZ$6)</f>
        <v/>
      </c>
      <c r="BA99" s="43" t="str">
        <f>IF(ISBLANK('Nota de Estudiantes'!BA101),"",20*'Nota de Estudiantes'!BA101/BA$6)</f>
        <v/>
      </c>
      <c r="BB99" s="43" t="str">
        <f>IF(ISBLANK('Nota de Estudiantes'!BB101),"",20*'Nota de Estudiantes'!BB101/BB$6)</f>
        <v/>
      </c>
      <c r="BC99" s="43" t="str">
        <f>IF(ISBLANK('Nota de Estudiantes'!BC101),"",20*'Nota de Estudiantes'!BC101/BC$6)</f>
        <v/>
      </c>
      <c r="BD99" s="43" t="str">
        <f>IF(ISBLANK('Nota de Estudiantes'!BD101),"",20*'Nota de Estudiantes'!BD101/BD$6)</f>
        <v/>
      </c>
      <c r="BE99" s="43" t="str">
        <f>IF(ISBLANK('Nota de Estudiantes'!BE101),"",20*'Nota de Estudiantes'!BE101/BE$6)</f>
        <v/>
      </c>
      <c r="BF99" s="43" t="str">
        <f>IF(ISBLANK('Nota de Estudiantes'!BF101),"",20*'Nota de Estudiantes'!BF101/BF$6)</f>
        <v/>
      </c>
      <c r="BG99" s="43" t="str">
        <f>IF(ISBLANK('Nota de Estudiantes'!BG101),"",20*'Nota de Estudiantes'!BG101/BG$6)</f>
        <v/>
      </c>
      <c r="BH99" s="43" t="str">
        <f>IF(ISBLANK('Nota de Estudiantes'!BH101),"",20*'Nota de Estudiantes'!BH101/BH$6)</f>
        <v/>
      </c>
      <c r="BI99" s="43" t="str">
        <f>IF(ISBLANK('Nota de Estudiantes'!BI101),"",20*'Nota de Estudiantes'!BI101/BI$6)</f>
        <v/>
      </c>
      <c r="BJ99" s="43" t="str">
        <f>IF(ISBLANK('Nota de Estudiantes'!BJ101),"",20*'Nota de Estudiantes'!BJ101/BJ$6)</f>
        <v/>
      </c>
      <c r="BK99" s="43" t="str">
        <f>IF(ISBLANK('Nota de Estudiantes'!BK101),"",20*'Nota de Estudiantes'!BK101/BK$6)</f>
        <v/>
      </c>
      <c r="BL99" s="43" t="str">
        <f>IF(ISBLANK('Nota de Estudiantes'!BL101),"",20*'Nota de Estudiantes'!BL101/BL$6)</f>
        <v/>
      </c>
      <c r="BM99" s="43" t="str">
        <f>IF(ISBLANK('Nota de Estudiantes'!BM101),"",20*'Nota de Estudiantes'!BM101/BM$6)</f>
        <v/>
      </c>
      <c r="BN99" s="43" t="str">
        <f>IF(ISBLANK('Nota de Estudiantes'!BN101),"",20*'Nota de Estudiantes'!BN101/BN$6)</f>
        <v/>
      </c>
      <c r="BO99" s="43" t="str">
        <f>IF(ISBLANK('Nota de Estudiantes'!BO101),"",20*'Nota de Estudiantes'!BO101/BO$6)</f>
        <v/>
      </c>
      <c r="BP99" s="43" t="str">
        <f>IF(ISBLANK('Nota de Estudiantes'!BP101),"",20*'Nota de Estudiantes'!BP101/BP$6)</f>
        <v/>
      </c>
      <c r="BQ99" s="43" t="str">
        <f>IF(ISBLANK('Nota de Estudiantes'!BQ101),"",20*'Nota de Estudiantes'!BQ101/BQ$6)</f>
        <v/>
      </c>
      <c r="BR99" s="43" t="str">
        <f>IF(ISBLANK('Nota de Estudiantes'!BR101),"",20*'Nota de Estudiantes'!BR101/BR$6)</f>
        <v/>
      </c>
      <c r="BS99" s="43" t="str">
        <f>IF(ISBLANK('Nota de Estudiantes'!BS101),"",20*'Nota de Estudiantes'!BS101/BS$6)</f>
        <v/>
      </c>
      <c r="BT99" s="43" t="str">
        <f>IF(ISBLANK('Nota de Estudiantes'!BT101),"",20*'Nota de Estudiantes'!BT101/BT$6)</f>
        <v/>
      </c>
      <c r="BU99" s="43" t="str">
        <f>IF(ISBLANK('Nota de Estudiantes'!BU101),"",20*'Nota de Estudiantes'!BU101/BU$6)</f>
        <v/>
      </c>
      <c r="BV99" s="43" t="str">
        <f>IF(ISBLANK('Nota de Estudiantes'!BV101),"",20*'Nota de Estudiantes'!BV101/BV$6)</f>
        <v/>
      </c>
      <c r="BW99" s="43" t="str">
        <f>IF(ISBLANK('Nota de Estudiantes'!BW101),"",20*'Nota de Estudiantes'!BW101/BW$6)</f>
        <v/>
      </c>
      <c r="BX99" s="43" t="str">
        <f>IF(ISBLANK('Nota de Estudiantes'!BX101),"",20*'Nota de Estudiantes'!BX101/BX$6)</f>
        <v/>
      </c>
      <c r="BY99" s="43" t="str">
        <f>IF(ISBLANK('Nota de Estudiantes'!BY101),"",20*'Nota de Estudiantes'!BY101/BY$6)</f>
        <v/>
      </c>
      <c r="BZ99" s="43" t="str">
        <f>IF(ISBLANK('Nota de Estudiantes'!BZ101),"",20*'Nota de Estudiantes'!BZ101/BZ$6)</f>
        <v/>
      </c>
      <c r="CA99" s="43" t="str">
        <f>IF(ISBLANK('Nota de Estudiantes'!CA101),"",20*'Nota de Estudiantes'!CA101/CA$6)</f>
        <v/>
      </c>
      <c r="CB99" s="43" t="str">
        <f>IF(ISBLANK('Nota de Estudiantes'!CB101),"",20*'Nota de Estudiantes'!CB101/CB$6)</f>
        <v/>
      </c>
      <c r="CC99" s="43" t="str">
        <f>IF(ISBLANK('Nota de Estudiantes'!CC101),"",20*'Nota de Estudiantes'!CC101/CC$6)</f>
        <v/>
      </c>
      <c r="CD99" s="43" t="str">
        <f>IF(ISBLANK('Nota de Estudiantes'!CD101),"",20*'Nota de Estudiantes'!CD101/CD$6)</f>
        <v/>
      </c>
      <c r="CE99" s="43" t="str">
        <f>IF(ISBLANK('Nota de Estudiantes'!CE101),"",20*'Nota de Estudiantes'!CE101/CE$6)</f>
        <v/>
      </c>
      <c r="CF99" s="43" t="str">
        <f>IF(ISBLANK('Nota de Estudiantes'!CF101),"",20*'Nota de Estudiantes'!CF101/CF$6)</f>
        <v/>
      </c>
      <c r="CG99" s="43" t="str">
        <f>IF(ISBLANK('Nota de Estudiantes'!CG101),"",20*'Nota de Estudiantes'!CG101/CG$6)</f>
        <v/>
      </c>
      <c r="CH99" s="43" t="str">
        <f>IF(ISBLANK('Nota de Estudiantes'!CH101),"",20*'Nota de Estudiantes'!CH101/CH$6)</f>
        <v/>
      </c>
      <c r="CI99" s="43" t="str">
        <f>IF(ISBLANK('Nota de Estudiantes'!CI101),"",20*'Nota de Estudiantes'!CI101/CI$6)</f>
        <v/>
      </c>
      <c r="CJ99" s="43" t="str">
        <f>IF(ISBLANK('Nota de Estudiantes'!CJ101),"",20*'Nota de Estudiantes'!CJ101/CJ$6)</f>
        <v/>
      </c>
      <c r="CK99" s="43" t="str">
        <f>IF(ISBLANK('Nota de Estudiantes'!CK101),"",20*'Nota de Estudiantes'!CK101/CK$6)</f>
        <v/>
      </c>
      <c r="CL99" s="43" t="str">
        <f>IF(ISBLANK('Nota de Estudiantes'!CL101),"",20*'Nota de Estudiantes'!CL101/CL$6)</f>
        <v/>
      </c>
      <c r="CM99" s="43" t="str">
        <f>IF(ISBLANK('Nota de Estudiantes'!CM101),"",20*'Nota de Estudiantes'!CM101/CM$6)</f>
        <v/>
      </c>
      <c r="CN99" s="43" t="str">
        <f>IF(ISBLANK('Nota de Estudiantes'!CN101),"",20*'Nota de Estudiantes'!CN101/CN$6)</f>
        <v/>
      </c>
      <c r="CO99" s="43" t="str">
        <f>IF(ISBLANK('Nota de Estudiantes'!CO101),"",20*'Nota de Estudiantes'!CO101/CO$6)</f>
        <v/>
      </c>
      <c r="CP99" s="43" t="str">
        <f>IF(ISBLANK('Nota de Estudiantes'!CP101),"",20*'Nota de Estudiantes'!CP101/CP$6)</f>
        <v/>
      </c>
      <c r="CQ99" s="43" t="str">
        <f>IF(ISBLANK('Nota de Estudiantes'!CQ101),"",20*'Nota de Estudiantes'!CQ101/CQ$6)</f>
        <v/>
      </c>
      <c r="CR99" s="43" t="str">
        <f>IF(ISBLANK('Nota de Estudiantes'!CR101),"",20*'Nota de Estudiantes'!CR101/CR$6)</f>
        <v/>
      </c>
      <c r="CS99" s="43" t="str">
        <f>IF(ISBLANK('Nota de Estudiantes'!CS101),"",20*'Nota de Estudiantes'!CS101/CS$6)</f>
        <v/>
      </c>
      <c r="CT99" s="43" t="str">
        <f>IF(ISBLANK('Nota de Estudiantes'!CT101),"",20*'Nota de Estudiantes'!CT101/CT$6)</f>
        <v/>
      </c>
      <c r="CU99" s="43" t="str">
        <f>IF(ISBLANK('Nota de Estudiantes'!CU101),"",20*'Nota de Estudiantes'!CU101/CU$6)</f>
        <v/>
      </c>
      <c r="CV99" s="43" t="str">
        <f>IF(ISBLANK('Nota de Estudiantes'!CV101),"",20*'Nota de Estudiantes'!CV101/CV$6)</f>
        <v/>
      </c>
      <c r="CW99" s="43" t="str">
        <f>IF(ISBLANK('Nota de Estudiantes'!CW101),"",20*'Nota de Estudiantes'!CW101/CW$6)</f>
        <v/>
      </c>
      <c r="CX99" s="43" t="str">
        <f>IF(ISBLANK('Nota de Estudiantes'!CX101),"",20*'Nota de Estudiantes'!CX101/CX$6)</f>
        <v/>
      </c>
      <c r="CY99" s="43" t="str">
        <f>IF(ISBLANK('Nota de Estudiantes'!CY101),"",20*'Nota de Estudiantes'!CY101/CY$6)</f>
        <v/>
      </c>
      <c r="CZ99" s="43" t="str">
        <f>IF(ISBLANK('Nota de Estudiantes'!CZ101),"",20*'Nota de Estudiantes'!CZ101/CZ$6)</f>
        <v/>
      </c>
      <c r="DA99" s="43" t="str">
        <f>IF(ISBLANK('Nota de Estudiantes'!DA101),"",20*'Nota de Estudiantes'!DA101/DA$6)</f>
        <v/>
      </c>
      <c r="DB99" s="43" t="str">
        <f>IF(ISBLANK('Nota de Estudiantes'!DB101),"",20*'Nota de Estudiantes'!DB101/DB$6)</f>
        <v/>
      </c>
      <c r="DC99" s="43" t="str">
        <f>IF(ISBLANK('Nota de Estudiantes'!DC101),"",20*'Nota de Estudiantes'!DC101/DC$6)</f>
        <v/>
      </c>
      <c r="DD99" s="43" t="str">
        <f>IF(ISBLANK('Nota de Estudiantes'!DD101),"",20*'Nota de Estudiantes'!DD101/DD$6)</f>
        <v/>
      </c>
      <c r="DE99" s="43" t="str">
        <f>IF(ISBLANK('Nota de Estudiantes'!DE101),"",20*'Nota de Estudiantes'!DE101/DE$6)</f>
        <v/>
      </c>
      <c r="DF99" s="43" t="str">
        <f>IF(ISBLANK('Nota de Estudiantes'!DF101),"",20*'Nota de Estudiantes'!DF101/DF$6)</f>
        <v/>
      </c>
      <c r="DG99" s="43" t="str">
        <f>IF(ISBLANK('Nota de Estudiantes'!DG101),"",20*'Nota de Estudiantes'!DG101/DG$6)</f>
        <v/>
      </c>
      <c r="DH99" s="43" t="str">
        <f>IF(ISBLANK('Nota de Estudiantes'!DH101),"",20*'Nota de Estudiantes'!DH101/DH$6)</f>
        <v/>
      </c>
      <c r="DI99" s="43" t="str">
        <f>IF(ISBLANK('Nota de Estudiantes'!DI101),"",20*'Nota de Estudiantes'!DI101/DI$6)</f>
        <v/>
      </c>
      <c r="DJ99" s="43" t="str">
        <f>IF(ISBLANK('Nota de Estudiantes'!DJ101),"",20*'Nota de Estudiantes'!DJ101/DJ$6)</f>
        <v/>
      </c>
      <c r="DK99" s="43" t="str">
        <f>IF(ISBLANK('Nota de Estudiantes'!DK101),"",20*'Nota de Estudiantes'!DK101/DK$6)</f>
        <v/>
      </c>
      <c r="DL99" s="43" t="str">
        <f>IF(ISBLANK('Nota de Estudiantes'!DL101),"",20*'Nota de Estudiantes'!DL101/DL$6)</f>
        <v/>
      </c>
      <c r="DM99" s="43" t="str">
        <f>IF(ISBLANK('Nota de Estudiantes'!DM101),"",20*'Nota de Estudiantes'!DM101/DM$6)</f>
        <v/>
      </c>
      <c r="DN99" s="43" t="str">
        <f>IF(ISBLANK('Nota de Estudiantes'!DN101),"",20*'Nota de Estudiantes'!DN101/DN$6)</f>
        <v/>
      </c>
      <c r="DO99" s="43" t="str">
        <f>IF(ISBLANK('Nota de Estudiantes'!DO101),"",20*'Nota de Estudiantes'!DO101/DO$6)</f>
        <v/>
      </c>
      <c r="DP99" s="43" t="str">
        <f>IF(ISBLANK('Nota de Estudiantes'!DP101),"",20*'Nota de Estudiantes'!DP101/DP$6)</f>
        <v/>
      </c>
      <c r="DQ99" s="43" t="str">
        <f>IF(ISBLANK('Nota de Estudiantes'!DQ101),"",20*'Nota de Estudiantes'!DQ101/DQ$6)</f>
        <v/>
      </c>
      <c r="DR99" s="43" t="str">
        <f>IF(ISBLANK('Nota de Estudiantes'!DR101),"",20*'Nota de Estudiantes'!DR101/DR$6)</f>
        <v/>
      </c>
      <c r="DS99" s="43" t="str">
        <f>IF(ISBLANK('Nota de Estudiantes'!DS101),"",20*'Nota de Estudiantes'!DS101/DS$6)</f>
        <v/>
      </c>
      <c r="DT99" s="43" t="str">
        <f>IF(ISBLANK('Nota de Estudiantes'!DT101),"",20*'Nota de Estudiantes'!DT101/DT$6)</f>
        <v/>
      </c>
      <c r="DU99" s="43" t="str">
        <f>IF(ISBLANK('Nota de Estudiantes'!DU101),"",20*'Nota de Estudiantes'!DU101/DU$6)</f>
        <v/>
      </c>
      <c r="DV99" s="43" t="str">
        <f>IF(ISBLANK('Nota de Estudiantes'!DV101),"",20*'Nota de Estudiantes'!DV101/DV$6)</f>
        <v/>
      </c>
      <c r="DW99" s="43" t="str">
        <f>IF(ISBLANK('Nota de Estudiantes'!DW101),"",20*'Nota de Estudiantes'!DW101/DW$6)</f>
        <v/>
      </c>
      <c r="DX99" s="43" t="str">
        <f>IF(ISBLANK('Nota de Estudiantes'!DX101),"",20*'Nota de Estudiantes'!DX101/DX$6)</f>
        <v/>
      </c>
      <c r="DY99" s="43" t="str">
        <f>IF(ISBLANK('Nota de Estudiantes'!DY101),"",20*'Nota de Estudiantes'!DY101/DY$6)</f>
        <v/>
      </c>
      <c r="DZ99" s="43" t="str">
        <f>IF(ISBLANK('Nota de Estudiantes'!DZ101),"",20*'Nota de Estudiantes'!DZ101/DZ$6)</f>
        <v/>
      </c>
      <c r="EA99" s="43" t="str">
        <f>IF(ISBLANK('Nota de Estudiantes'!EA101),"",20*'Nota de Estudiantes'!EA101/EA$6)</f>
        <v/>
      </c>
      <c r="EB99" s="43" t="str">
        <f>IF(ISBLANK('Nota de Estudiantes'!EB101),"",20*'Nota de Estudiantes'!EB101/EB$6)</f>
        <v/>
      </c>
      <c r="EC99" s="43" t="str">
        <f>IF(ISBLANK('Nota de Estudiantes'!EC101),"",20*'Nota de Estudiantes'!EC101/EC$6)</f>
        <v/>
      </c>
      <c r="ED99" s="43" t="str">
        <f>IF(ISBLANK('Nota de Estudiantes'!ED101),"",20*'Nota de Estudiantes'!ED101/ED$6)</f>
        <v/>
      </c>
      <c r="EE99" s="43" t="str">
        <f>IF(ISBLANK('Nota de Estudiantes'!EE101),"",20*'Nota de Estudiantes'!EE101/EE$6)</f>
        <v/>
      </c>
      <c r="EF99" s="43" t="str">
        <f>IF(ISBLANK('Nota de Estudiantes'!EF101),"",20*'Nota de Estudiantes'!EF101/EF$6)</f>
        <v/>
      </c>
      <c r="EG99" s="43" t="str">
        <f>IF(ISBLANK('Nota de Estudiantes'!EG101),"",20*'Nota de Estudiantes'!EG101/EG$6)</f>
        <v/>
      </c>
      <c r="EH99" s="43" t="str">
        <f>IF(ISBLANK('Nota de Estudiantes'!EH101),"",20*'Nota de Estudiantes'!EH101/EH$6)</f>
        <v/>
      </c>
      <c r="EI99" s="43" t="str">
        <f>IF(ISBLANK('Nota de Estudiantes'!EI101),"",20*'Nota de Estudiantes'!EI101/EI$6)</f>
        <v/>
      </c>
      <c r="EJ99" s="43" t="str">
        <f>IF(ISBLANK('Nota de Estudiantes'!EJ101),"",20*'Nota de Estudiantes'!EJ101/EJ$6)</f>
        <v/>
      </c>
      <c r="EK99" s="43" t="str">
        <f>IF(ISBLANK('Nota de Estudiantes'!EK101),"",20*'Nota de Estudiantes'!EK101/EK$6)</f>
        <v/>
      </c>
      <c r="EL99" s="43" t="str">
        <f>IF(ISBLANK('Nota de Estudiantes'!EL101),"",20*'Nota de Estudiantes'!EL101/EL$6)</f>
        <v/>
      </c>
      <c r="EM99" s="43" t="str">
        <f>IF(ISBLANK('Nota de Estudiantes'!EM101),"",20*'Nota de Estudiantes'!EM101/EM$6)</f>
        <v/>
      </c>
      <c r="EN99" s="43" t="str">
        <f>IF(ISBLANK('Nota de Estudiantes'!EN101),"",20*'Nota de Estudiantes'!EN101/EN$6)</f>
        <v/>
      </c>
      <c r="EO99" s="43" t="str">
        <f>IF(ISBLANK('Nota de Estudiantes'!EO101),"",20*'Nota de Estudiantes'!EO101/EO$6)</f>
        <v/>
      </c>
      <c r="EP99" s="43" t="str">
        <f>IF(ISBLANK('Nota de Estudiantes'!EP101),"",20*'Nota de Estudiantes'!EP101/EP$6)</f>
        <v/>
      </c>
      <c r="EQ99" s="43" t="str">
        <f>IF(ISBLANK('Nota de Estudiantes'!EQ101),"",20*'Nota de Estudiantes'!EQ101/EQ$6)</f>
        <v/>
      </c>
      <c r="ER99" s="43" t="str">
        <f>IF(ISBLANK('Nota de Estudiantes'!ER101),"",20*'Nota de Estudiantes'!ER101/ER$6)</f>
        <v/>
      </c>
      <c r="ES99" s="43" t="str">
        <f>IF(ISBLANK('Nota de Estudiantes'!ES101),"",20*'Nota de Estudiantes'!ES101/ES$6)</f>
        <v/>
      </c>
      <c r="ET99" s="43" t="str">
        <f>IF(ISBLANK('Nota de Estudiantes'!ET101),"",20*'Nota de Estudiantes'!ET101/ET$6)</f>
        <v/>
      </c>
      <c r="EU99" s="43" t="str">
        <f>IF(ISBLANK('Nota de Estudiantes'!EU101),"",20*'Nota de Estudiantes'!EU101/EU$6)</f>
        <v/>
      </c>
      <c r="EV99" s="43" t="str">
        <f>IF(ISBLANK('Nota de Estudiantes'!EV101),"",20*'Nota de Estudiantes'!EV101/EV$6)</f>
        <v/>
      </c>
      <c r="EW99" s="43" t="str">
        <f>IF(ISBLANK('Nota de Estudiantes'!EW101),"",20*'Nota de Estudiantes'!EW101/EW$6)</f>
        <v/>
      </c>
      <c r="EX99" s="43" t="str">
        <f>IF(ISBLANK('Nota de Estudiantes'!EX101),"",20*'Nota de Estudiantes'!EX101/EX$6)</f>
        <v/>
      </c>
      <c r="EY99" s="43" t="str">
        <f>IF(ISBLANK('Nota de Estudiantes'!EY101),"",20*'Nota de Estudiantes'!EY101/EY$6)</f>
        <v/>
      </c>
      <c r="EZ99" s="43" t="str">
        <f>IF(ISBLANK('Nota de Estudiantes'!EZ101),"",20*'Nota de Estudiantes'!EZ101/EZ$6)</f>
        <v/>
      </c>
      <c r="FA99" s="43" t="str">
        <f>IF(ISBLANK('Nota de Estudiantes'!FA101),"",20*'Nota de Estudiantes'!FA101/FA$6)</f>
        <v/>
      </c>
      <c r="FB99" s="43" t="str">
        <f>IF(ISBLANK('Nota de Estudiantes'!FB101),"",20*'Nota de Estudiantes'!FB101/FB$6)</f>
        <v/>
      </c>
      <c r="FC99" s="43" t="str">
        <f>IF(ISBLANK('Nota de Estudiantes'!FC101),"",20*'Nota de Estudiantes'!FC101/FC$6)</f>
        <v/>
      </c>
      <c r="FD99" s="43" t="str">
        <f>IF(ISBLANK('Nota de Estudiantes'!FD101),"",20*'Nota de Estudiantes'!FD101/FD$6)</f>
        <v/>
      </c>
      <c r="FE99" s="43" t="str">
        <f>IF(ISBLANK('Nota de Estudiantes'!FE101),"",20*'Nota de Estudiantes'!FE101/FE$6)</f>
        <v/>
      </c>
      <c r="FF99" s="43" t="str">
        <f>IF(ISBLANK('Nota de Estudiantes'!FF101),"",20*'Nota de Estudiantes'!FF101/FF$6)</f>
        <v/>
      </c>
      <c r="FG99" s="43" t="str">
        <f>IF(ISBLANK('Nota de Estudiantes'!FG101),"",20*'Nota de Estudiantes'!FG101/FG$6)</f>
        <v/>
      </c>
      <c r="FH99" s="43" t="str">
        <f>IF(ISBLANK('Nota de Estudiantes'!FH101),"",20*'Nota de Estudiantes'!FH101/FH$6)</f>
        <v/>
      </c>
      <c r="FI99" s="43" t="str">
        <f>IF(ISBLANK('Nota de Estudiantes'!FI101),"",20*'Nota de Estudiantes'!FI101/FI$6)</f>
        <v/>
      </c>
      <c r="FJ99" s="43" t="str">
        <f>IF(ISBLANK('Nota de Estudiantes'!FJ101),"",20*'Nota de Estudiantes'!FJ101/FJ$6)</f>
        <v/>
      </c>
      <c r="FK99" s="43" t="str">
        <f>IF(ISBLANK('Nota de Estudiantes'!FK101),"",20*'Nota de Estudiantes'!FK101/FK$6)</f>
        <v/>
      </c>
      <c r="FL99" s="43" t="str">
        <f>IF(ISBLANK('Nota de Estudiantes'!FL101),"",20*'Nota de Estudiantes'!FL101/FL$6)</f>
        <v/>
      </c>
    </row>
    <row r="100" spans="2:168" x14ac:dyDescent="0.25">
      <c r="E100" s="43" t="str">
        <f>IF(ISBLANK('Nota de Estudiantes'!E102),"",20*'Nota de Estudiantes'!E102/E$6)</f>
        <v/>
      </c>
      <c r="F100" s="43" t="str">
        <f>IF(ISBLANK('Nota de Estudiantes'!F102),"",20*'Nota de Estudiantes'!F102/F$6)</f>
        <v/>
      </c>
      <c r="G100" s="43" t="str">
        <f>IF(ISBLANK('Nota de Estudiantes'!G102),"",20*'Nota de Estudiantes'!G102/G$6)</f>
        <v/>
      </c>
      <c r="H100" s="43" t="str">
        <f>IF(ISBLANK('Nota de Estudiantes'!H102),"",20*'Nota de Estudiantes'!H102/H$6)</f>
        <v/>
      </c>
      <c r="I100" s="43" t="str">
        <f>IF(ISBLANK('Nota de Estudiantes'!I102),"",20*'Nota de Estudiantes'!I102/I$6)</f>
        <v/>
      </c>
      <c r="J100" s="43" t="str">
        <f>IF(ISBLANK('Nota de Estudiantes'!J102),"",20*'Nota de Estudiantes'!J102/J$6)</f>
        <v/>
      </c>
      <c r="K100" s="43" t="str">
        <f>IF(ISBLANK('Nota de Estudiantes'!K102),"",20*'Nota de Estudiantes'!K102/K$6)</f>
        <v/>
      </c>
      <c r="L100" s="43" t="str">
        <f>IF(ISBLANK('Nota de Estudiantes'!L102),"",20*'Nota de Estudiantes'!L102/L$6)</f>
        <v/>
      </c>
      <c r="M100" s="43" t="str">
        <f>IF(ISBLANK('Nota de Estudiantes'!M102),"",20*'Nota de Estudiantes'!M102/M$6)</f>
        <v/>
      </c>
      <c r="N100" s="43" t="str">
        <f>IF(ISBLANK('Nota de Estudiantes'!N102),"",20*'Nota de Estudiantes'!N102/N$6)</f>
        <v/>
      </c>
      <c r="O100" s="43" t="str">
        <f>IF(ISBLANK('Nota de Estudiantes'!O102),"",20*'Nota de Estudiantes'!O102/O$6)</f>
        <v/>
      </c>
      <c r="P100" s="43" t="str">
        <f>IF(ISBLANK('Nota de Estudiantes'!P102),"",20*'Nota de Estudiantes'!P102/P$6)</f>
        <v/>
      </c>
      <c r="Q100" s="43" t="str">
        <f>IF(ISBLANK('Nota de Estudiantes'!Q102),"",20*'Nota de Estudiantes'!Q102/Q$6)</f>
        <v/>
      </c>
      <c r="R100" s="43" t="str">
        <f>IF(ISBLANK('Nota de Estudiantes'!R102),"",20*'Nota de Estudiantes'!R102/R$6)</f>
        <v/>
      </c>
      <c r="S100" s="43" t="str">
        <f>IF(ISBLANK('Nota de Estudiantes'!S102),"",20*'Nota de Estudiantes'!S102/S$6)</f>
        <v/>
      </c>
      <c r="T100" s="43" t="str">
        <f>IF(ISBLANK('Nota de Estudiantes'!T102),"",20*'Nota de Estudiantes'!T102/T$6)</f>
        <v/>
      </c>
      <c r="U100" s="43" t="str">
        <f>IF(ISBLANK('Nota de Estudiantes'!U102),"",20*'Nota de Estudiantes'!U102/U$6)</f>
        <v/>
      </c>
      <c r="V100" s="43" t="str">
        <f>IF(ISBLANK('Nota de Estudiantes'!V102),"",20*'Nota de Estudiantes'!V102/V$6)</f>
        <v/>
      </c>
      <c r="W100" s="43" t="str">
        <f>IF(ISBLANK('Nota de Estudiantes'!W102),"",20*'Nota de Estudiantes'!W102/W$6)</f>
        <v/>
      </c>
      <c r="X100" s="43" t="str">
        <f>IF(ISBLANK('Nota de Estudiantes'!X102),"",20*'Nota de Estudiantes'!X102/X$6)</f>
        <v/>
      </c>
      <c r="Y100" s="43" t="str">
        <f>IF(ISBLANK('Nota de Estudiantes'!Y102),"",20*'Nota de Estudiantes'!Y102/Y$6)</f>
        <v/>
      </c>
      <c r="Z100" s="43" t="str">
        <f>IF(ISBLANK('Nota de Estudiantes'!Z102),"",20*'Nota de Estudiantes'!Z102/Z$6)</f>
        <v/>
      </c>
      <c r="AA100" s="43" t="str">
        <f>IF(ISBLANK('Nota de Estudiantes'!AA102),"",20*'Nota de Estudiantes'!AA102/AA$6)</f>
        <v/>
      </c>
      <c r="AB100" s="43" t="str">
        <f>IF(ISBLANK('Nota de Estudiantes'!AB102),"",20*'Nota de Estudiantes'!AB102/AB$6)</f>
        <v/>
      </c>
      <c r="AC100" s="43" t="str">
        <f>IF(ISBLANK('Nota de Estudiantes'!AC102),"",20*'Nota de Estudiantes'!AC102/AC$6)</f>
        <v/>
      </c>
      <c r="AD100" s="43" t="str">
        <f>IF(ISBLANK('Nota de Estudiantes'!AD102),"",20*'Nota de Estudiantes'!AD102/AD$6)</f>
        <v/>
      </c>
      <c r="AE100" s="43" t="str">
        <f>IF(ISBLANK('Nota de Estudiantes'!AE102),"",20*'Nota de Estudiantes'!AE102/AE$6)</f>
        <v/>
      </c>
      <c r="AF100" s="43" t="str">
        <f>IF(ISBLANK('Nota de Estudiantes'!AF102),"",20*'Nota de Estudiantes'!AF102/AF$6)</f>
        <v/>
      </c>
      <c r="AG100" s="43" t="str">
        <f>IF(ISBLANK('Nota de Estudiantes'!AG102),"",20*'Nota de Estudiantes'!AG102/AG$6)</f>
        <v/>
      </c>
      <c r="AH100" s="43" t="str">
        <f>IF(ISBLANK('Nota de Estudiantes'!AH102),"",20*'Nota de Estudiantes'!AH102/AH$6)</f>
        <v/>
      </c>
      <c r="AI100" s="43" t="str">
        <f>IF(ISBLANK('Nota de Estudiantes'!AI102),"",20*'Nota de Estudiantes'!AI102/AI$6)</f>
        <v/>
      </c>
      <c r="AJ100" s="43" t="str">
        <f>IF(ISBLANK('Nota de Estudiantes'!AJ102),"",20*'Nota de Estudiantes'!AJ102/AJ$6)</f>
        <v/>
      </c>
      <c r="AK100" s="43" t="str">
        <f>IF(ISBLANK('Nota de Estudiantes'!AK102),"",20*'Nota de Estudiantes'!AK102/AK$6)</f>
        <v/>
      </c>
      <c r="AL100" s="43" t="str">
        <f>IF(ISBLANK('Nota de Estudiantes'!AL102),"",20*'Nota de Estudiantes'!AL102/AL$6)</f>
        <v/>
      </c>
      <c r="AM100" s="43" t="str">
        <f>IF(ISBLANK('Nota de Estudiantes'!AM102),"",20*'Nota de Estudiantes'!AM102/AM$6)</f>
        <v/>
      </c>
      <c r="AN100" s="43" t="str">
        <f>IF(ISBLANK('Nota de Estudiantes'!AN102),"",20*'Nota de Estudiantes'!AN102/AN$6)</f>
        <v/>
      </c>
      <c r="AO100" s="43" t="str">
        <f>IF(ISBLANK('Nota de Estudiantes'!AO102),"",20*'Nota de Estudiantes'!AO102/AO$6)</f>
        <v/>
      </c>
      <c r="AP100" s="43" t="str">
        <f>IF(ISBLANK('Nota de Estudiantes'!AP102),"",20*'Nota de Estudiantes'!AP102/AP$6)</f>
        <v/>
      </c>
      <c r="AQ100" s="43" t="str">
        <f>IF(ISBLANK('Nota de Estudiantes'!AQ102),"",20*'Nota de Estudiantes'!AQ102/AQ$6)</f>
        <v/>
      </c>
      <c r="AR100" s="43" t="str">
        <f>IF(ISBLANK('Nota de Estudiantes'!AR102),"",20*'Nota de Estudiantes'!AR102/AR$6)</f>
        <v/>
      </c>
      <c r="AS100" s="43" t="str">
        <f>IF(ISBLANK('Nota de Estudiantes'!AS102),"",20*'Nota de Estudiantes'!AS102/AS$6)</f>
        <v/>
      </c>
      <c r="AT100" s="43" t="str">
        <f>IF(ISBLANK('Nota de Estudiantes'!AT102),"",20*'Nota de Estudiantes'!AT102/AT$6)</f>
        <v/>
      </c>
      <c r="AU100" s="43" t="str">
        <f>IF(ISBLANK('Nota de Estudiantes'!AU102),"",20*'Nota de Estudiantes'!AU102/AU$6)</f>
        <v/>
      </c>
      <c r="AV100" s="43" t="str">
        <f>IF(ISBLANK('Nota de Estudiantes'!AV102),"",20*'Nota de Estudiantes'!AV102/AV$6)</f>
        <v/>
      </c>
      <c r="AW100" s="43" t="str">
        <f>IF(ISBLANK('Nota de Estudiantes'!AW102),"",20*'Nota de Estudiantes'!AW102/AW$6)</f>
        <v/>
      </c>
      <c r="AX100" s="43" t="str">
        <f>IF(ISBLANK('Nota de Estudiantes'!AX102),"",20*'Nota de Estudiantes'!AX102/AX$6)</f>
        <v/>
      </c>
      <c r="AY100" s="43" t="str">
        <f>IF(ISBLANK('Nota de Estudiantes'!AY102),"",20*'Nota de Estudiantes'!AY102/AY$6)</f>
        <v/>
      </c>
      <c r="AZ100" s="43" t="str">
        <f>IF(ISBLANK('Nota de Estudiantes'!AZ102),"",20*'Nota de Estudiantes'!AZ102/AZ$6)</f>
        <v/>
      </c>
      <c r="BA100" s="43" t="str">
        <f>IF(ISBLANK('Nota de Estudiantes'!BA102),"",20*'Nota de Estudiantes'!BA102/BA$6)</f>
        <v/>
      </c>
      <c r="BB100" s="43" t="str">
        <f>IF(ISBLANK('Nota de Estudiantes'!BB102),"",20*'Nota de Estudiantes'!BB102/BB$6)</f>
        <v/>
      </c>
      <c r="BC100" s="43" t="str">
        <f>IF(ISBLANK('Nota de Estudiantes'!BC102),"",20*'Nota de Estudiantes'!BC102/BC$6)</f>
        <v/>
      </c>
      <c r="BD100" s="43" t="str">
        <f>IF(ISBLANK('Nota de Estudiantes'!BD102),"",20*'Nota de Estudiantes'!BD102/BD$6)</f>
        <v/>
      </c>
      <c r="BE100" s="43" t="str">
        <f>IF(ISBLANK('Nota de Estudiantes'!BE102),"",20*'Nota de Estudiantes'!BE102/BE$6)</f>
        <v/>
      </c>
      <c r="BF100" s="43" t="str">
        <f>IF(ISBLANK('Nota de Estudiantes'!BF102),"",20*'Nota de Estudiantes'!BF102/BF$6)</f>
        <v/>
      </c>
      <c r="BG100" s="43" t="str">
        <f>IF(ISBLANK('Nota de Estudiantes'!BG102),"",20*'Nota de Estudiantes'!BG102/BG$6)</f>
        <v/>
      </c>
      <c r="BH100" s="43" t="str">
        <f>IF(ISBLANK('Nota de Estudiantes'!BH102),"",20*'Nota de Estudiantes'!BH102/BH$6)</f>
        <v/>
      </c>
      <c r="BI100" s="43" t="str">
        <f>IF(ISBLANK('Nota de Estudiantes'!BI102),"",20*'Nota de Estudiantes'!BI102/BI$6)</f>
        <v/>
      </c>
      <c r="BJ100" s="43" t="str">
        <f>IF(ISBLANK('Nota de Estudiantes'!BJ102),"",20*'Nota de Estudiantes'!BJ102/BJ$6)</f>
        <v/>
      </c>
      <c r="BK100" s="43" t="str">
        <f>IF(ISBLANK('Nota de Estudiantes'!BK102),"",20*'Nota de Estudiantes'!BK102/BK$6)</f>
        <v/>
      </c>
      <c r="BL100" s="43" t="str">
        <f>IF(ISBLANK('Nota de Estudiantes'!BL102),"",20*'Nota de Estudiantes'!BL102/BL$6)</f>
        <v/>
      </c>
      <c r="BM100" s="43" t="str">
        <f>IF(ISBLANK('Nota de Estudiantes'!BM102),"",20*'Nota de Estudiantes'!BM102/BM$6)</f>
        <v/>
      </c>
      <c r="BN100" s="43" t="str">
        <f>IF(ISBLANK('Nota de Estudiantes'!BN102),"",20*'Nota de Estudiantes'!BN102/BN$6)</f>
        <v/>
      </c>
      <c r="BO100" s="43" t="str">
        <f>IF(ISBLANK('Nota de Estudiantes'!BO102),"",20*'Nota de Estudiantes'!BO102/BO$6)</f>
        <v/>
      </c>
      <c r="BP100" s="43" t="str">
        <f>IF(ISBLANK('Nota de Estudiantes'!BP102),"",20*'Nota de Estudiantes'!BP102/BP$6)</f>
        <v/>
      </c>
      <c r="BQ100" s="43" t="str">
        <f>IF(ISBLANK('Nota de Estudiantes'!BQ102),"",20*'Nota de Estudiantes'!BQ102/BQ$6)</f>
        <v/>
      </c>
      <c r="BR100" s="43" t="str">
        <f>IF(ISBLANK('Nota de Estudiantes'!BR102),"",20*'Nota de Estudiantes'!BR102/BR$6)</f>
        <v/>
      </c>
      <c r="BS100" s="43" t="str">
        <f>IF(ISBLANK('Nota de Estudiantes'!BS102),"",20*'Nota de Estudiantes'!BS102/BS$6)</f>
        <v/>
      </c>
      <c r="BT100" s="43" t="str">
        <f>IF(ISBLANK('Nota de Estudiantes'!BT102),"",20*'Nota de Estudiantes'!BT102/BT$6)</f>
        <v/>
      </c>
      <c r="BU100" s="43" t="str">
        <f>IF(ISBLANK('Nota de Estudiantes'!BU102),"",20*'Nota de Estudiantes'!BU102/BU$6)</f>
        <v/>
      </c>
      <c r="BV100" s="43" t="str">
        <f>IF(ISBLANK('Nota de Estudiantes'!BV102),"",20*'Nota de Estudiantes'!BV102/BV$6)</f>
        <v/>
      </c>
      <c r="BW100" s="43" t="str">
        <f>IF(ISBLANK('Nota de Estudiantes'!BW102),"",20*'Nota de Estudiantes'!BW102/BW$6)</f>
        <v/>
      </c>
      <c r="BX100" s="43" t="str">
        <f>IF(ISBLANK('Nota de Estudiantes'!BX102),"",20*'Nota de Estudiantes'!BX102/BX$6)</f>
        <v/>
      </c>
      <c r="BY100" s="43" t="str">
        <f>IF(ISBLANK('Nota de Estudiantes'!BY102),"",20*'Nota de Estudiantes'!BY102/BY$6)</f>
        <v/>
      </c>
      <c r="BZ100" s="43" t="str">
        <f>IF(ISBLANK('Nota de Estudiantes'!BZ102),"",20*'Nota de Estudiantes'!BZ102/BZ$6)</f>
        <v/>
      </c>
      <c r="CA100" s="43" t="str">
        <f>IF(ISBLANK('Nota de Estudiantes'!CA102),"",20*'Nota de Estudiantes'!CA102/CA$6)</f>
        <v/>
      </c>
      <c r="CB100" s="43" t="str">
        <f>IF(ISBLANK('Nota de Estudiantes'!CB102),"",20*'Nota de Estudiantes'!CB102/CB$6)</f>
        <v/>
      </c>
      <c r="CC100" s="43" t="str">
        <f>IF(ISBLANK('Nota de Estudiantes'!CC102),"",20*'Nota de Estudiantes'!CC102/CC$6)</f>
        <v/>
      </c>
      <c r="CD100" s="43" t="str">
        <f>IF(ISBLANK('Nota de Estudiantes'!CD102),"",20*'Nota de Estudiantes'!CD102/CD$6)</f>
        <v/>
      </c>
      <c r="CE100" s="43" t="str">
        <f>IF(ISBLANK('Nota de Estudiantes'!CE102),"",20*'Nota de Estudiantes'!CE102/CE$6)</f>
        <v/>
      </c>
      <c r="CF100" s="43" t="str">
        <f>IF(ISBLANK('Nota de Estudiantes'!CF102),"",20*'Nota de Estudiantes'!CF102/CF$6)</f>
        <v/>
      </c>
      <c r="CG100" s="43" t="str">
        <f>IF(ISBLANK('Nota de Estudiantes'!CG102),"",20*'Nota de Estudiantes'!CG102/CG$6)</f>
        <v/>
      </c>
      <c r="CH100" s="43" t="str">
        <f>IF(ISBLANK('Nota de Estudiantes'!CH102),"",20*'Nota de Estudiantes'!CH102/CH$6)</f>
        <v/>
      </c>
      <c r="CI100" s="43" t="str">
        <f>IF(ISBLANK('Nota de Estudiantes'!CI102),"",20*'Nota de Estudiantes'!CI102/CI$6)</f>
        <v/>
      </c>
      <c r="CJ100" s="43" t="str">
        <f>IF(ISBLANK('Nota de Estudiantes'!CJ102),"",20*'Nota de Estudiantes'!CJ102/CJ$6)</f>
        <v/>
      </c>
      <c r="CK100" s="43" t="str">
        <f>IF(ISBLANK('Nota de Estudiantes'!CK102),"",20*'Nota de Estudiantes'!CK102/CK$6)</f>
        <v/>
      </c>
      <c r="CL100" s="43" t="str">
        <f>IF(ISBLANK('Nota de Estudiantes'!CL102),"",20*'Nota de Estudiantes'!CL102/CL$6)</f>
        <v/>
      </c>
      <c r="CM100" s="43" t="str">
        <f>IF(ISBLANK('Nota de Estudiantes'!CM102),"",20*'Nota de Estudiantes'!CM102/CM$6)</f>
        <v/>
      </c>
      <c r="CN100" s="43" t="str">
        <f>IF(ISBLANK('Nota de Estudiantes'!CN102),"",20*'Nota de Estudiantes'!CN102/CN$6)</f>
        <v/>
      </c>
      <c r="CO100" s="43" t="str">
        <f>IF(ISBLANK('Nota de Estudiantes'!CO102),"",20*'Nota de Estudiantes'!CO102/CO$6)</f>
        <v/>
      </c>
      <c r="CP100" s="43" t="str">
        <f>IF(ISBLANK('Nota de Estudiantes'!CP102),"",20*'Nota de Estudiantes'!CP102/CP$6)</f>
        <v/>
      </c>
      <c r="CQ100" s="43" t="str">
        <f>IF(ISBLANK('Nota de Estudiantes'!CQ102),"",20*'Nota de Estudiantes'!CQ102/CQ$6)</f>
        <v/>
      </c>
      <c r="CR100" s="43" t="str">
        <f>IF(ISBLANK('Nota de Estudiantes'!CR102),"",20*'Nota de Estudiantes'!CR102/CR$6)</f>
        <v/>
      </c>
      <c r="CS100" s="43" t="str">
        <f>IF(ISBLANK('Nota de Estudiantes'!CS102),"",20*'Nota de Estudiantes'!CS102/CS$6)</f>
        <v/>
      </c>
      <c r="CT100" s="43" t="str">
        <f>IF(ISBLANK('Nota de Estudiantes'!CT102),"",20*'Nota de Estudiantes'!CT102/CT$6)</f>
        <v/>
      </c>
      <c r="CU100" s="43" t="str">
        <f>IF(ISBLANK('Nota de Estudiantes'!CU102),"",20*'Nota de Estudiantes'!CU102/CU$6)</f>
        <v/>
      </c>
      <c r="CV100" s="43" t="str">
        <f>IF(ISBLANK('Nota de Estudiantes'!CV102),"",20*'Nota de Estudiantes'!CV102/CV$6)</f>
        <v/>
      </c>
      <c r="CW100" s="43" t="str">
        <f>IF(ISBLANK('Nota de Estudiantes'!CW102),"",20*'Nota de Estudiantes'!CW102/CW$6)</f>
        <v/>
      </c>
      <c r="CX100" s="43" t="str">
        <f>IF(ISBLANK('Nota de Estudiantes'!CX102),"",20*'Nota de Estudiantes'!CX102/CX$6)</f>
        <v/>
      </c>
      <c r="CY100" s="43" t="str">
        <f>IF(ISBLANK('Nota de Estudiantes'!CY102),"",20*'Nota de Estudiantes'!CY102/CY$6)</f>
        <v/>
      </c>
      <c r="CZ100" s="43" t="str">
        <f>IF(ISBLANK('Nota de Estudiantes'!CZ102),"",20*'Nota de Estudiantes'!CZ102/CZ$6)</f>
        <v/>
      </c>
      <c r="DA100" s="43" t="str">
        <f>IF(ISBLANK('Nota de Estudiantes'!DA102),"",20*'Nota de Estudiantes'!DA102/DA$6)</f>
        <v/>
      </c>
      <c r="DB100" s="43" t="str">
        <f>IF(ISBLANK('Nota de Estudiantes'!DB102),"",20*'Nota de Estudiantes'!DB102/DB$6)</f>
        <v/>
      </c>
      <c r="DC100" s="43" t="str">
        <f>IF(ISBLANK('Nota de Estudiantes'!DC102),"",20*'Nota de Estudiantes'!DC102/DC$6)</f>
        <v/>
      </c>
      <c r="DD100" s="43" t="str">
        <f>IF(ISBLANK('Nota de Estudiantes'!DD102),"",20*'Nota de Estudiantes'!DD102/DD$6)</f>
        <v/>
      </c>
      <c r="DE100" s="43" t="str">
        <f>IF(ISBLANK('Nota de Estudiantes'!DE102),"",20*'Nota de Estudiantes'!DE102/DE$6)</f>
        <v/>
      </c>
      <c r="DF100" s="43" t="str">
        <f>IF(ISBLANK('Nota de Estudiantes'!DF102),"",20*'Nota de Estudiantes'!DF102/DF$6)</f>
        <v/>
      </c>
      <c r="DG100" s="43" t="str">
        <f>IF(ISBLANK('Nota de Estudiantes'!DG102),"",20*'Nota de Estudiantes'!DG102/DG$6)</f>
        <v/>
      </c>
      <c r="DH100" s="43" t="str">
        <f>IF(ISBLANK('Nota de Estudiantes'!DH102),"",20*'Nota de Estudiantes'!DH102/DH$6)</f>
        <v/>
      </c>
      <c r="DI100" s="43" t="str">
        <f>IF(ISBLANK('Nota de Estudiantes'!DI102),"",20*'Nota de Estudiantes'!DI102/DI$6)</f>
        <v/>
      </c>
      <c r="DJ100" s="43" t="str">
        <f>IF(ISBLANK('Nota de Estudiantes'!DJ102),"",20*'Nota de Estudiantes'!DJ102/DJ$6)</f>
        <v/>
      </c>
      <c r="DK100" s="43" t="str">
        <f>IF(ISBLANK('Nota de Estudiantes'!DK102),"",20*'Nota de Estudiantes'!DK102/DK$6)</f>
        <v/>
      </c>
      <c r="DL100" s="43" t="str">
        <f>IF(ISBLANK('Nota de Estudiantes'!DL102),"",20*'Nota de Estudiantes'!DL102/DL$6)</f>
        <v/>
      </c>
      <c r="DM100" s="43" t="str">
        <f>IF(ISBLANK('Nota de Estudiantes'!DM102),"",20*'Nota de Estudiantes'!DM102/DM$6)</f>
        <v/>
      </c>
      <c r="DN100" s="43" t="str">
        <f>IF(ISBLANK('Nota de Estudiantes'!DN102),"",20*'Nota de Estudiantes'!DN102/DN$6)</f>
        <v/>
      </c>
      <c r="DO100" s="43" t="str">
        <f>IF(ISBLANK('Nota de Estudiantes'!DO102),"",20*'Nota de Estudiantes'!DO102/DO$6)</f>
        <v/>
      </c>
      <c r="DP100" s="43" t="str">
        <f>IF(ISBLANK('Nota de Estudiantes'!DP102),"",20*'Nota de Estudiantes'!DP102/DP$6)</f>
        <v/>
      </c>
      <c r="DQ100" s="43" t="str">
        <f>IF(ISBLANK('Nota de Estudiantes'!DQ102),"",20*'Nota de Estudiantes'!DQ102/DQ$6)</f>
        <v/>
      </c>
      <c r="DR100" s="43" t="str">
        <f>IF(ISBLANK('Nota de Estudiantes'!DR102),"",20*'Nota de Estudiantes'!DR102/DR$6)</f>
        <v/>
      </c>
      <c r="DS100" s="43" t="str">
        <f>IF(ISBLANK('Nota de Estudiantes'!DS102),"",20*'Nota de Estudiantes'!DS102/DS$6)</f>
        <v/>
      </c>
      <c r="DT100" s="43" t="str">
        <f>IF(ISBLANK('Nota de Estudiantes'!DT102),"",20*'Nota de Estudiantes'!DT102/DT$6)</f>
        <v/>
      </c>
      <c r="DU100" s="43" t="str">
        <f>IF(ISBLANK('Nota de Estudiantes'!DU102),"",20*'Nota de Estudiantes'!DU102/DU$6)</f>
        <v/>
      </c>
      <c r="DV100" s="43" t="str">
        <f>IF(ISBLANK('Nota de Estudiantes'!DV102),"",20*'Nota de Estudiantes'!DV102/DV$6)</f>
        <v/>
      </c>
      <c r="DW100" s="43" t="str">
        <f>IF(ISBLANK('Nota de Estudiantes'!DW102),"",20*'Nota de Estudiantes'!DW102/DW$6)</f>
        <v/>
      </c>
      <c r="DX100" s="43" t="str">
        <f>IF(ISBLANK('Nota de Estudiantes'!DX102),"",20*'Nota de Estudiantes'!DX102/DX$6)</f>
        <v/>
      </c>
      <c r="DY100" s="43" t="str">
        <f>IF(ISBLANK('Nota de Estudiantes'!DY102),"",20*'Nota de Estudiantes'!DY102/DY$6)</f>
        <v/>
      </c>
      <c r="DZ100" s="43" t="str">
        <f>IF(ISBLANK('Nota de Estudiantes'!DZ102),"",20*'Nota de Estudiantes'!DZ102/DZ$6)</f>
        <v/>
      </c>
      <c r="EA100" s="43" t="str">
        <f>IF(ISBLANK('Nota de Estudiantes'!EA102),"",20*'Nota de Estudiantes'!EA102/EA$6)</f>
        <v/>
      </c>
      <c r="EB100" s="43" t="str">
        <f>IF(ISBLANK('Nota de Estudiantes'!EB102),"",20*'Nota de Estudiantes'!EB102/EB$6)</f>
        <v/>
      </c>
      <c r="EC100" s="43" t="str">
        <f>IF(ISBLANK('Nota de Estudiantes'!EC102),"",20*'Nota de Estudiantes'!EC102/EC$6)</f>
        <v/>
      </c>
      <c r="ED100" s="43" t="str">
        <f>IF(ISBLANK('Nota de Estudiantes'!ED102),"",20*'Nota de Estudiantes'!ED102/ED$6)</f>
        <v/>
      </c>
      <c r="EE100" s="43" t="str">
        <f>IF(ISBLANK('Nota de Estudiantes'!EE102),"",20*'Nota de Estudiantes'!EE102/EE$6)</f>
        <v/>
      </c>
      <c r="EF100" s="43" t="str">
        <f>IF(ISBLANK('Nota de Estudiantes'!EF102),"",20*'Nota de Estudiantes'!EF102/EF$6)</f>
        <v/>
      </c>
      <c r="EG100" s="43" t="str">
        <f>IF(ISBLANK('Nota de Estudiantes'!EG102),"",20*'Nota de Estudiantes'!EG102/EG$6)</f>
        <v/>
      </c>
      <c r="EH100" s="43" t="str">
        <f>IF(ISBLANK('Nota de Estudiantes'!EH102),"",20*'Nota de Estudiantes'!EH102/EH$6)</f>
        <v/>
      </c>
      <c r="EI100" s="43" t="str">
        <f>IF(ISBLANK('Nota de Estudiantes'!EI102),"",20*'Nota de Estudiantes'!EI102/EI$6)</f>
        <v/>
      </c>
      <c r="EJ100" s="43" t="str">
        <f>IF(ISBLANK('Nota de Estudiantes'!EJ102),"",20*'Nota de Estudiantes'!EJ102/EJ$6)</f>
        <v/>
      </c>
      <c r="EK100" s="43" t="str">
        <f>IF(ISBLANK('Nota de Estudiantes'!EK102),"",20*'Nota de Estudiantes'!EK102/EK$6)</f>
        <v/>
      </c>
      <c r="EL100" s="43" t="str">
        <f>IF(ISBLANK('Nota de Estudiantes'!EL102),"",20*'Nota de Estudiantes'!EL102/EL$6)</f>
        <v/>
      </c>
      <c r="EM100" s="43" t="str">
        <f>IF(ISBLANK('Nota de Estudiantes'!EM102),"",20*'Nota de Estudiantes'!EM102/EM$6)</f>
        <v/>
      </c>
      <c r="EN100" s="43" t="str">
        <f>IF(ISBLANK('Nota de Estudiantes'!EN102),"",20*'Nota de Estudiantes'!EN102/EN$6)</f>
        <v/>
      </c>
      <c r="EO100" s="43" t="str">
        <f>IF(ISBLANK('Nota de Estudiantes'!EO102),"",20*'Nota de Estudiantes'!EO102/EO$6)</f>
        <v/>
      </c>
      <c r="EP100" s="43" t="str">
        <f>IF(ISBLANK('Nota de Estudiantes'!EP102),"",20*'Nota de Estudiantes'!EP102/EP$6)</f>
        <v/>
      </c>
      <c r="EQ100" s="43" t="str">
        <f>IF(ISBLANK('Nota de Estudiantes'!EQ102),"",20*'Nota de Estudiantes'!EQ102/EQ$6)</f>
        <v/>
      </c>
      <c r="ER100" s="43" t="str">
        <f>IF(ISBLANK('Nota de Estudiantes'!ER102),"",20*'Nota de Estudiantes'!ER102/ER$6)</f>
        <v/>
      </c>
      <c r="ES100" s="43" t="str">
        <f>IF(ISBLANK('Nota de Estudiantes'!ES102),"",20*'Nota de Estudiantes'!ES102/ES$6)</f>
        <v/>
      </c>
      <c r="ET100" s="43" t="str">
        <f>IF(ISBLANK('Nota de Estudiantes'!ET102),"",20*'Nota de Estudiantes'!ET102/ET$6)</f>
        <v/>
      </c>
      <c r="EU100" s="43" t="str">
        <f>IF(ISBLANK('Nota de Estudiantes'!EU102),"",20*'Nota de Estudiantes'!EU102/EU$6)</f>
        <v/>
      </c>
      <c r="EV100" s="43" t="str">
        <f>IF(ISBLANK('Nota de Estudiantes'!EV102),"",20*'Nota de Estudiantes'!EV102/EV$6)</f>
        <v/>
      </c>
      <c r="EW100" s="43" t="str">
        <f>IF(ISBLANK('Nota de Estudiantes'!EW102),"",20*'Nota de Estudiantes'!EW102/EW$6)</f>
        <v/>
      </c>
      <c r="EX100" s="43" t="str">
        <f>IF(ISBLANK('Nota de Estudiantes'!EX102),"",20*'Nota de Estudiantes'!EX102/EX$6)</f>
        <v/>
      </c>
      <c r="EY100" s="43" t="str">
        <f>IF(ISBLANK('Nota de Estudiantes'!EY102),"",20*'Nota de Estudiantes'!EY102/EY$6)</f>
        <v/>
      </c>
      <c r="EZ100" s="43" t="str">
        <f>IF(ISBLANK('Nota de Estudiantes'!EZ102),"",20*'Nota de Estudiantes'!EZ102/EZ$6)</f>
        <v/>
      </c>
      <c r="FA100" s="43" t="str">
        <f>IF(ISBLANK('Nota de Estudiantes'!FA102),"",20*'Nota de Estudiantes'!FA102/FA$6)</f>
        <v/>
      </c>
      <c r="FB100" s="43" t="str">
        <f>IF(ISBLANK('Nota de Estudiantes'!FB102),"",20*'Nota de Estudiantes'!FB102/FB$6)</f>
        <v/>
      </c>
      <c r="FC100" s="43" t="str">
        <f>IF(ISBLANK('Nota de Estudiantes'!FC102),"",20*'Nota de Estudiantes'!FC102/FC$6)</f>
        <v/>
      </c>
      <c r="FD100" s="43" t="str">
        <f>IF(ISBLANK('Nota de Estudiantes'!FD102),"",20*'Nota de Estudiantes'!FD102/FD$6)</f>
        <v/>
      </c>
      <c r="FE100" s="43" t="str">
        <f>IF(ISBLANK('Nota de Estudiantes'!FE102),"",20*'Nota de Estudiantes'!FE102/FE$6)</f>
        <v/>
      </c>
      <c r="FF100" s="43" t="str">
        <f>IF(ISBLANK('Nota de Estudiantes'!FF102),"",20*'Nota de Estudiantes'!FF102/FF$6)</f>
        <v/>
      </c>
      <c r="FG100" s="43" t="str">
        <f>IF(ISBLANK('Nota de Estudiantes'!FG102),"",20*'Nota de Estudiantes'!FG102/FG$6)</f>
        <v/>
      </c>
      <c r="FH100" s="43" t="str">
        <f>IF(ISBLANK('Nota de Estudiantes'!FH102),"",20*'Nota de Estudiantes'!FH102/FH$6)</f>
        <v/>
      </c>
      <c r="FI100" s="43" t="str">
        <f>IF(ISBLANK('Nota de Estudiantes'!FI102),"",20*'Nota de Estudiantes'!FI102/FI$6)</f>
        <v/>
      </c>
      <c r="FJ100" s="43" t="str">
        <f>IF(ISBLANK('Nota de Estudiantes'!FJ102),"",20*'Nota de Estudiantes'!FJ102/FJ$6)</f>
        <v/>
      </c>
      <c r="FK100" s="43" t="str">
        <f>IF(ISBLANK('Nota de Estudiantes'!FK102),"",20*'Nota de Estudiantes'!FK102/FK$6)</f>
        <v/>
      </c>
      <c r="FL100" s="43" t="str">
        <f>IF(ISBLANK('Nota de Estudiantes'!FL102),"",20*'Nota de Estudiantes'!FL102/FL$6)</f>
        <v/>
      </c>
    </row>
  </sheetData>
  <sheetProtection algorithmName="SHA-512" hashValue="XykFhk2+NsjiSwRQovR4fnPBijbtQ/X7TKQB4g2O3GqaJFB+h+qw9nr0raI2uw9GggJ8AqBsIi+vopmpnHDirw==" saltValue="HwWdQc7bjLP5BsjHjnLbVQ==" spinCount="100000" sheet="1" objects="1" scenarios="1"/>
  <protectedRanges>
    <protectedRange sqref="E1" name="Choose"/>
  </protectedRanges>
  <mergeCells count="55">
    <mergeCell ref="DA2:DP2"/>
    <mergeCell ref="DQ2:EJ2"/>
    <mergeCell ref="EK2:EZ2"/>
    <mergeCell ref="FA2:FL2"/>
    <mergeCell ref="FI3:FL3"/>
    <mergeCell ref="EO3:ER3"/>
    <mergeCell ref="ES3:EV3"/>
    <mergeCell ref="EW3:EZ3"/>
    <mergeCell ref="FA3:FD3"/>
    <mergeCell ref="FE3:FH3"/>
    <mergeCell ref="DU3:DX3"/>
    <mergeCell ref="DY3:EB3"/>
    <mergeCell ref="EC3:EF3"/>
    <mergeCell ref="EG3:EJ3"/>
    <mergeCell ref="EK3:EN3"/>
    <mergeCell ref="DA3:DD3"/>
    <mergeCell ref="DI3:DL3"/>
    <mergeCell ref="DM3:DP3"/>
    <mergeCell ref="DQ3:DT3"/>
    <mergeCell ref="CG3:CJ3"/>
    <mergeCell ref="CK3:CN3"/>
    <mergeCell ref="CO3:CR3"/>
    <mergeCell ref="CS3:CV3"/>
    <mergeCell ref="CW3:CZ3"/>
    <mergeCell ref="BQ3:BT3"/>
    <mergeCell ref="BU3:BX3"/>
    <mergeCell ref="BY3:CB3"/>
    <mergeCell ref="CC3:CF3"/>
    <mergeCell ref="DE3:DH3"/>
    <mergeCell ref="AW3:AZ3"/>
    <mergeCell ref="BA3:BD3"/>
    <mergeCell ref="BE3:BH3"/>
    <mergeCell ref="BI3:BL3"/>
    <mergeCell ref="BM3:BP3"/>
    <mergeCell ref="BY2:CJ2"/>
    <mergeCell ref="CK2:CZ2"/>
    <mergeCell ref="B3:D3"/>
    <mergeCell ref="Y3:AB3"/>
    <mergeCell ref="AC3:AF3"/>
    <mergeCell ref="AG3:AJ3"/>
    <mergeCell ref="AK3:AN3"/>
    <mergeCell ref="AO3:AR3"/>
    <mergeCell ref="Q3:T3"/>
    <mergeCell ref="U3:X3"/>
    <mergeCell ref="B2:D2"/>
    <mergeCell ref="E2:T2"/>
    <mergeCell ref="U2:AR2"/>
    <mergeCell ref="AS2:BH2"/>
    <mergeCell ref="BI2:BX2"/>
    <mergeCell ref="AS3:AV3"/>
    <mergeCell ref="B4:B6"/>
    <mergeCell ref="C4:C6"/>
    <mergeCell ref="E3:H3"/>
    <mergeCell ref="I3:L3"/>
    <mergeCell ref="M3:P3"/>
  </mergeCells>
  <conditionalFormatting sqref="B39:D99 E39:FL100">
    <cfRule type="notContainsBlanks" dxfId="96" priority="58">
      <formula>LEN(TRIM(B39))&gt;0</formula>
    </cfRule>
    <cfRule type="containsBlanks" dxfId="95" priority="66">
      <formula>LEN(TRIM(B39))=0</formula>
    </cfRule>
  </conditionalFormatting>
  <conditionalFormatting sqref="B4:FL38">
    <cfRule type="notContainsBlanks" dxfId="94" priority="42">
      <formula>LEN(TRIM(B4))&gt;0</formula>
    </cfRule>
    <cfRule type="containsBlanks" dxfId="93" priority="43">
      <formula>LEN(TRIM(B4))=0</formula>
    </cfRule>
  </conditionalFormatting>
  <conditionalFormatting sqref="E3">
    <cfRule type="expression" dxfId="92" priority="60">
      <formula>#REF!=1</formula>
    </cfRule>
  </conditionalFormatting>
  <conditionalFormatting sqref="E7:FL100">
    <cfRule type="cellIs" dxfId="91" priority="56" operator="greaterThan">
      <formula>20</formula>
    </cfRule>
  </conditionalFormatting>
  <conditionalFormatting sqref="I3">
    <cfRule type="expression" dxfId="90" priority="41">
      <formula>#REF!=1</formula>
    </cfRule>
  </conditionalFormatting>
  <conditionalFormatting sqref="M3">
    <cfRule type="expression" dxfId="89" priority="40">
      <formula>#REF!=1</formula>
    </cfRule>
  </conditionalFormatting>
  <conditionalFormatting sqref="Q3">
    <cfRule type="expression" dxfId="88" priority="39">
      <formula>#REF!=1</formula>
    </cfRule>
  </conditionalFormatting>
  <conditionalFormatting sqref="U3">
    <cfRule type="expression" dxfId="87" priority="38">
      <formula>#REF!=1</formula>
    </cfRule>
  </conditionalFormatting>
  <conditionalFormatting sqref="Y3">
    <cfRule type="expression" dxfId="86" priority="37">
      <formula>#REF!=1</formula>
    </cfRule>
  </conditionalFormatting>
  <conditionalFormatting sqref="AC3">
    <cfRule type="expression" dxfId="85" priority="36">
      <formula>#REF!=1</formula>
    </cfRule>
  </conditionalFormatting>
  <conditionalFormatting sqref="AG3">
    <cfRule type="expression" dxfId="84" priority="35">
      <formula>#REF!=1</formula>
    </cfRule>
  </conditionalFormatting>
  <conditionalFormatting sqref="AK3">
    <cfRule type="expression" dxfId="83" priority="34">
      <formula>#REF!=1</formula>
    </cfRule>
  </conditionalFormatting>
  <conditionalFormatting sqref="AO3">
    <cfRule type="expression" dxfId="82" priority="32">
      <formula>#REF!=1</formula>
    </cfRule>
  </conditionalFormatting>
  <conditionalFormatting sqref="AS3">
    <cfRule type="expression" dxfId="81" priority="31">
      <formula>#REF!=1</formula>
    </cfRule>
  </conditionalFormatting>
  <conditionalFormatting sqref="AW3">
    <cfRule type="expression" dxfId="80" priority="30">
      <formula>#REF!=1</formula>
    </cfRule>
  </conditionalFormatting>
  <conditionalFormatting sqref="BA3">
    <cfRule type="expression" dxfId="79" priority="29">
      <formula>#REF!=1</formula>
    </cfRule>
  </conditionalFormatting>
  <conditionalFormatting sqref="BE3">
    <cfRule type="expression" dxfId="78" priority="28">
      <formula>#REF!=1</formula>
    </cfRule>
  </conditionalFormatting>
  <conditionalFormatting sqref="BI3">
    <cfRule type="expression" dxfId="77" priority="27">
      <formula>#REF!=1</formula>
    </cfRule>
  </conditionalFormatting>
  <conditionalFormatting sqref="BM3">
    <cfRule type="expression" dxfId="76" priority="26">
      <formula>#REF!=1</formula>
    </cfRule>
  </conditionalFormatting>
  <conditionalFormatting sqref="BQ3">
    <cfRule type="expression" dxfId="75" priority="25">
      <formula>#REF!=1</formula>
    </cfRule>
  </conditionalFormatting>
  <conditionalFormatting sqref="BU3">
    <cfRule type="expression" dxfId="74" priority="24">
      <formula>#REF!=1</formula>
    </cfRule>
  </conditionalFormatting>
  <conditionalFormatting sqref="BY3">
    <cfRule type="expression" dxfId="73" priority="23">
      <formula>#REF!=1</formula>
    </cfRule>
  </conditionalFormatting>
  <conditionalFormatting sqref="CC3">
    <cfRule type="expression" dxfId="72" priority="22">
      <formula>#REF!=1</formula>
    </cfRule>
  </conditionalFormatting>
  <conditionalFormatting sqref="CG3">
    <cfRule type="expression" dxfId="71" priority="21">
      <formula>#REF!=1</formula>
    </cfRule>
  </conditionalFormatting>
  <conditionalFormatting sqref="CK3">
    <cfRule type="expression" dxfId="70" priority="20">
      <formula>#REF!=1</formula>
    </cfRule>
  </conditionalFormatting>
  <conditionalFormatting sqref="CO3">
    <cfRule type="expression" dxfId="69" priority="19">
      <formula>#REF!=1</formula>
    </cfRule>
  </conditionalFormatting>
  <conditionalFormatting sqref="CS3">
    <cfRule type="expression" dxfId="68" priority="18">
      <formula>#REF!=1</formula>
    </cfRule>
  </conditionalFormatting>
  <conditionalFormatting sqref="CW3">
    <cfRule type="expression" dxfId="67" priority="17">
      <formula>#REF!=1</formula>
    </cfRule>
  </conditionalFormatting>
  <conditionalFormatting sqref="DA3">
    <cfRule type="expression" dxfId="66" priority="16">
      <formula>#REF!=1</formula>
    </cfRule>
  </conditionalFormatting>
  <conditionalFormatting sqref="DE3">
    <cfRule type="expression" dxfId="65" priority="15">
      <formula>#REF!=1</formula>
    </cfRule>
  </conditionalFormatting>
  <conditionalFormatting sqref="DI3">
    <cfRule type="expression" dxfId="64" priority="14">
      <formula>#REF!=1</formula>
    </cfRule>
  </conditionalFormatting>
  <conditionalFormatting sqref="DM3">
    <cfRule type="expression" dxfId="63" priority="13">
      <formula>#REF!=1</formula>
    </cfRule>
  </conditionalFormatting>
  <conditionalFormatting sqref="DQ3">
    <cfRule type="expression" dxfId="62" priority="12">
      <formula>#REF!=1</formula>
    </cfRule>
  </conditionalFormatting>
  <conditionalFormatting sqref="DU3">
    <cfRule type="expression" dxfId="61" priority="11">
      <formula>#REF!=1</formula>
    </cfRule>
  </conditionalFormatting>
  <conditionalFormatting sqref="DY3">
    <cfRule type="expression" dxfId="60" priority="10">
      <formula>#REF!=1</formula>
    </cfRule>
  </conditionalFormatting>
  <conditionalFormatting sqref="EC3">
    <cfRule type="expression" dxfId="59" priority="9">
      <formula>#REF!=1</formula>
    </cfRule>
  </conditionalFormatting>
  <conditionalFormatting sqref="EG3">
    <cfRule type="expression" dxfId="58" priority="8">
      <formula>#REF!=1</formula>
    </cfRule>
  </conditionalFormatting>
  <conditionalFormatting sqref="EK3">
    <cfRule type="expression" dxfId="57" priority="7">
      <formula>#REF!=1</formula>
    </cfRule>
  </conditionalFormatting>
  <conditionalFormatting sqref="EO3">
    <cfRule type="expression" dxfId="56" priority="6">
      <formula>#REF!=1</formula>
    </cfRule>
  </conditionalFormatting>
  <conditionalFormatting sqref="ES3">
    <cfRule type="expression" dxfId="55" priority="5">
      <formula>#REF!=1</formula>
    </cfRule>
  </conditionalFormatting>
  <conditionalFormatting sqref="EW3">
    <cfRule type="expression" dxfId="54" priority="4">
      <formula>#REF!=1</formula>
    </cfRule>
  </conditionalFormatting>
  <conditionalFormatting sqref="FA3">
    <cfRule type="expression" dxfId="53" priority="3">
      <formula>#REF!=1</formula>
    </cfRule>
  </conditionalFormatting>
  <conditionalFormatting sqref="FE3">
    <cfRule type="expression" dxfId="52" priority="2">
      <formula>#REF!=1</formula>
    </cfRule>
  </conditionalFormatting>
  <conditionalFormatting sqref="FI3">
    <cfRule type="expression" dxfId="51" priority="1">
      <formula>#REF!=1</formula>
    </cfRule>
  </conditionalFormatting>
  <dataValidations count="1">
    <dataValidation type="decimal" allowBlank="1" sqref="E7:FL100" xr:uid="{1FDCD7E4-82E1-4C7B-9D58-A038EB414D77}">
      <formula1>0</formula1>
      <formula2>$I$5</formula2>
    </dataValidation>
  </dataValidations>
  <pageMargins left="0.23622047244094491" right="0.23622047244094491" top="0.74803149606299213" bottom="0.74803149606299213" header="0.31496062992125984" footer="0.31496062992125984"/>
  <pageSetup paperSize="9" scale="80" orientation="landscape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8AD8-30C1-45E2-B08F-B02AD1388FAB}">
  <sheetPr codeName="Hoja5"/>
  <dimension ref="A1:FL100"/>
  <sheetViews>
    <sheetView showGridLines="0" topLeftCell="A5" zoomScaleNormal="100" workbookViewId="0">
      <pane xSplit="4" topLeftCell="EA1" activePane="topRight" state="frozen"/>
      <selection activeCell="C41" sqref="C41"/>
      <selection pane="topRight" activeCell="C41" sqref="C41"/>
    </sheetView>
  </sheetViews>
  <sheetFormatPr baseColWidth="10" defaultRowHeight="15" x14ac:dyDescent="0.25"/>
  <cols>
    <col min="1" max="1" width="9" hidden="1" customWidth="1"/>
    <col min="2" max="2" width="3.7109375" customWidth="1"/>
    <col min="3" max="3" width="40.5703125" customWidth="1"/>
    <col min="4" max="4" width="10" style="7" hidden="1" customWidth="1"/>
    <col min="5" max="62" width="5.7109375" customWidth="1"/>
    <col min="63" max="63" width="5.42578125" customWidth="1"/>
    <col min="64" max="168" width="5.7109375" customWidth="1"/>
    <col min="170" max="170" width="14.140625" customWidth="1"/>
  </cols>
  <sheetData>
    <row r="1" spans="2:168" hidden="1" x14ac:dyDescent="0.25">
      <c r="D1" s="15" cm="1">
        <f t="array" aca="1" ref="D1" ca="1">INDIRECT(CHAR(E1*4+65)&amp;4)</f>
        <v>1</v>
      </c>
      <c r="E1" s="10">
        <v>1</v>
      </c>
      <c r="F1" s="10"/>
      <c r="G1" s="10"/>
      <c r="H1" s="10"/>
    </row>
    <row r="2" spans="2:168" ht="22.5" customHeight="1" x14ac:dyDescent="0.25">
      <c r="B2" s="270" t="s">
        <v>31</v>
      </c>
      <c r="C2" s="271"/>
      <c r="D2" s="272"/>
      <c r="E2" s="250" t="s">
        <v>278</v>
      </c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 t="s">
        <v>279</v>
      </c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 t="s">
        <v>280</v>
      </c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 t="s">
        <v>44</v>
      </c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 t="s">
        <v>46</v>
      </c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 t="s">
        <v>47</v>
      </c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 t="s">
        <v>48</v>
      </c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 t="s">
        <v>49</v>
      </c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 t="s">
        <v>281</v>
      </c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 t="s">
        <v>284</v>
      </c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</row>
    <row r="3" spans="2:168" ht="112.5" customHeight="1" x14ac:dyDescent="0.25">
      <c r="B3" s="277" t="s">
        <v>32</v>
      </c>
      <c r="C3" s="278"/>
      <c r="D3" s="279"/>
      <c r="E3" s="274" t="str">
        <f>'Nota de Estudiantes'!E4</f>
        <v>Aplica correctamente los conceptos y métodos de las matemáticas y las ciencias para la solución de problemas.</v>
      </c>
      <c r="F3" s="274"/>
      <c r="G3" s="274"/>
      <c r="H3" s="274"/>
      <c r="I3" s="274" t="str">
        <f>'Nota de Estudiantes'!I4</f>
        <v>Resuelve problemas complejos de ingeniería aplicando los métodos, técnicas y procedimiento apropiados.</v>
      </c>
      <c r="J3" s="274"/>
      <c r="K3" s="274"/>
      <c r="L3" s="274"/>
      <c r="M3" s="274" t="str">
        <f>'Nota de Estudiantes'!M4</f>
        <v/>
      </c>
      <c r="N3" s="274"/>
      <c r="O3" s="274"/>
      <c r="P3" s="274"/>
      <c r="Q3" s="274" t="str">
        <f>'Nota de Estudiantes'!Q4</f>
        <v/>
      </c>
      <c r="R3" s="274"/>
      <c r="S3" s="274"/>
      <c r="T3" s="274"/>
      <c r="U3" s="274" t="str">
        <f>'Nota de Estudiantes'!U4</f>
        <v>Interpreta requerimientos y formula especificaciones de diseño.</v>
      </c>
      <c r="V3" s="274"/>
      <c r="W3" s="274"/>
      <c r="X3" s="274"/>
      <c r="Y3" s="274" t="str">
        <f>'Nota de Estudiantes'!Y4</f>
        <v>Diseña (propone, crea) un sistema, producto o proceso aplicando las métodos y técnicas apropiadas, y describe la solución en forma gráfica y simbólica (planos, diagramas, simulaciones, etc.).</v>
      </c>
      <c r="Z3" s="274"/>
      <c r="AA3" s="274"/>
      <c r="AB3" s="274"/>
      <c r="AC3" s="274" t="str">
        <f>'Nota de Estudiantes'!AC4</f>
        <v>Toma en consideración criterios de seguridad, así como estándares (normas, códigos) y regulaciones aplicables.</v>
      </c>
      <c r="AD3" s="274"/>
      <c r="AE3" s="274"/>
      <c r="AF3" s="274"/>
      <c r="AG3" s="274" t="str">
        <f>'Nota de Estudiantes'!AG4</f>
        <v/>
      </c>
      <c r="AH3" s="274"/>
      <c r="AI3" s="274"/>
      <c r="AJ3" s="274"/>
      <c r="AK3" s="274" t="str">
        <f>'Nota de Estudiantes'!AK4</f>
        <v/>
      </c>
      <c r="AL3" s="274"/>
      <c r="AM3" s="274"/>
      <c r="AN3" s="274"/>
      <c r="AO3" s="274" t="str">
        <f>'Nota de Estudiantes'!AO4</f>
        <v/>
      </c>
      <c r="AP3" s="274"/>
      <c r="AQ3" s="274"/>
      <c r="AR3" s="274"/>
      <c r="AS3" s="274" t="str">
        <f>'Nota de Estudiantes'!AS4</f>
        <v>Se expresa oralmente con claridad y adecúa su discurso para lograr un buen entendimiento según la audiencia.</v>
      </c>
      <c r="AT3" s="274"/>
      <c r="AU3" s="274"/>
      <c r="AV3" s="274"/>
      <c r="AW3" s="274" t="str">
        <f>'Nota de Estudiantes'!AW4</f>
        <v>Elabora documentación técnica clara y precisa usando normas, simbología y terminología propias de la ingeniería.</v>
      </c>
      <c r="AX3" s="274"/>
      <c r="AY3" s="274"/>
      <c r="AZ3" s="274"/>
      <c r="BA3" s="274" t="str">
        <f>'Nota de Estudiantes'!BA4</f>
        <v/>
      </c>
      <c r="BB3" s="274"/>
      <c r="BC3" s="274"/>
      <c r="BD3" s="274"/>
      <c r="BE3" s="274" t="str">
        <f>'Nota de Estudiantes'!BE4</f>
        <v/>
      </c>
      <c r="BF3" s="274"/>
      <c r="BG3" s="274"/>
      <c r="BH3" s="274"/>
      <c r="BI3" s="274" t="str">
        <f>'Nota de Estudiantes'!BI4</f>
        <v xml:space="preserve">Analiza dilemas o situaciones éticas en ingeniería y toma una posición justificada en el bien común.  </v>
      </c>
      <c r="BJ3" s="274"/>
      <c r="BK3" s="274"/>
      <c r="BL3" s="274"/>
      <c r="BM3" s="274" t="str">
        <f>'Nota de Estudiantes'!BM4</f>
        <v>Respeta la propiedad intelectual y reconoce la autoría de trabajos de otras personas.</v>
      </c>
      <c r="BN3" s="274"/>
      <c r="BO3" s="274"/>
      <c r="BP3" s="274"/>
      <c r="BQ3" s="274" t="str">
        <f>'Nota de Estudiantes'!BQ4</f>
        <v/>
      </c>
      <c r="BR3" s="274"/>
      <c r="BS3" s="274"/>
      <c r="BT3" s="274"/>
      <c r="BU3" s="274" t="str">
        <f>'Nota de Estudiantes'!BU4</f>
        <v/>
      </c>
      <c r="BV3" s="274"/>
      <c r="BW3" s="274"/>
      <c r="BX3" s="274"/>
      <c r="BY3" s="274" t="str">
        <f>'Nota de Estudiantes'!BY4</f>
        <v>Analiza el impacto de las soluciones de ingeniería tienen sobre las personas y la sociedad en contextos local, global, económico y ambiental.</v>
      </c>
      <c r="BZ3" s="274"/>
      <c r="CA3" s="274"/>
      <c r="CB3" s="274"/>
      <c r="CC3" s="274" t="str">
        <f>'Nota de Estudiantes'!CC4</f>
        <v/>
      </c>
      <c r="CD3" s="274"/>
      <c r="CE3" s="274"/>
      <c r="CF3" s="274"/>
      <c r="CG3" s="274" t="str">
        <f>'Nota de Estudiantes'!CG4</f>
        <v/>
      </c>
      <c r="CH3" s="274"/>
      <c r="CI3" s="274"/>
      <c r="CJ3" s="274"/>
      <c r="CK3" s="274" t="str">
        <f>'Nota de Estudiantes'!CK4</f>
        <v>Participa activamente en equipos de trabajo para lograr las metas propuestas.</v>
      </c>
      <c r="CL3" s="274"/>
      <c r="CM3" s="274"/>
      <c r="CN3" s="274"/>
      <c r="CO3" s="274" t="str">
        <f>'Nota de Estudiantes'!CO4</f>
        <v>Propone y acepta ideas, y respeta los acuerdos en un entorno colaborativo e inclusivo..</v>
      </c>
      <c r="CP3" s="274"/>
      <c r="CQ3" s="274"/>
      <c r="CR3" s="274"/>
      <c r="CS3" s="274" t="str">
        <f>'Nota de Estudiantes'!CS4</f>
        <v/>
      </c>
      <c r="CT3" s="274"/>
      <c r="CU3" s="274"/>
      <c r="CV3" s="274"/>
      <c r="CW3" s="274" t="str">
        <f>'Nota de Estudiantes'!CW4</f>
        <v/>
      </c>
      <c r="CX3" s="274"/>
      <c r="CY3" s="274"/>
      <c r="CZ3" s="274"/>
      <c r="DA3" s="274" t="str">
        <f>'Nota de Estudiantes'!DA4</f>
        <v xml:space="preserve">Formula los objetivos del proyecto, identifica actividades y genera cronogramas. </v>
      </c>
      <c r="DB3" s="274"/>
      <c r="DC3" s="274"/>
      <c r="DD3" s="274"/>
      <c r="DE3" s="274" t="str">
        <f>'Nota de Estudiantes'!DE4</f>
        <v xml:space="preserve">Identifica los recursos necesarios para el desarrollo del proyecto, y genera listas de recursos o presupuestos.    </v>
      </c>
      <c r="DF3" s="274"/>
      <c r="DG3" s="274"/>
      <c r="DH3" s="274"/>
      <c r="DI3" s="274" t="str">
        <f>'Nota de Estudiantes'!DI4</f>
        <v/>
      </c>
      <c r="DJ3" s="274"/>
      <c r="DK3" s="274"/>
      <c r="DL3" s="274"/>
      <c r="DM3" s="274" t="str">
        <f>'Nota de Estudiantes'!DM4</f>
        <v/>
      </c>
      <c r="DN3" s="274"/>
      <c r="DO3" s="274"/>
      <c r="DP3" s="274"/>
      <c r="DQ3" s="274" t="str">
        <f>'Nota de Estudiantes'!DQ4</f>
        <v xml:space="preserve">Genera datos de experimentos o pruebas en computadora, y los procesa aplicando los métodos y procedimientos apropiados. </v>
      </c>
      <c r="DR3" s="274"/>
      <c r="DS3" s="274"/>
      <c r="DT3" s="274"/>
      <c r="DU3" s="274" t="str">
        <f>'Nota de Estudiantes'!DU4</f>
        <v>Formula conclusiones lógicas y coherentes a partir de los resultados obtenidos y con criterio ingenieril.</v>
      </c>
      <c r="DV3" s="274"/>
      <c r="DW3" s="274"/>
      <c r="DX3" s="274"/>
      <c r="DY3" s="274" t="str">
        <f>'Nota de Estudiantes'!DY4</f>
        <v/>
      </c>
      <c r="DZ3" s="274"/>
      <c r="EA3" s="274"/>
      <c r="EB3" s="274"/>
      <c r="EC3" s="274" t="str">
        <f>'Nota de Estudiantes'!EC4</f>
        <v/>
      </c>
      <c r="ED3" s="274"/>
      <c r="EE3" s="274"/>
      <c r="EF3" s="274"/>
      <c r="EG3" s="274" t="str">
        <f>'Nota de Estudiantes'!EG4</f>
        <v/>
      </c>
      <c r="EH3" s="274"/>
      <c r="EI3" s="274"/>
      <c r="EJ3" s="274"/>
      <c r="EK3" s="274" t="str">
        <f>'Nota de Estudiantes'!EK4</f>
        <v>Identifica, adquiere y aplica nuevo conocimiento para resolver problemas y situaciones del ejercicio de la ingeniería.</v>
      </c>
      <c r="EL3" s="274"/>
      <c r="EM3" s="274"/>
      <c r="EN3" s="274"/>
      <c r="EO3" s="274" t="str">
        <f>'Nota de Estudiantes'!EO4</f>
        <v xml:space="preserve">Es autónomo en su proceso de aprendizaje, e identifica y aplica estrategias de aprendizaje apropiadas.  </v>
      </c>
      <c r="EP3" s="274"/>
      <c r="EQ3" s="274"/>
      <c r="ER3" s="274"/>
      <c r="ES3" s="274" t="str">
        <f>'Nota de Estudiantes'!ES4</f>
        <v/>
      </c>
      <c r="ET3" s="274"/>
      <c r="EU3" s="274"/>
      <c r="EV3" s="274"/>
      <c r="EW3" s="274" t="str">
        <f>'Nota de Estudiantes'!EW4</f>
        <v/>
      </c>
      <c r="EX3" s="274"/>
      <c r="EY3" s="274"/>
      <c r="EZ3" s="274"/>
      <c r="FA3" s="274" t="str">
        <f>'Nota de Estudiantes'!FA4</f>
        <v>Promueve el desarrollo sostenible en sus actividades priorizando el uso racional de materiales y tecnologías amigables con el medio ambiente.</v>
      </c>
      <c r="FB3" s="274"/>
      <c r="FC3" s="274"/>
      <c r="FD3" s="274"/>
      <c r="FE3" s="274" t="str">
        <f>'Nota de Estudiantes'!FE4</f>
        <v/>
      </c>
      <c r="FF3" s="274"/>
      <c r="FG3" s="274"/>
      <c r="FH3" s="274"/>
      <c r="FI3" s="274" t="str">
        <f>'Nota de Estudiantes'!FI4</f>
        <v/>
      </c>
      <c r="FJ3" s="274"/>
      <c r="FK3" s="274"/>
      <c r="FL3" s="274"/>
    </row>
    <row r="4" spans="2:168" hidden="1" x14ac:dyDescent="0.25">
      <c r="B4" s="273" t="s">
        <v>22</v>
      </c>
      <c r="C4" s="193" t="s">
        <v>30</v>
      </c>
      <c r="D4" s="39" t="s">
        <v>209</v>
      </c>
      <c r="E4" s="56">
        <v>1</v>
      </c>
      <c r="F4" s="56">
        <v>2</v>
      </c>
      <c r="G4" s="56">
        <v>3</v>
      </c>
      <c r="H4" s="56">
        <v>4</v>
      </c>
      <c r="I4" s="56">
        <v>1</v>
      </c>
      <c r="J4" s="56">
        <v>2</v>
      </c>
      <c r="K4" s="56">
        <v>3</v>
      </c>
      <c r="L4" s="56">
        <v>4</v>
      </c>
      <c r="M4" s="56">
        <v>1</v>
      </c>
      <c r="N4" s="56">
        <v>2</v>
      </c>
      <c r="O4" s="56">
        <v>3</v>
      </c>
      <c r="P4" s="56">
        <v>4</v>
      </c>
      <c r="Q4" s="56">
        <v>1</v>
      </c>
      <c r="R4" s="56">
        <v>2</v>
      </c>
      <c r="S4" s="56">
        <v>3</v>
      </c>
      <c r="T4" s="56">
        <v>4</v>
      </c>
      <c r="U4" s="56">
        <v>1</v>
      </c>
      <c r="V4" s="56">
        <v>2</v>
      </c>
      <c r="W4" s="56">
        <v>3</v>
      </c>
      <c r="X4" s="56">
        <v>4</v>
      </c>
      <c r="Y4" s="40">
        <v>1</v>
      </c>
      <c r="Z4" s="40">
        <v>2</v>
      </c>
      <c r="AA4" s="40">
        <v>3</v>
      </c>
      <c r="AB4" s="40">
        <v>4</v>
      </c>
      <c r="AC4" s="40">
        <v>1</v>
      </c>
      <c r="AD4" s="40">
        <v>2</v>
      </c>
      <c r="AE4" s="40">
        <v>3</v>
      </c>
      <c r="AF4" s="40">
        <v>4</v>
      </c>
      <c r="AG4" s="40">
        <v>1</v>
      </c>
      <c r="AH4" s="40">
        <v>2</v>
      </c>
      <c r="AI4" s="40">
        <v>3</v>
      </c>
      <c r="AJ4" s="40">
        <v>4</v>
      </c>
      <c r="AK4" s="40">
        <v>1</v>
      </c>
      <c r="AL4" s="40">
        <v>2</v>
      </c>
      <c r="AM4" s="40">
        <v>3</v>
      </c>
      <c r="AN4" s="40">
        <v>4</v>
      </c>
      <c r="AO4" s="40">
        <v>1</v>
      </c>
      <c r="AP4" s="40">
        <v>2</v>
      </c>
      <c r="AQ4" s="40">
        <v>3</v>
      </c>
      <c r="AR4" s="40">
        <v>4</v>
      </c>
      <c r="AS4" s="40">
        <v>1</v>
      </c>
      <c r="AT4" s="40">
        <v>2</v>
      </c>
      <c r="AU4" s="40">
        <v>3</v>
      </c>
      <c r="AV4" s="40">
        <v>4</v>
      </c>
      <c r="AW4" s="40">
        <v>1</v>
      </c>
      <c r="AX4" s="40">
        <v>2</v>
      </c>
      <c r="AY4" s="40">
        <v>3</v>
      </c>
      <c r="AZ4" s="40">
        <v>4</v>
      </c>
      <c r="BA4" s="40">
        <v>1</v>
      </c>
      <c r="BB4" s="40">
        <v>2</v>
      </c>
      <c r="BC4" s="40">
        <v>3</v>
      </c>
      <c r="BD4" s="40">
        <v>4</v>
      </c>
      <c r="BE4" s="40">
        <v>1</v>
      </c>
      <c r="BF4" s="40">
        <v>2</v>
      </c>
      <c r="BG4" s="40">
        <v>3</v>
      </c>
      <c r="BH4" s="40">
        <v>4</v>
      </c>
      <c r="BI4" s="40">
        <v>1</v>
      </c>
      <c r="BJ4" s="40">
        <v>2</v>
      </c>
      <c r="BK4" s="40">
        <v>3</v>
      </c>
      <c r="BL4" s="40">
        <v>4</v>
      </c>
      <c r="BM4" s="40">
        <v>1</v>
      </c>
      <c r="BN4" s="40">
        <v>2</v>
      </c>
      <c r="BO4" s="40">
        <v>3</v>
      </c>
      <c r="BP4" s="40">
        <v>4</v>
      </c>
      <c r="BQ4" s="40">
        <v>1</v>
      </c>
      <c r="BR4" s="40">
        <v>2</v>
      </c>
      <c r="BS4" s="40">
        <v>3</v>
      </c>
      <c r="BT4" s="40">
        <v>4</v>
      </c>
      <c r="BU4" s="40">
        <v>1</v>
      </c>
      <c r="BV4" s="40">
        <v>2</v>
      </c>
      <c r="BW4" s="40">
        <v>3</v>
      </c>
      <c r="BX4" s="40">
        <v>4</v>
      </c>
      <c r="BY4" s="40">
        <v>1</v>
      </c>
      <c r="BZ4" s="40">
        <v>2</v>
      </c>
      <c r="CA4" s="40">
        <v>3</v>
      </c>
      <c r="CB4" s="40">
        <v>4</v>
      </c>
      <c r="CC4" s="40">
        <v>1</v>
      </c>
      <c r="CD4" s="40">
        <v>2</v>
      </c>
      <c r="CE4" s="40">
        <v>3</v>
      </c>
      <c r="CF4" s="40">
        <v>4</v>
      </c>
      <c r="CG4" s="40">
        <v>1</v>
      </c>
      <c r="CH4" s="40">
        <v>2</v>
      </c>
      <c r="CI4" s="40">
        <v>3</v>
      </c>
      <c r="CJ4" s="40">
        <v>4</v>
      </c>
      <c r="CK4" s="40">
        <v>1</v>
      </c>
      <c r="CL4" s="40">
        <v>2</v>
      </c>
      <c r="CM4" s="40">
        <v>3</v>
      </c>
      <c r="CN4" s="40">
        <v>4</v>
      </c>
      <c r="CO4" s="40">
        <v>1</v>
      </c>
      <c r="CP4" s="40">
        <v>2</v>
      </c>
      <c r="CQ4" s="40">
        <v>3</v>
      </c>
      <c r="CR4" s="40">
        <v>4</v>
      </c>
      <c r="CS4" s="40">
        <v>1</v>
      </c>
      <c r="CT4" s="40">
        <v>2</v>
      </c>
      <c r="CU4" s="40">
        <v>3</v>
      </c>
      <c r="CV4" s="40">
        <v>4</v>
      </c>
      <c r="CW4" s="40">
        <v>1</v>
      </c>
      <c r="CX4" s="40">
        <v>2</v>
      </c>
      <c r="CY4" s="40">
        <v>3</v>
      </c>
      <c r="CZ4" s="40">
        <v>4</v>
      </c>
      <c r="DA4" s="40">
        <v>1</v>
      </c>
      <c r="DB4" s="40">
        <v>2</v>
      </c>
      <c r="DC4" s="40">
        <v>3</v>
      </c>
      <c r="DD4" s="40">
        <v>4</v>
      </c>
      <c r="DE4" s="40">
        <v>1</v>
      </c>
      <c r="DF4" s="40">
        <v>2</v>
      </c>
      <c r="DG4" s="40">
        <v>3</v>
      </c>
      <c r="DH4" s="40">
        <v>4</v>
      </c>
      <c r="DI4" s="40">
        <v>1</v>
      </c>
      <c r="DJ4" s="40">
        <v>2</v>
      </c>
      <c r="DK4" s="40">
        <v>3</v>
      </c>
      <c r="DL4" s="40">
        <v>4</v>
      </c>
      <c r="DM4" s="40">
        <v>1</v>
      </c>
      <c r="DN4" s="40">
        <v>2</v>
      </c>
      <c r="DO4" s="40">
        <v>3</v>
      </c>
      <c r="DP4" s="40">
        <v>4</v>
      </c>
      <c r="DQ4" s="40">
        <v>1</v>
      </c>
      <c r="DR4" s="40">
        <v>2</v>
      </c>
      <c r="DS4" s="40">
        <v>3</v>
      </c>
      <c r="DT4" s="40">
        <v>4</v>
      </c>
      <c r="DU4" s="40">
        <v>1</v>
      </c>
      <c r="DV4" s="40">
        <v>2</v>
      </c>
      <c r="DW4" s="40">
        <v>3</v>
      </c>
      <c r="DX4" s="40">
        <v>4</v>
      </c>
      <c r="DY4" s="40">
        <v>1</v>
      </c>
      <c r="DZ4" s="40">
        <v>2</v>
      </c>
      <c r="EA4" s="40">
        <v>3</v>
      </c>
      <c r="EB4" s="40">
        <v>4</v>
      </c>
      <c r="EC4" s="40">
        <v>1</v>
      </c>
      <c r="ED4" s="40">
        <v>2</v>
      </c>
      <c r="EE4" s="40">
        <v>3</v>
      </c>
      <c r="EF4" s="40">
        <v>4</v>
      </c>
      <c r="EG4" s="40">
        <v>1</v>
      </c>
      <c r="EH4" s="40">
        <v>2</v>
      </c>
      <c r="EI4" s="40">
        <v>3</v>
      </c>
      <c r="EJ4" s="40">
        <v>4</v>
      </c>
      <c r="EK4" s="40">
        <v>1</v>
      </c>
      <c r="EL4" s="40">
        <v>2</v>
      </c>
      <c r="EM4" s="40">
        <v>3</v>
      </c>
      <c r="EN4" s="40">
        <v>4</v>
      </c>
      <c r="EO4" s="40">
        <v>1</v>
      </c>
      <c r="EP4" s="40">
        <v>2</v>
      </c>
      <c r="EQ4" s="40">
        <v>3</v>
      </c>
      <c r="ER4" s="40">
        <v>4</v>
      </c>
      <c r="ES4" s="40">
        <v>1</v>
      </c>
      <c r="ET4" s="40">
        <v>2</v>
      </c>
      <c r="EU4" s="40">
        <v>3</v>
      </c>
      <c r="EV4" s="40">
        <v>4</v>
      </c>
      <c r="EW4" s="40">
        <v>1</v>
      </c>
      <c r="EX4" s="40">
        <v>2</v>
      </c>
      <c r="EY4" s="40">
        <v>3</v>
      </c>
      <c r="EZ4" s="40">
        <v>4</v>
      </c>
      <c r="FA4" s="40">
        <v>1</v>
      </c>
      <c r="FB4" s="40">
        <v>2</v>
      </c>
      <c r="FC4" s="40">
        <v>3</v>
      </c>
      <c r="FD4" s="40">
        <v>4</v>
      </c>
      <c r="FE4" s="40">
        <v>1</v>
      </c>
      <c r="FF4" s="40">
        <v>2</v>
      </c>
      <c r="FG4" s="40">
        <v>3</v>
      </c>
      <c r="FH4" s="40">
        <v>4</v>
      </c>
      <c r="FI4" s="40">
        <v>1</v>
      </c>
      <c r="FJ4" s="40">
        <v>2</v>
      </c>
      <c r="FK4" s="40">
        <v>3</v>
      </c>
      <c r="FL4" s="40">
        <v>4</v>
      </c>
    </row>
    <row r="5" spans="2:168" x14ac:dyDescent="0.25">
      <c r="B5" s="273"/>
      <c r="C5" s="193"/>
      <c r="D5" s="39" t="s">
        <v>34</v>
      </c>
      <c r="E5" s="41" t="str">
        <f>IFERROR('20'!E5,"")</f>
        <v>EP01</v>
      </c>
      <c r="F5" s="41" t="str">
        <f>IFERROR('20'!F5,"")</f>
        <v>EP03</v>
      </c>
      <c r="G5" s="41" t="str">
        <f>IFERROR('20'!G5,"")</f>
        <v>EP06</v>
      </c>
      <c r="H5" s="41" t="str">
        <f>IFERROR('20'!H5,"")</f>
        <v/>
      </c>
      <c r="I5" s="41" t="str">
        <f>IFERROR('20'!I5,"")</f>
        <v>EP00</v>
      </c>
      <c r="J5" s="41" t="str">
        <f>IFERROR('20'!J5,"")</f>
        <v>EP01</v>
      </c>
      <c r="K5" s="41" t="str">
        <f>IFERROR('20'!K5,"")</f>
        <v>EP03</v>
      </c>
      <c r="L5" s="41" t="str">
        <f>IFERROR('20'!L5,"")</f>
        <v>EP05</v>
      </c>
      <c r="M5" s="41" t="str">
        <f>IFERROR('20'!M5,"")</f>
        <v/>
      </c>
      <c r="N5" s="41" t="str">
        <f>IFERROR('20'!N5,"")</f>
        <v/>
      </c>
      <c r="O5" s="41" t="str">
        <f>IFERROR('20'!O5,"")</f>
        <v/>
      </c>
      <c r="P5" s="41" t="str">
        <f>IFERROR('20'!P5,"")</f>
        <v/>
      </c>
      <c r="Q5" s="41" t="str">
        <f>IFERROR('20'!Q5,"")</f>
        <v/>
      </c>
      <c r="R5" s="41" t="str">
        <f>IFERROR('20'!R5,"")</f>
        <v/>
      </c>
      <c r="S5" s="41" t="str">
        <f>IFERROR('20'!S5,"")</f>
        <v/>
      </c>
      <c r="T5" s="41" t="str">
        <f>IFERROR('20'!T5,"")</f>
        <v/>
      </c>
      <c r="U5" s="41" t="str">
        <f>IFERROR('20'!U5,"")</f>
        <v>EF02</v>
      </c>
      <c r="V5" s="41" t="str">
        <f>IFERROR('20'!V5,"")</f>
        <v>EF05</v>
      </c>
      <c r="W5" s="41" t="str">
        <f>IFERROR('20'!W5,"")</f>
        <v>PC100</v>
      </c>
      <c r="X5" s="41" t="str">
        <f>IFERROR('20'!X5,"")</f>
        <v/>
      </c>
      <c r="Y5" s="41" t="str">
        <f>IFERROR('20'!Y5,"")</f>
        <v>PC100</v>
      </c>
      <c r="Z5" s="41" t="str">
        <f>IFERROR('20'!Z5,"")</f>
        <v>PC200</v>
      </c>
      <c r="AA5" s="41" t="str">
        <f>IFERROR('20'!AA5,"")</f>
        <v>PC300</v>
      </c>
      <c r="AB5" s="41" t="str">
        <f>IFERROR('20'!AB5,"")</f>
        <v>PC400</v>
      </c>
      <c r="AC5" s="41" t="str">
        <f>IFERROR('20'!AC5,"")</f>
        <v>LB100</v>
      </c>
      <c r="AD5" s="41" t="str">
        <f>IFERROR('20'!AD5,"")</f>
        <v/>
      </c>
      <c r="AE5" s="41" t="str">
        <f>IFERROR('20'!AE5,"")</f>
        <v/>
      </c>
      <c r="AF5" s="41" t="str">
        <f>IFERROR('20'!AF5,"")</f>
        <v/>
      </c>
      <c r="AG5" s="41" t="str">
        <f>IFERROR('20'!AG5,"")</f>
        <v/>
      </c>
      <c r="AH5" s="41" t="str">
        <f>IFERROR('20'!AH5,"")</f>
        <v/>
      </c>
      <c r="AI5" s="41" t="str">
        <f>IFERROR('20'!AI5,"")</f>
        <v/>
      </c>
      <c r="AJ5" s="41" t="str">
        <f>IFERROR('20'!AJ5,"")</f>
        <v/>
      </c>
      <c r="AK5" s="41" t="str">
        <f>IFERROR('20'!AK5,"")</f>
        <v/>
      </c>
      <c r="AL5" s="41" t="str">
        <f>IFERROR('20'!AL5,"")</f>
        <v/>
      </c>
      <c r="AM5" s="41" t="str">
        <f>IFERROR('20'!AM5,"")</f>
        <v/>
      </c>
      <c r="AN5" s="41" t="str">
        <f>IFERROR('20'!AN5,"")</f>
        <v/>
      </c>
      <c r="AO5" s="41" t="str">
        <f>IFERROR('20'!AO5,"")</f>
        <v/>
      </c>
      <c r="AP5" s="41" t="str">
        <f>IFERROR('20'!AP5,"")</f>
        <v/>
      </c>
      <c r="AQ5" s="41" t="str">
        <f>IFERROR('20'!AQ5,"")</f>
        <v/>
      </c>
      <c r="AR5" s="41" t="str">
        <f>IFERROR('20'!AR5,"")</f>
        <v/>
      </c>
      <c r="AS5" s="41" t="str">
        <f>IFERROR('20'!AS5,"")</f>
        <v>EP00</v>
      </c>
      <c r="AT5" s="41" t="str">
        <f>IFERROR('20'!AT5,"")</f>
        <v/>
      </c>
      <c r="AU5" s="41" t="str">
        <f>IFERROR('20'!AU5,"")</f>
        <v/>
      </c>
      <c r="AV5" s="41" t="str">
        <f>IFERROR('20'!AV5,"")</f>
        <v/>
      </c>
      <c r="AW5" s="41" t="str">
        <f>IFERROR('20'!AW5,"")</f>
        <v>ET01</v>
      </c>
      <c r="AX5" s="41" t="str">
        <f>IFERROR('20'!AX5,"")</f>
        <v>PU01</v>
      </c>
      <c r="AY5" s="41" t="str">
        <f>IFERROR('20'!AY5,"")</f>
        <v/>
      </c>
      <c r="AZ5" s="41" t="str">
        <f>IFERROR('20'!AZ5,"")</f>
        <v/>
      </c>
      <c r="BA5" s="41" t="str">
        <f>IFERROR('20'!BA5,"")</f>
        <v/>
      </c>
      <c r="BB5" s="41" t="str">
        <f>IFERROR('20'!BB5,"")</f>
        <v/>
      </c>
      <c r="BC5" s="41" t="str">
        <f>IFERROR('20'!BC5,"")</f>
        <v/>
      </c>
      <c r="BD5" s="41" t="str">
        <f>IFERROR('20'!BD5,"")</f>
        <v/>
      </c>
      <c r="BE5" s="41" t="str">
        <f>IFERROR('20'!BE5,"")</f>
        <v/>
      </c>
      <c r="BF5" s="41" t="str">
        <f>IFERROR('20'!BF5,"")</f>
        <v/>
      </c>
      <c r="BG5" s="41" t="str">
        <f>IFERROR('20'!BG5,"")</f>
        <v/>
      </c>
      <c r="BH5" s="41" t="str">
        <f>IFERROR('20'!BH5,"")</f>
        <v/>
      </c>
      <c r="BI5" s="41" t="str">
        <f>IFERROR('20'!BI5,"")</f>
        <v>PO01</v>
      </c>
      <c r="BJ5" s="41" t="str">
        <f>IFERROR('20'!BJ5,"")</f>
        <v/>
      </c>
      <c r="BK5" s="41" t="str">
        <f>IFERROR('20'!BK5,"")</f>
        <v/>
      </c>
      <c r="BL5" s="41" t="str">
        <f>IFERROR('20'!BL5,"")</f>
        <v/>
      </c>
      <c r="BM5" s="41" t="str">
        <f>IFERROR('20'!BM5,"")</f>
        <v>IN300</v>
      </c>
      <c r="BN5" s="41" t="str">
        <f>IFERROR('20'!BN5,"")</f>
        <v/>
      </c>
      <c r="BO5" s="41" t="str">
        <f>IFERROR('20'!BO5,"")</f>
        <v/>
      </c>
      <c r="BP5" s="41" t="str">
        <f>IFERROR('20'!BP5,"")</f>
        <v/>
      </c>
      <c r="BQ5" s="41" t="str">
        <f>IFERROR('20'!BQ5,"")</f>
        <v/>
      </c>
      <c r="BR5" s="41" t="str">
        <f>IFERROR('20'!BR5,"")</f>
        <v/>
      </c>
      <c r="BS5" s="41" t="str">
        <f>IFERROR('20'!BS5,"")</f>
        <v/>
      </c>
      <c r="BT5" s="41" t="str">
        <f>IFERROR('20'!BT5,"")</f>
        <v/>
      </c>
      <c r="BU5" s="41" t="str">
        <f>IFERROR('20'!BU5,"")</f>
        <v/>
      </c>
      <c r="BV5" s="41" t="str">
        <f>IFERROR('20'!BV5,"")</f>
        <v/>
      </c>
      <c r="BW5" s="41" t="str">
        <f>IFERROR('20'!BW5,"")</f>
        <v/>
      </c>
      <c r="BX5" s="41" t="str">
        <f>IFERROR('20'!BX5,"")</f>
        <v/>
      </c>
      <c r="BY5" s="41" t="str">
        <f>IFERROR('20'!BY5,"")</f>
        <v>EP01</v>
      </c>
      <c r="BZ5" s="41" t="str">
        <f>IFERROR('20'!BZ5,"")</f>
        <v>EP02</v>
      </c>
      <c r="CA5" s="41" t="str">
        <f>IFERROR('20'!CA5,"")</f>
        <v/>
      </c>
      <c r="CB5" s="41" t="str">
        <f>IFERROR('20'!CB5,"")</f>
        <v/>
      </c>
      <c r="CC5" s="41" t="str">
        <f>IFERROR('20'!CC5,"")</f>
        <v/>
      </c>
      <c r="CD5" s="41" t="str">
        <f>IFERROR('20'!CD5,"")</f>
        <v/>
      </c>
      <c r="CE5" s="41" t="str">
        <f>IFERROR('20'!CE5,"")</f>
        <v/>
      </c>
      <c r="CF5" s="41" t="str">
        <f>IFERROR('20'!CF5,"")</f>
        <v/>
      </c>
      <c r="CG5" s="41" t="str">
        <f>IFERROR('20'!CG5,"")</f>
        <v/>
      </c>
      <c r="CH5" s="41" t="str">
        <f>IFERROR('20'!CH5,"")</f>
        <v/>
      </c>
      <c r="CI5" s="41" t="str">
        <f>IFERROR('20'!CI5,"")</f>
        <v/>
      </c>
      <c r="CJ5" s="41" t="str">
        <f>IFERROR('20'!CJ5,"")</f>
        <v/>
      </c>
      <c r="CK5" s="41" t="str">
        <f>IFERROR('20'!CK5,"")</f>
        <v>TE01</v>
      </c>
      <c r="CL5" s="41" t="str">
        <f>IFERROR('20'!CL5,"")</f>
        <v/>
      </c>
      <c r="CM5" s="41" t="str">
        <f>IFERROR('20'!CM5,"")</f>
        <v/>
      </c>
      <c r="CN5" s="41" t="str">
        <f>IFERROR('20'!CN5,"")</f>
        <v/>
      </c>
      <c r="CO5" s="41" t="str">
        <f>IFERROR('20'!CO5,"")</f>
        <v>TE04</v>
      </c>
      <c r="CP5" s="41" t="str">
        <f>IFERROR('20'!CP5,"")</f>
        <v/>
      </c>
      <c r="CQ5" s="41" t="str">
        <f>IFERROR('20'!CQ5,"")</f>
        <v/>
      </c>
      <c r="CR5" s="41" t="str">
        <f>IFERROR('20'!CR5,"")</f>
        <v/>
      </c>
      <c r="CS5" s="41" t="str">
        <f>IFERROR('20'!CS5,"")</f>
        <v/>
      </c>
      <c r="CT5" s="41" t="str">
        <f>IFERROR('20'!CT5,"")</f>
        <v/>
      </c>
      <c r="CU5" s="41" t="str">
        <f>IFERROR('20'!CU5,"")</f>
        <v/>
      </c>
      <c r="CV5" s="41" t="str">
        <f>IFERROR('20'!CV5,"")</f>
        <v/>
      </c>
      <c r="CW5" s="41" t="str">
        <f>IFERROR('20'!CW5,"")</f>
        <v/>
      </c>
      <c r="CX5" s="41" t="str">
        <f>IFERROR('20'!CX5,"")</f>
        <v/>
      </c>
      <c r="CY5" s="41" t="str">
        <f>IFERROR('20'!CY5,"")</f>
        <v/>
      </c>
      <c r="CZ5" s="41" t="str">
        <f>IFERROR('20'!CZ5,"")</f>
        <v/>
      </c>
      <c r="DA5" s="41" t="str">
        <f>IFERROR('20'!DA5,"")</f>
        <v>LB100</v>
      </c>
      <c r="DB5" s="41" t="str">
        <f>IFERROR('20'!DB5,"")</f>
        <v>LB101</v>
      </c>
      <c r="DC5" s="41" t="str">
        <f>IFERROR('20'!DC5,"")</f>
        <v>LB200</v>
      </c>
      <c r="DD5" s="41" t="str">
        <f>IFERROR('20'!DD5,"")</f>
        <v>LB201</v>
      </c>
      <c r="DE5" s="41" t="str">
        <f>IFERROR('20'!DE5,"")</f>
        <v>IN200</v>
      </c>
      <c r="DF5" s="41" t="str">
        <f>IFERROR('20'!DF5,"")</f>
        <v/>
      </c>
      <c r="DG5" s="41" t="str">
        <f>IFERROR('20'!DG5,"")</f>
        <v/>
      </c>
      <c r="DH5" s="41" t="str">
        <f>IFERROR('20'!DH5,"")</f>
        <v/>
      </c>
      <c r="DI5" s="41" t="str">
        <f>IFERROR('20'!DI5,"")</f>
        <v/>
      </c>
      <c r="DJ5" s="41" t="str">
        <f>IFERROR('20'!DJ5,"")</f>
        <v/>
      </c>
      <c r="DK5" s="41" t="str">
        <f>IFERROR('20'!DK5,"")</f>
        <v/>
      </c>
      <c r="DL5" s="41" t="str">
        <f>IFERROR('20'!DL5,"")</f>
        <v/>
      </c>
      <c r="DM5" s="41" t="str">
        <f>IFERROR('20'!DM5,"")</f>
        <v/>
      </c>
      <c r="DN5" s="41" t="str">
        <f>IFERROR('20'!DN5,"")</f>
        <v/>
      </c>
      <c r="DO5" s="41" t="str">
        <f>IFERROR('20'!DO5,"")</f>
        <v/>
      </c>
      <c r="DP5" s="41" t="str">
        <f>IFERROR('20'!DP5,"")</f>
        <v/>
      </c>
      <c r="DQ5" s="41" t="str">
        <f>IFERROR('20'!DQ5,"")</f>
        <v>LB400</v>
      </c>
      <c r="DR5" s="41" t="str">
        <f>IFERROR('20'!DR5,"")</f>
        <v/>
      </c>
      <c r="DS5" s="41" t="str">
        <f>IFERROR('20'!DS5,"")</f>
        <v/>
      </c>
      <c r="DT5" s="41" t="str">
        <f>IFERROR('20'!DT5,"")</f>
        <v/>
      </c>
      <c r="DU5" s="41" t="str">
        <f>IFERROR('20'!DU5,"")</f>
        <v>LB600</v>
      </c>
      <c r="DV5" s="41" t="str">
        <f>IFERROR('20'!DV5,"")</f>
        <v/>
      </c>
      <c r="DW5" s="41" t="str">
        <f>IFERROR('20'!DW5,"")</f>
        <v/>
      </c>
      <c r="DX5" s="41" t="str">
        <f>IFERROR('20'!DX5,"")</f>
        <v/>
      </c>
      <c r="DY5" s="41" t="str">
        <f>IFERROR('20'!DY5,"")</f>
        <v/>
      </c>
      <c r="DZ5" s="41" t="str">
        <f>IFERROR('20'!DZ5,"")</f>
        <v/>
      </c>
      <c r="EA5" s="41" t="str">
        <f>IFERROR('20'!EA5,"")</f>
        <v/>
      </c>
      <c r="EB5" s="41" t="str">
        <f>IFERROR('20'!EB5,"")</f>
        <v/>
      </c>
      <c r="EC5" s="41" t="str">
        <f>IFERROR('20'!EC5,"")</f>
        <v/>
      </c>
      <c r="ED5" s="41" t="str">
        <f>IFERROR('20'!ED5,"")</f>
        <v/>
      </c>
      <c r="EE5" s="41" t="str">
        <f>IFERROR('20'!EE5,"")</f>
        <v/>
      </c>
      <c r="EF5" s="41" t="str">
        <f>IFERROR('20'!EF5,"")</f>
        <v/>
      </c>
      <c r="EG5" s="41" t="str">
        <f>IFERROR('20'!EG5,"")</f>
        <v/>
      </c>
      <c r="EH5" s="41" t="str">
        <f>IFERROR('20'!EH5,"")</f>
        <v/>
      </c>
      <c r="EI5" s="41" t="str">
        <f>IFERROR('20'!EI5,"")</f>
        <v/>
      </c>
      <c r="EJ5" s="41" t="str">
        <f>IFERROR('20'!EJ5,"")</f>
        <v/>
      </c>
      <c r="EK5" s="41" t="str">
        <f>IFERROR('20'!EK5,"")</f>
        <v>IN300</v>
      </c>
      <c r="EL5" s="41" t="str">
        <f>IFERROR('20'!EL5,"")</f>
        <v/>
      </c>
      <c r="EM5" s="41" t="str">
        <f>IFERROR('20'!EM5,"")</f>
        <v/>
      </c>
      <c r="EN5" s="41" t="str">
        <f>IFERROR('20'!EN5,"")</f>
        <v/>
      </c>
      <c r="EO5" s="41" t="str">
        <f>IFERROR('20'!EO5,"")</f>
        <v>IN300</v>
      </c>
      <c r="EP5" s="41" t="str">
        <f>IFERROR('20'!EP5,"")</f>
        <v/>
      </c>
      <c r="EQ5" s="41" t="str">
        <f>IFERROR('20'!EQ5,"")</f>
        <v/>
      </c>
      <c r="ER5" s="41" t="str">
        <f>IFERROR('20'!ER5,"")</f>
        <v/>
      </c>
      <c r="ES5" s="41" t="str">
        <f>IFERROR('20'!ES5,"")</f>
        <v/>
      </c>
      <c r="ET5" s="41" t="str">
        <f>IFERROR('20'!ET5,"")</f>
        <v/>
      </c>
      <c r="EU5" s="41" t="str">
        <f>IFERROR('20'!EU5,"")</f>
        <v/>
      </c>
      <c r="EV5" s="41" t="str">
        <f>IFERROR('20'!EV5,"")</f>
        <v/>
      </c>
      <c r="EW5" s="41" t="str">
        <f>IFERROR('20'!EW5,"")</f>
        <v/>
      </c>
      <c r="EX5" s="41" t="str">
        <f>IFERROR('20'!EX5,"")</f>
        <v/>
      </c>
      <c r="EY5" s="41" t="str">
        <f>IFERROR('20'!EY5,"")</f>
        <v/>
      </c>
      <c r="EZ5" s="41" t="str">
        <f>IFERROR('20'!EZ5,"")</f>
        <v/>
      </c>
      <c r="FA5" s="41" t="str">
        <f>IFERROR('20'!FA5,"")</f>
        <v>EP00</v>
      </c>
      <c r="FB5" s="41" t="str">
        <f>IFERROR('20'!FB5,"")</f>
        <v>EP01</v>
      </c>
      <c r="FC5" s="41" t="str">
        <f>IFERROR('20'!FC5,"")</f>
        <v>EP02</v>
      </c>
      <c r="FD5" s="41" t="str">
        <f>IFERROR('20'!FD5,"")</f>
        <v>EP03</v>
      </c>
      <c r="FE5" s="41" t="str">
        <f>IFERROR('20'!FE5,"")</f>
        <v/>
      </c>
      <c r="FF5" s="41" t="str">
        <f>IFERROR('20'!FF5,"")</f>
        <v/>
      </c>
      <c r="FG5" s="41" t="str">
        <f>IFERROR('20'!FG5,"")</f>
        <v/>
      </c>
      <c r="FH5" s="41" t="str">
        <f>IFERROR('20'!FH5,"")</f>
        <v/>
      </c>
      <c r="FI5" s="41" t="str">
        <f>IFERROR('20'!FI5,"")</f>
        <v/>
      </c>
      <c r="FJ5" s="41" t="str">
        <f>IFERROR('20'!FJ5,"")</f>
        <v/>
      </c>
      <c r="FK5" s="41" t="str">
        <f>IFERROR('20'!FK5,"")</f>
        <v/>
      </c>
      <c r="FL5" s="41" t="str">
        <f>IFERROR('20'!FL5,"")</f>
        <v/>
      </c>
    </row>
    <row r="6" spans="2:168" ht="18" customHeight="1" x14ac:dyDescent="0.25">
      <c r="B6" s="273"/>
      <c r="C6" s="193"/>
      <c r="D6" s="39" t="s">
        <v>35</v>
      </c>
      <c r="E6" s="41">
        <f>IFERROR('20'!E6,"")</f>
        <v>5</v>
      </c>
      <c r="F6" s="41">
        <f>IFERROR('20'!F6,"")</f>
        <v>5</v>
      </c>
      <c r="G6" s="41">
        <f>IFERROR('20'!G6,"")</f>
        <v>4</v>
      </c>
      <c r="H6" s="41" t="str">
        <f>IFERROR('20'!H6,"")</f>
        <v/>
      </c>
      <c r="I6" s="41">
        <f>IFERROR('20'!I6,"")</f>
        <v>20</v>
      </c>
      <c r="J6" s="41">
        <f>IFERROR('20'!J6,"")</f>
        <v>5</v>
      </c>
      <c r="K6" s="41">
        <f>IFERROR('20'!K6,"")</f>
        <v>5</v>
      </c>
      <c r="L6" s="41">
        <f>IFERROR('20'!L6,"")</f>
        <v>5</v>
      </c>
      <c r="M6" s="41" t="str">
        <f>IFERROR('20'!M6,"")</f>
        <v/>
      </c>
      <c r="N6" s="41" t="str">
        <f>IFERROR('20'!N6,"")</f>
        <v/>
      </c>
      <c r="O6" s="41" t="str">
        <f>IFERROR('20'!O6,"")</f>
        <v/>
      </c>
      <c r="P6" s="41" t="str">
        <f>IFERROR('20'!P6,"")</f>
        <v/>
      </c>
      <c r="Q6" s="41" t="str">
        <f>IFERROR('20'!Q6,"")</f>
        <v/>
      </c>
      <c r="R6" s="41" t="str">
        <f>IFERROR('20'!R6,"")</f>
        <v/>
      </c>
      <c r="S6" s="41" t="str">
        <f>IFERROR('20'!S6,"")</f>
        <v/>
      </c>
      <c r="T6" s="41" t="str">
        <f>IFERROR('20'!T6,"")</f>
        <v/>
      </c>
      <c r="U6" s="41">
        <f>IFERROR('20'!U6,"")</f>
        <v>4</v>
      </c>
      <c r="V6" s="41">
        <f>IFERROR('20'!V6,"")</f>
        <v>5</v>
      </c>
      <c r="W6" s="41">
        <f>IFERROR('20'!W6,"")</f>
        <v>20</v>
      </c>
      <c r="X6" s="41" t="str">
        <f>IFERROR('20'!X6,"")</f>
        <v/>
      </c>
      <c r="Y6" s="41">
        <f>IFERROR('20'!Y6,"")</f>
        <v>20</v>
      </c>
      <c r="Z6" s="41">
        <f>IFERROR('20'!Z6,"")</f>
        <v>20</v>
      </c>
      <c r="AA6" s="41">
        <f>IFERROR('20'!AA6,"")</f>
        <v>20</v>
      </c>
      <c r="AB6" s="41">
        <f>IFERROR('20'!AB6,"")</f>
        <v>20</v>
      </c>
      <c r="AC6" s="41">
        <f>IFERROR('20'!AC6,"")</f>
        <v>20</v>
      </c>
      <c r="AD6" s="41" t="str">
        <f>IFERROR('20'!AD6,"")</f>
        <v/>
      </c>
      <c r="AE6" s="41" t="str">
        <f>IFERROR('20'!AE6,"")</f>
        <v/>
      </c>
      <c r="AF6" s="41" t="str">
        <f>IFERROR('20'!AF6,"")</f>
        <v/>
      </c>
      <c r="AG6" s="41" t="str">
        <f>IFERROR('20'!AG6,"")</f>
        <v/>
      </c>
      <c r="AH6" s="41" t="str">
        <f>IFERROR('20'!AH6,"")</f>
        <v/>
      </c>
      <c r="AI6" s="41" t="str">
        <f>IFERROR('20'!AI6,"")</f>
        <v/>
      </c>
      <c r="AJ6" s="41" t="str">
        <f>IFERROR('20'!AJ6,"")</f>
        <v/>
      </c>
      <c r="AK6" s="41" t="str">
        <f>IFERROR('20'!AK6,"")</f>
        <v/>
      </c>
      <c r="AL6" s="41" t="str">
        <f>IFERROR('20'!AL6,"")</f>
        <v/>
      </c>
      <c r="AM6" s="41" t="str">
        <f>IFERROR('20'!AM6,"")</f>
        <v/>
      </c>
      <c r="AN6" s="41" t="str">
        <f>IFERROR('20'!AN6,"")</f>
        <v/>
      </c>
      <c r="AO6" s="41" t="str">
        <f>IFERROR('20'!AO6,"")</f>
        <v/>
      </c>
      <c r="AP6" s="41" t="str">
        <f>IFERROR('20'!AP6,"")</f>
        <v/>
      </c>
      <c r="AQ6" s="41" t="str">
        <f>IFERROR('20'!AQ6,"")</f>
        <v/>
      </c>
      <c r="AR6" s="41" t="str">
        <f>IFERROR('20'!AR6,"")</f>
        <v/>
      </c>
      <c r="AS6" s="41">
        <f>IFERROR('20'!AS6,"")</f>
        <v>20</v>
      </c>
      <c r="AT6" s="41" t="str">
        <f>IFERROR('20'!AT6,"")</f>
        <v/>
      </c>
      <c r="AU6" s="41" t="str">
        <f>IFERROR('20'!AU6,"")</f>
        <v/>
      </c>
      <c r="AV6" s="41" t="str">
        <f>IFERROR('20'!AV6,"")</f>
        <v/>
      </c>
      <c r="AW6" s="41">
        <f>IFERROR('20'!AW6,"")</f>
        <v>10</v>
      </c>
      <c r="AX6" s="41">
        <f>IFERROR('20'!AX6,"")</f>
        <v>20</v>
      </c>
      <c r="AY6" s="41" t="str">
        <f>IFERROR('20'!AY6,"")</f>
        <v/>
      </c>
      <c r="AZ6" s="41" t="str">
        <f>IFERROR('20'!AZ6,"")</f>
        <v/>
      </c>
      <c r="BA6" s="41" t="str">
        <f>IFERROR('20'!BA6,"")</f>
        <v/>
      </c>
      <c r="BB6" s="41" t="str">
        <f>IFERROR('20'!BB6,"")</f>
        <v/>
      </c>
      <c r="BC6" s="41" t="str">
        <f>IFERROR('20'!BC6,"")</f>
        <v/>
      </c>
      <c r="BD6" s="41" t="str">
        <f>IFERROR('20'!BD6,"")</f>
        <v/>
      </c>
      <c r="BE6" s="41" t="str">
        <f>IFERROR('20'!BE6,"")</f>
        <v/>
      </c>
      <c r="BF6" s="41" t="str">
        <f>IFERROR('20'!BF6,"")</f>
        <v/>
      </c>
      <c r="BG6" s="41" t="str">
        <f>IFERROR('20'!BG6,"")</f>
        <v/>
      </c>
      <c r="BH6" s="41" t="str">
        <f>IFERROR('20'!BH6,"")</f>
        <v/>
      </c>
      <c r="BI6" s="41">
        <f>IFERROR('20'!BI6,"")</f>
        <v>10</v>
      </c>
      <c r="BJ6" s="41" t="str">
        <f>IFERROR('20'!BJ6,"")</f>
        <v/>
      </c>
      <c r="BK6" s="41" t="str">
        <f>IFERROR('20'!BK6,"")</f>
        <v/>
      </c>
      <c r="BL6" s="41" t="str">
        <f>IFERROR('20'!BL6,"")</f>
        <v/>
      </c>
      <c r="BM6" s="41">
        <f>IFERROR('20'!BM6,"")</f>
        <v>20</v>
      </c>
      <c r="BN6" s="41" t="str">
        <f>IFERROR('20'!BN6,"")</f>
        <v/>
      </c>
      <c r="BO6" s="41" t="str">
        <f>IFERROR('20'!BO6,"")</f>
        <v/>
      </c>
      <c r="BP6" s="41" t="str">
        <f>IFERROR('20'!BP6,"")</f>
        <v/>
      </c>
      <c r="BQ6" s="41" t="str">
        <f>IFERROR('20'!BQ6,"")</f>
        <v/>
      </c>
      <c r="BR6" s="41" t="str">
        <f>IFERROR('20'!BR6,"")</f>
        <v/>
      </c>
      <c r="BS6" s="41" t="str">
        <f>IFERROR('20'!BS6,"")</f>
        <v/>
      </c>
      <c r="BT6" s="41" t="str">
        <f>IFERROR('20'!BT6,"")</f>
        <v/>
      </c>
      <c r="BU6" s="41" t="str">
        <f>IFERROR('20'!BU6,"")</f>
        <v/>
      </c>
      <c r="BV6" s="41" t="str">
        <f>IFERROR('20'!BV6,"")</f>
        <v/>
      </c>
      <c r="BW6" s="41" t="str">
        <f>IFERROR('20'!BW6,"")</f>
        <v/>
      </c>
      <c r="BX6" s="41" t="str">
        <f>IFERROR('20'!BX6,"")</f>
        <v/>
      </c>
      <c r="BY6" s="41">
        <f>IFERROR('20'!BY6,"")</f>
        <v>5</v>
      </c>
      <c r="BZ6" s="41">
        <f>IFERROR('20'!BZ6,"")</f>
        <v>4</v>
      </c>
      <c r="CA6" s="41" t="str">
        <f>IFERROR('20'!CA6,"")</f>
        <v/>
      </c>
      <c r="CB6" s="41" t="str">
        <f>IFERROR('20'!CB6,"")</f>
        <v/>
      </c>
      <c r="CC6" s="41" t="str">
        <f>IFERROR('20'!CC6,"")</f>
        <v/>
      </c>
      <c r="CD6" s="41" t="str">
        <f>IFERROR('20'!CD6,"")</f>
        <v/>
      </c>
      <c r="CE6" s="41" t="str">
        <f>IFERROR('20'!CE6,"")</f>
        <v/>
      </c>
      <c r="CF6" s="41" t="str">
        <f>IFERROR('20'!CF6,"")</f>
        <v/>
      </c>
      <c r="CG6" s="41" t="str">
        <f>IFERROR('20'!CG6,"")</f>
        <v/>
      </c>
      <c r="CH6" s="41" t="str">
        <f>IFERROR('20'!CH6,"")</f>
        <v/>
      </c>
      <c r="CI6" s="41" t="str">
        <f>IFERROR('20'!CI6,"")</f>
        <v/>
      </c>
      <c r="CJ6" s="41" t="str">
        <f>IFERROR('20'!CJ6,"")</f>
        <v/>
      </c>
      <c r="CK6" s="41">
        <f>IFERROR('20'!CK6,"")</f>
        <v>20</v>
      </c>
      <c r="CL6" s="41" t="str">
        <f>IFERROR('20'!CL6,"")</f>
        <v/>
      </c>
      <c r="CM6" s="41" t="str">
        <f>IFERROR('20'!CM6,"")</f>
        <v/>
      </c>
      <c r="CN6" s="41" t="str">
        <f>IFERROR('20'!CN6,"")</f>
        <v/>
      </c>
      <c r="CO6" s="41">
        <f>IFERROR('20'!CO6,"")</f>
        <v>20</v>
      </c>
      <c r="CP6" s="41" t="str">
        <f>IFERROR('20'!CP6,"")</f>
        <v/>
      </c>
      <c r="CQ6" s="41" t="str">
        <f>IFERROR('20'!CQ6,"")</f>
        <v/>
      </c>
      <c r="CR6" s="41" t="str">
        <f>IFERROR('20'!CR6,"")</f>
        <v/>
      </c>
      <c r="CS6" s="41" t="str">
        <f>IFERROR('20'!CS6,"")</f>
        <v/>
      </c>
      <c r="CT6" s="41" t="str">
        <f>IFERROR('20'!CT6,"")</f>
        <v/>
      </c>
      <c r="CU6" s="41" t="str">
        <f>IFERROR('20'!CU6,"")</f>
        <v/>
      </c>
      <c r="CV6" s="41" t="str">
        <f>IFERROR('20'!CV6,"")</f>
        <v/>
      </c>
      <c r="CW6" s="41" t="str">
        <f>IFERROR('20'!CW6,"")</f>
        <v/>
      </c>
      <c r="CX6" s="41" t="str">
        <f>IFERROR('20'!CX6,"")</f>
        <v/>
      </c>
      <c r="CY6" s="41" t="str">
        <f>IFERROR('20'!CY6,"")</f>
        <v/>
      </c>
      <c r="CZ6" s="41" t="str">
        <f>IFERROR('20'!CZ6,"")</f>
        <v/>
      </c>
      <c r="DA6" s="41">
        <f>IFERROR('20'!DA6,"")</f>
        <v>20</v>
      </c>
      <c r="DB6" s="41">
        <f>IFERROR('20'!DB6,"")</f>
        <v>10</v>
      </c>
      <c r="DC6" s="41">
        <f>IFERROR('20'!DC6,"")</f>
        <v>20</v>
      </c>
      <c r="DD6" s="41">
        <f>IFERROR('20'!DD6,"")</f>
        <v>10</v>
      </c>
      <c r="DE6" s="41">
        <f>IFERROR('20'!DE6,"")</f>
        <v>20</v>
      </c>
      <c r="DF6" s="41" t="str">
        <f>IFERROR('20'!DF6,"")</f>
        <v/>
      </c>
      <c r="DG6" s="41" t="str">
        <f>IFERROR('20'!DG6,"")</f>
        <v/>
      </c>
      <c r="DH6" s="41" t="str">
        <f>IFERROR('20'!DH6,"")</f>
        <v/>
      </c>
      <c r="DI6" s="41" t="str">
        <f>IFERROR('20'!DI6,"")</f>
        <v/>
      </c>
      <c r="DJ6" s="41" t="str">
        <f>IFERROR('20'!DJ6,"")</f>
        <v/>
      </c>
      <c r="DK6" s="41" t="str">
        <f>IFERROR('20'!DK6,"")</f>
        <v/>
      </c>
      <c r="DL6" s="41" t="str">
        <f>IFERROR('20'!DL6,"")</f>
        <v/>
      </c>
      <c r="DM6" s="41" t="str">
        <f>IFERROR('20'!DM6,"")</f>
        <v/>
      </c>
      <c r="DN6" s="41" t="str">
        <f>IFERROR('20'!DN6,"")</f>
        <v/>
      </c>
      <c r="DO6" s="41" t="str">
        <f>IFERROR('20'!DO6,"")</f>
        <v/>
      </c>
      <c r="DP6" s="41" t="str">
        <f>IFERROR('20'!DP6,"")</f>
        <v/>
      </c>
      <c r="DQ6" s="41">
        <f>IFERROR('20'!DQ6,"")</f>
        <v>20</v>
      </c>
      <c r="DR6" s="41" t="str">
        <f>IFERROR('20'!DR6,"")</f>
        <v/>
      </c>
      <c r="DS6" s="41" t="str">
        <f>IFERROR('20'!DS6,"")</f>
        <v/>
      </c>
      <c r="DT6" s="41" t="str">
        <f>IFERROR('20'!DT6,"")</f>
        <v/>
      </c>
      <c r="DU6" s="41">
        <f>IFERROR('20'!DU6,"")</f>
        <v>20</v>
      </c>
      <c r="DV6" s="41" t="str">
        <f>IFERROR('20'!DV6,"")</f>
        <v/>
      </c>
      <c r="DW6" s="41" t="str">
        <f>IFERROR('20'!DW6,"")</f>
        <v/>
      </c>
      <c r="DX6" s="41" t="str">
        <f>IFERROR('20'!DX6,"")</f>
        <v/>
      </c>
      <c r="DY6" s="41" t="str">
        <f>IFERROR('20'!DY6,"")</f>
        <v/>
      </c>
      <c r="DZ6" s="41" t="str">
        <f>IFERROR('20'!DZ6,"")</f>
        <v/>
      </c>
      <c r="EA6" s="41" t="str">
        <f>IFERROR('20'!EA6,"")</f>
        <v/>
      </c>
      <c r="EB6" s="41" t="str">
        <f>IFERROR('20'!EB6,"")</f>
        <v/>
      </c>
      <c r="EC6" s="41" t="str">
        <f>IFERROR('20'!EC6,"")</f>
        <v/>
      </c>
      <c r="ED6" s="41" t="str">
        <f>IFERROR('20'!ED6,"")</f>
        <v/>
      </c>
      <c r="EE6" s="41" t="str">
        <f>IFERROR('20'!EE6,"")</f>
        <v/>
      </c>
      <c r="EF6" s="41" t="str">
        <f>IFERROR('20'!EF6,"")</f>
        <v/>
      </c>
      <c r="EG6" s="41" t="str">
        <f>IFERROR('20'!EG6,"")</f>
        <v/>
      </c>
      <c r="EH6" s="41" t="str">
        <f>IFERROR('20'!EH6,"")</f>
        <v/>
      </c>
      <c r="EI6" s="41" t="str">
        <f>IFERROR('20'!EI6,"")</f>
        <v/>
      </c>
      <c r="EJ6" s="41" t="str">
        <f>IFERROR('20'!EJ6,"")</f>
        <v/>
      </c>
      <c r="EK6" s="41">
        <f>IFERROR('20'!EK6,"")</f>
        <v>20</v>
      </c>
      <c r="EL6" s="41" t="str">
        <f>IFERROR('20'!EL6,"")</f>
        <v/>
      </c>
      <c r="EM6" s="41" t="str">
        <f>IFERROR('20'!EM6,"")</f>
        <v/>
      </c>
      <c r="EN6" s="41" t="str">
        <f>IFERROR('20'!EN6,"")</f>
        <v/>
      </c>
      <c r="EO6" s="41">
        <f>IFERROR('20'!EO6,"")</f>
        <v>20</v>
      </c>
      <c r="EP6" s="41" t="str">
        <f>IFERROR('20'!EP6,"")</f>
        <v/>
      </c>
      <c r="EQ6" s="41" t="str">
        <f>IFERROR('20'!EQ6,"")</f>
        <v/>
      </c>
      <c r="ER6" s="41" t="str">
        <f>IFERROR('20'!ER6,"")</f>
        <v/>
      </c>
      <c r="ES6" s="41" t="str">
        <f>IFERROR('20'!ES6,"")</f>
        <v/>
      </c>
      <c r="ET6" s="41" t="str">
        <f>IFERROR('20'!ET6,"")</f>
        <v/>
      </c>
      <c r="EU6" s="41" t="str">
        <f>IFERROR('20'!EU6,"")</f>
        <v/>
      </c>
      <c r="EV6" s="41" t="str">
        <f>IFERROR('20'!EV6,"")</f>
        <v/>
      </c>
      <c r="EW6" s="41" t="str">
        <f>IFERROR('20'!EW6,"")</f>
        <v/>
      </c>
      <c r="EX6" s="41" t="str">
        <f>IFERROR('20'!EX6,"")</f>
        <v/>
      </c>
      <c r="EY6" s="41" t="str">
        <f>IFERROR('20'!EY6,"")</f>
        <v/>
      </c>
      <c r="EZ6" s="41" t="str">
        <f>IFERROR('20'!EZ6,"")</f>
        <v/>
      </c>
      <c r="FA6" s="41">
        <f>IFERROR('20'!FA6,"")</f>
        <v>20</v>
      </c>
      <c r="FB6" s="41">
        <f>IFERROR('20'!FB6,"")</f>
        <v>5</v>
      </c>
      <c r="FC6" s="41">
        <f>IFERROR('20'!FC6,"")</f>
        <v>4</v>
      </c>
      <c r="FD6" s="41">
        <f>IFERROR('20'!FD6,"")</f>
        <v>5</v>
      </c>
      <c r="FE6" s="41" t="str">
        <f>IFERROR('20'!FE6,"")</f>
        <v/>
      </c>
      <c r="FF6" s="41" t="str">
        <f>IFERROR('20'!FF6,"")</f>
        <v/>
      </c>
      <c r="FG6" s="41" t="str">
        <f>IFERROR('20'!FG6,"")</f>
        <v/>
      </c>
      <c r="FH6" s="41" t="str">
        <f>IFERROR('20'!FH6,"")</f>
        <v/>
      </c>
      <c r="FI6" s="41" t="str">
        <f>IFERROR('20'!FI6,"")</f>
        <v/>
      </c>
      <c r="FJ6" s="41" t="str">
        <f>IFERROR('20'!FJ6,"")</f>
        <v/>
      </c>
      <c r="FK6" s="41" t="str">
        <f>IFERROR('20'!FK6,"")</f>
        <v/>
      </c>
      <c r="FL6" s="41" t="str">
        <f>IFERROR('20'!FL6,"")</f>
        <v/>
      </c>
    </row>
    <row r="7" spans="2:168" x14ac:dyDescent="0.25">
      <c r="B7" s="42" t="str">
        <f>IF(ISBLANK('Nota de Estudiantes'!B7),"",'Nota de Estudiantes'!B7)</f>
        <v>1</v>
      </c>
      <c r="C7" s="42" t="str">
        <f>IF(ISBLANK('Nota de Estudiantes'!C7),"",'Nota de Estudiantes'!C7)</f>
        <v>APARICIO PALOMINO, HARLEY DAVINSON</v>
      </c>
      <c r="D7" s="38" t="str">
        <f>IF(ISBLANK('Nota de Estudiantes'!D7),"",'Nota de Estudiantes'!D7)</f>
        <v>01</v>
      </c>
      <c r="E7" s="54">
        <f>IF(AND('20'!E7&lt;&gt;"",'20'!E7&lt;&gt;"Falta"),'20'!E7/20,"")</f>
        <v>0.6</v>
      </c>
      <c r="F7" s="54">
        <f>IF(AND('20'!F7&lt;&gt;"",'20'!F7&lt;&gt;"Falta"),'20'!F7/20,"")</f>
        <v>1</v>
      </c>
      <c r="G7" s="54">
        <f>IF(AND('20'!G7&lt;&gt;"",'20'!G7&lt;&gt;"Falta"),'20'!G7/20,"")</f>
        <v>0.5</v>
      </c>
      <c r="H7" s="54" t="str">
        <f>IF(AND('20'!H7&lt;&gt;"",'20'!H7&lt;&gt;"Falta"),'20'!H7/20,"")</f>
        <v/>
      </c>
      <c r="I7" s="54">
        <f>IF(AND('20'!I7&lt;&gt;"",'20'!I7&lt;&gt;"Falta"),'20'!I7/20,"")</f>
        <v>0.95</v>
      </c>
      <c r="J7" s="54">
        <f>IF(AND('20'!J7&lt;&gt;"",'20'!J7&lt;&gt;"Falta"),'20'!J7/20,"")</f>
        <v>0.6</v>
      </c>
      <c r="K7" s="54">
        <f>IF(AND('20'!K7&lt;&gt;"",'20'!K7&lt;&gt;"Falta"),'20'!K7/20,"")</f>
        <v>0.6</v>
      </c>
      <c r="L7" s="54">
        <f>IF(AND('20'!L7&lt;&gt;"",'20'!L7&lt;&gt;"Falta"),'20'!L7/20,"")</f>
        <v>0.8</v>
      </c>
      <c r="M7" s="54" t="str">
        <f>IF(AND('20'!M7&lt;&gt;"",'20'!M7&lt;&gt;"Falta"),'20'!M7/20,"")</f>
        <v/>
      </c>
      <c r="N7" s="54" t="str">
        <f>IF(AND('20'!N7&lt;&gt;"",'20'!N7&lt;&gt;"Falta"),'20'!N7/20,"")</f>
        <v/>
      </c>
      <c r="O7" s="54" t="str">
        <f>IF(AND('20'!O7&lt;&gt;"",'20'!O7&lt;&gt;"Falta"),'20'!O7/20,"")</f>
        <v/>
      </c>
      <c r="P7" s="54" t="str">
        <f>IF(AND('20'!P7&lt;&gt;"",'20'!P7&lt;&gt;"Falta"),'20'!P7/20,"")</f>
        <v/>
      </c>
      <c r="Q7" s="54" t="str">
        <f>IF(AND('20'!Q7&lt;&gt;"",'20'!Q7&lt;&gt;"Falta"),'20'!Q7/20,"")</f>
        <v/>
      </c>
      <c r="R7" s="54" t="str">
        <f>IF(AND('20'!R7&lt;&gt;"",'20'!R7&lt;&gt;"Falta"),'20'!R7/20,"")</f>
        <v/>
      </c>
      <c r="S7" s="54" t="str">
        <f>IF(AND('20'!S7&lt;&gt;"",'20'!S7&lt;&gt;"Falta"),'20'!S7/20,"")</f>
        <v/>
      </c>
      <c r="T7" s="54" t="str">
        <f>IF(AND('20'!T7&lt;&gt;"",'20'!T7&lt;&gt;"Falta"),'20'!T7/20,"")</f>
        <v/>
      </c>
      <c r="U7" s="54">
        <f>IF(AND('20'!U7&lt;&gt;"",'20'!U7&lt;&gt;"Falta"),'20'!U7/20,"")</f>
        <v>1</v>
      </c>
      <c r="V7" s="54">
        <f>IF(AND('20'!V7&lt;&gt;"",'20'!V7&lt;&gt;"Falta"),'20'!V7/20,"")</f>
        <v>0.6</v>
      </c>
      <c r="W7" s="54">
        <f>IF(AND('20'!W7&lt;&gt;"",'20'!W7&lt;&gt;"Falta"),'20'!W7/20,"")</f>
        <v>0.8</v>
      </c>
      <c r="X7" s="54" t="str">
        <f>IF(AND('20'!X7&lt;&gt;"",'20'!X7&lt;&gt;"Falta"),'20'!X7/20,"")</f>
        <v/>
      </c>
      <c r="Y7" s="54">
        <f>IF(AND('20'!Y7&lt;&gt;"",'20'!Y7&lt;&gt;"Falta"),'20'!Y7/20,"")</f>
        <v>1</v>
      </c>
      <c r="Z7" s="54">
        <f>IF(AND('20'!Z7&lt;&gt;"",'20'!Z7&lt;&gt;"Falta"),'20'!Z7/20,"")</f>
        <v>0.85</v>
      </c>
      <c r="AA7" s="54">
        <f>IF(AND('20'!AA7&lt;&gt;"",'20'!AA7&lt;&gt;"Falta"),'20'!AA7/20,"")</f>
        <v>0.7</v>
      </c>
      <c r="AB7" s="54">
        <f>IF(AND('20'!AB7&lt;&gt;"",'20'!AB7&lt;&gt;"Falta"),'20'!AB7/20,"")</f>
        <v>0.45</v>
      </c>
      <c r="AC7" s="54">
        <f>IF(AND('20'!AC7&lt;&gt;"",'20'!AC7&lt;&gt;"Falta"),'20'!AC7/20,"")</f>
        <v>0.5</v>
      </c>
      <c r="AD7" s="54" t="str">
        <f>IF(AND('20'!AD7&lt;&gt;"",'20'!AD7&lt;&gt;"Falta"),'20'!AD7/20,"")</f>
        <v/>
      </c>
      <c r="AE7" s="54" t="str">
        <f>IF(AND('20'!AE7&lt;&gt;"",'20'!AE7&lt;&gt;"Falta"),'20'!AE7/20,"")</f>
        <v/>
      </c>
      <c r="AF7" s="54" t="str">
        <f>IF(AND('20'!AF7&lt;&gt;"",'20'!AF7&lt;&gt;"Falta"),'20'!AF7/20,"")</f>
        <v/>
      </c>
      <c r="AG7" s="54" t="str">
        <f>IF(AND('20'!AG7&lt;&gt;"",'20'!AG7&lt;&gt;"Falta"),'20'!AG7/20,"")</f>
        <v/>
      </c>
      <c r="AH7" s="54" t="str">
        <f>IF(AND('20'!AH7&lt;&gt;"",'20'!AH7&lt;&gt;"Falta"),'20'!AH7/20,"")</f>
        <v/>
      </c>
      <c r="AI7" s="54" t="str">
        <f>IF(AND('20'!AI7&lt;&gt;"",'20'!AI7&lt;&gt;"Falta"),'20'!AI7/20,"")</f>
        <v/>
      </c>
      <c r="AJ7" s="54" t="str">
        <f>IF(AND('20'!AJ7&lt;&gt;"",'20'!AJ7&lt;&gt;"Falta"),'20'!AJ7/20,"")</f>
        <v/>
      </c>
      <c r="AK7" s="54" t="str">
        <f>IF(AND('20'!AK7&lt;&gt;"",'20'!AK7&lt;&gt;"Falta"),'20'!AK7/20,"")</f>
        <v/>
      </c>
      <c r="AL7" s="54" t="str">
        <f>IF(AND('20'!AL7&lt;&gt;"",'20'!AL7&lt;&gt;"Falta"),'20'!AL7/20,"")</f>
        <v/>
      </c>
      <c r="AM7" s="54" t="str">
        <f>IF(AND('20'!AM7&lt;&gt;"",'20'!AM7&lt;&gt;"Falta"),'20'!AM7/20,"")</f>
        <v/>
      </c>
      <c r="AN7" s="54" t="str">
        <f>IF(AND('20'!AN7&lt;&gt;"",'20'!AN7&lt;&gt;"Falta"),'20'!AN7/20,"")</f>
        <v/>
      </c>
      <c r="AO7" s="54" t="str">
        <f>IF(AND('20'!AO7&lt;&gt;"",'20'!AO7&lt;&gt;"Falta"),'20'!AO7/20,"")</f>
        <v/>
      </c>
      <c r="AP7" s="54" t="str">
        <f>IF(AND('20'!AP7&lt;&gt;"",'20'!AP7&lt;&gt;"Falta"),'20'!AP7/20,"")</f>
        <v/>
      </c>
      <c r="AQ7" s="54" t="str">
        <f>IF(AND('20'!AQ7&lt;&gt;"",'20'!AQ7&lt;&gt;"Falta"),'20'!AQ7/20,"")</f>
        <v/>
      </c>
      <c r="AR7" s="54" t="str">
        <f>IF(AND('20'!AR7&lt;&gt;"",'20'!AR7&lt;&gt;"Falta"),'20'!AR7/20,"")</f>
        <v/>
      </c>
      <c r="AS7" s="54">
        <f>IF(AND('20'!AS7&lt;&gt;"",'20'!AS7&lt;&gt;"Falta"),'20'!AS7/20,"")</f>
        <v>0.9</v>
      </c>
      <c r="AT7" s="54" t="str">
        <f>IF(AND('20'!AT7&lt;&gt;"",'20'!AT7&lt;&gt;"Falta"),'20'!AT7/20,"")</f>
        <v/>
      </c>
      <c r="AU7" s="54" t="str">
        <f>IF(AND('20'!AU7&lt;&gt;"",'20'!AU7&lt;&gt;"Falta"),'20'!AU7/20,"")</f>
        <v/>
      </c>
      <c r="AV7" s="54" t="str">
        <f>IF(AND('20'!AV7&lt;&gt;"",'20'!AV7&lt;&gt;"Falta"),'20'!AV7/20,"")</f>
        <v/>
      </c>
      <c r="AW7" s="54">
        <f>IF(AND('20'!AW7&lt;&gt;"",'20'!AW7&lt;&gt;"Falta"),'20'!AW7/20,"")</f>
        <v>0.7</v>
      </c>
      <c r="AX7" s="54">
        <f>IF(AND('20'!AX7&lt;&gt;"",'20'!AX7&lt;&gt;"Falta"),'20'!AX7/20,"")</f>
        <v>0.6</v>
      </c>
      <c r="AY7" s="54" t="str">
        <f>IF(AND('20'!AY7&lt;&gt;"",'20'!AY7&lt;&gt;"Falta"),'20'!AY7/20,"")</f>
        <v/>
      </c>
      <c r="AZ7" s="54" t="str">
        <f>IF(AND('20'!AZ7&lt;&gt;"",'20'!AZ7&lt;&gt;"Falta"),'20'!AZ7/20,"")</f>
        <v/>
      </c>
      <c r="BA7" s="54" t="str">
        <f>IF(AND('20'!BA7&lt;&gt;"",'20'!BA7&lt;&gt;"Falta"),'20'!BA7/20,"")</f>
        <v/>
      </c>
      <c r="BB7" s="54" t="str">
        <f>IF(AND('20'!BB7&lt;&gt;"",'20'!BB7&lt;&gt;"Falta"),'20'!BB7/20,"")</f>
        <v/>
      </c>
      <c r="BC7" s="54" t="str">
        <f>IF(AND('20'!BC7&lt;&gt;"",'20'!BC7&lt;&gt;"Falta"),'20'!BC7/20,"")</f>
        <v/>
      </c>
      <c r="BD7" s="54" t="str">
        <f>IF(AND('20'!BD7&lt;&gt;"",'20'!BD7&lt;&gt;"Falta"),'20'!BD7/20,"")</f>
        <v/>
      </c>
      <c r="BE7" s="54" t="str">
        <f>IF(AND('20'!BE7&lt;&gt;"",'20'!BE7&lt;&gt;"Falta"),'20'!BE7/20,"")</f>
        <v/>
      </c>
      <c r="BF7" s="54" t="str">
        <f>IF(AND('20'!BF7&lt;&gt;"",'20'!BF7&lt;&gt;"Falta"),'20'!BF7/20,"")</f>
        <v/>
      </c>
      <c r="BG7" s="54" t="str">
        <f>IF(AND('20'!BG7&lt;&gt;"",'20'!BG7&lt;&gt;"Falta"),'20'!BG7/20,"")</f>
        <v/>
      </c>
      <c r="BH7" s="54" t="str">
        <f>IF(AND('20'!BH7&lt;&gt;"",'20'!BH7&lt;&gt;"Falta"),'20'!BH7/20,"")</f>
        <v/>
      </c>
      <c r="BI7" s="54">
        <f>IF(AND('20'!BI7&lt;&gt;"",'20'!BI7&lt;&gt;"Falta"),'20'!BI7/20,"")</f>
        <v>0.6</v>
      </c>
      <c r="BJ7" s="54" t="str">
        <f>IF(AND('20'!BJ7&lt;&gt;"",'20'!BJ7&lt;&gt;"Falta"),'20'!BJ7/20,"")</f>
        <v/>
      </c>
      <c r="BK7" s="54" t="str">
        <f>IF(AND('20'!BK7&lt;&gt;"",'20'!BK7&lt;&gt;"Falta"),'20'!BK7/20,"")</f>
        <v/>
      </c>
      <c r="BL7" s="54" t="str">
        <f>IF(AND('20'!BL7&lt;&gt;"",'20'!BL7&lt;&gt;"Falta"),'20'!BL7/20,"")</f>
        <v/>
      </c>
      <c r="BM7" s="54">
        <f>IF(AND('20'!BM7&lt;&gt;"",'20'!BM7&lt;&gt;"Falta"),'20'!BM7/20,"")</f>
        <v>0.6</v>
      </c>
      <c r="BN7" s="54" t="str">
        <f>IF(AND('20'!BN7&lt;&gt;"",'20'!BN7&lt;&gt;"Falta"),'20'!BN7/20,"")</f>
        <v/>
      </c>
      <c r="BO7" s="54" t="str">
        <f>IF(AND('20'!BO7&lt;&gt;"",'20'!BO7&lt;&gt;"Falta"),'20'!BO7/20,"")</f>
        <v/>
      </c>
      <c r="BP7" s="54" t="str">
        <f>IF(AND('20'!BP7&lt;&gt;"",'20'!BP7&lt;&gt;"Falta"),'20'!BP7/20,"")</f>
        <v/>
      </c>
      <c r="BQ7" s="54" t="str">
        <f>IF(AND('20'!BQ7&lt;&gt;"",'20'!BQ7&lt;&gt;"Falta"),'20'!BQ7/20,"")</f>
        <v/>
      </c>
      <c r="BR7" s="54" t="str">
        <f>IF(AND('20'!BR7&lt;&gt;"",'20'!BR7&lt;&gt;"Falta"),'20'!BR7/20,"")</f>
        <v/>
      </c>
      <c r="BS7" s="54" t="str">
        <f>IF(AND('20'!BS7&lt;&gt;"",'20'!BS7&lt;&gt;"Falta"),'20'!BS7/20,"")</f>
        <v/>
      </c>
      <c r="BT7" s="54" t="str">
        <f>IF(AND('20'!BT7&lt;&gt;"",'20'!BT7&lt;&gt;"Falta"),'20'!BT7/20,"")</f>
        <v/>
      </c>
      <c r="BU7" s="54" t="str">
        <f>IF(AND('20'!BU7&lt;&gt;"",'20'!BU7&lt;&gt;"Falta"),'20'!BU7/20,"")</f>
        <v/>
      </c>
      <c r="BV7" s="54" t="str">
        <f>IF(AND('20'!BV7&lt;&gt;"",'20'!BV7&lt;&gt;"Falta"),'20'!BV7/20,"")</f>
        <v/>
      </c>
      <c r="BW7" s="54" t="str">
        <f>IF(AND('20'!BW7&lt;&gt;"",'20'!BW7&lt;&gt;"Falta"),'20'!BW7/20,"")</f>
        <v/>
      </c>
      <c r="BX7" s="54" t="str">
        <f>IF(AND('20'!BX7&lt;&gt;"",'20'!BX7&lt;&gt;"Falta"),'20'!BX7/20,"")</f>
        <v/>
      </c>
      <c r="BY7" s="54">
        <f>IF(AND('20'!BY7&lt;&gt;"",'20'!BY7&lt;&gt;"Falta"),'20'!BY7/20,"")</f>
        <v>0.8</v>
      </c>
      <c r="BZ7" s="54">
        <f>IF(AND('20'!BZ7&lt;&gt;"",'20'!BZ7&lt;&gt;"Falta"),'20'!BZ7/20,"")</f>
        <v>0.75</v>
      </c>
      <c r="CA7" s="54" t="str">
        <f>IF(AND('20'!CA7&lt;&gt;"",'20'!CA7&lt;&gt;"Falta"),'20'!CA7/20,"")</f>
        <v/>
      </c>
      <c r="CB7" s="54" t="str">
        <f>IF(AND('20'!CB7&lt;&gt;"",'20'!CB7&lt;&gt;"Falta"),'20'!CB7/20,"")</f>
        <v/>
      </c>
      <c r="CC7" s="54" t="str">
        <f>IF(AND('20'!CC7&lt;&gt;"",'20'!CC7&lt;&gt;"Falta"),'20'!CC7/20,"")</f>
        <v/>
      </c>
      <c r="CD7" s="54" t="str">
        <f>IF(AND('20'!CD7&lt;&gt;"",'20'!CD7&lt;&gt;"Falta"),'20'!CD7/20,"")</f>
        <v/>
      </c>
      <c r="CE7" s="54" t="str">
        <f>IF(AND('20'!CE7&lt;&gt;"",'20'!CE7&lt;&gt;"Falta"),'20'!CE7/20,"")</f>
        <v/>
      </c>
      <c r="CF7" s="54" t="str">
        <f>IF(AND('20'!CF7&lt;&gt;"",'20'!CF7&lt;&gt;"Falta"),'20'!CF7/20,"")</f>
        <v/>
      </c>
      <c r="CG7" s="54" t="str">
        <f>IF(AND('20'!CG7&lt;&gt;"",'20'!CG7&lt;&gt;"Falta"),'20'!CG7/20,"")</f>
        <v/>
      </c>
      <c r="CH7" s="54" t="str">
        <f>IF(AND('20'!CH7&lt;&gt;"",'20'!CH7&lt;&gt;"Falta"),'20'!CH7/20,"")</f>
        <v/>
      </c>
      <c r="CI7" s="54" t="str">
        <f>IF(AND('20'!CI7&lt;&gt;"",'20'!CI7&lt;&gt;"Falta"),'20'!CI7/20,"")</f>
        <v/>
      </c>
      <c r="CJ7" s="54" t="str">
        <f>IF(AND('20'!CJ7&lt;&gt;"",'20'!CJ7&lt;&gt;"Falta"),'20'!CJ7/20,"")</f>
        <v/>
      </c>
      <c r="CK7" s="54">
        <f>IF(AND('20'!CK7&lt;&gt;"",'20'!CK7&lt;&gt;"Falta"),'20'!CK7/20,"")</f>
        <v>0.95</v>
      </c>
      <c r="CL7" s="54" t="str">
        <f>IF(AND('20'!CL7&lt;&gt;"",'20'!CL7&lt;&gt;"Falta"),'20'!CL7/20,"")</f>
        <v/>
      </c>
      <c r="CM7" s="54" t="str">
        <f>IF(AND('20'!CM7&lt;&gt;"",'20'!CM7&lt;&gt;"Falta"),'20'!CM7/20,"")</f>
        <v/>
      </c>
      <c r="CN7" s="54" t="str">
        <f>IF(AND('20'!CN7&lt;&gt;"",'20'!CN7&lt;&gt;"Falta"),'20'!CN7/20,"")</f>
        <v/>
      </c>
      <c r="CO7" s="54">
        <f>IF(AND('20'!CO7&lt;&gt;"",'20'!CO7&lt;&gt;"Falta"),'20'!CO7/20,"")</f>
        <v>0.6</v>
      </c>
      <c r="CP7" s="54" t="str">
        <f>IF(AND('20'!CP7&lt;&gt;"",'20'!CP7&lt;&gt;"Falta"),'20'!CP7/20,"")</f>
        <v/>
      </c>
      <c r="CQ7" s="54" t="str">
        <f>IF(AND('20'!CQ7&lt;&gt;"",'20'!CQ7&lt;&gt;"Falta"),'20'!CQ7/20,"")</f>
        <v/>
      </c>
      <c r="CR7" s="54" t="str">
        <f>IF(AND('20'!CR7&lt;&gt;"",'20'!CR7&lt;&gt;"Falta"),'20'!CR7/20,"")</f>
        <v/>
      </c>
      <c r="CS7" s="54" t="str">
        <f>IF(AND('20'!CS7&lt;&gt;"",'20'!CS7&lt;&gt;"Falta"),'20'!CS7/20,"")</f>
        <v/>
      </c>
      <c r="CT7" s="54" t="str">
        <f>IF(AND('20'!CT7&lt;&gt;"",'20'!CT7&lt;&gt;"Falta"),'20'!CT7/20,"")</f>
        <v/>
      </c>
      <c r="CU7" s="54" t="str">
        <f>IF(AND('20'!CU7&lt;&gt;"",'20'!CU7&lt;&gt;"Falta"),'20'!CU7/20,"")</f>
        <v/>
      </c>
      <c r="CV7" s="54" t="str">
        <f>IF(AND('20'!CV7&lt;&gt;"",'20'!CV7&lt;&gt;"Falta"),'20'!CV7/20,"")</f>
        <v/>
      </c>
      <c r="CW7" s="54" t="str">
        <f>IF(AND('20'!CW7&lt;&gt;"",'20'!CW7&lt;&gt;"Falta"),'20'!CW7/20,"")</f>
        <v/>
      </c>
      <c r="CX7" s="54" t="str">
        <f>IF(AND('20'!CX7&lt;&gt;"",'20'!CX7&lt;&gt;"Falta"),'20'!CX7/20,"")</f>
        <v/>
      </c>
      <c r="CY7" s="54" t="str">
        <f>IF(AND('20'!CY7&lt;&gt;"",'20'!CY7&lt;&gt;"Falta"),'20'!CY7/20,"")</f>
        <v/>
      </c>
      <c r="CZ7" s="54" t="str">
        <f>IF(AND('20'!CZ7&lt;&gt;"",'20'!CZ7&lt;&gt;"Falta"),'20'!CZ7/20,"")</f>
        <v/>
      </c>
      <c r="DA7" s="54">
        <f>IF(AND('20'!DA7&lt;&gt;"",'20'!DA7&lt;&gt;"Falta"),'20'!DA7/20,"")</f>
        <v>0.55000000000000004</v>
      </c>
      <c r="DB7" s="54">
        <f>IF(AND('20'!DB7&lt;&gt;"",'20'!DB7&lt;&gt;"Falta"),'20'!DB7/20,"")</f>
        <v>0.4</v>
      </c>
      <c r="DC7" s="54">
        <f>IF(AND('20'!DC7&lt;&gt;"",'20'!DC7&lt;&gt;"Falta"),'20'!DC7/20,"")</f>
        <v>0.95</v>
      </c>
      <c r="DD7" s="54">
        <f>IF(AND('20'!DD7&lt;&gt;"",'20'!DD7&lt;&gt;"Falta"),'20'!DD7/20,"")</f>
        <v>0.7</v>
      </c>
      <c r="DE7" s="54">
        <f>IF(AND('20'!DE7&lt;&gt;"",'20'!DE7&lt;&gt;"Falta"),'20'!DE7/20,"")</f>
        <v>0.6</v>
      </c>
      <c r="DF7" s="54" t="str">
        <f>IF(AND('20'!DF7&lt;&gt;"",'20'!DF7&lt;&gt;"Falta"),'20'!DF7/20,"")</f>
        <v/>
      </c>
      <c r="DG7" s="54" t="str">
        <f>IF(AND('20'!DG7&lt;&gt;"",'20'!DG7&lt;&gt;"Falta"),'20'!DG7/20,"")</f>
        <v/>
      </c>
      <c r="DH7" s="54" t="str">
        <f>IF(AND('20'!DH7&lt;&gt;"",'20'!DH7&lt;&gt;"Falta"),'20'!DH7/20,"")</f>
        <v/>
      </c>
      <c r="DI7" s="54" t="str">
        <f>IF(AND('20'!DI7&lt;&gt;"",'20'!DI7&lt;&gt;"Falta"),'20'!DI7/20,"")</f>
        <v/>
      </c>
      <c r="DJ7" s="54" t="str">
        <f>IF(AND('20'!DJ7&lt;&gt;"",'20'!DJ7&lt;&gt;"Falta"),'20'!DJ7/20,"")</f>
        <v/>
      </c>
      <c r="DK7" s="54" t="str">
        <f>IF(AND('20'!DK7&lt;&gt;"",'20'!DK7&lt;&gt;"Falta"),'20'!DK7/20,"")</f>
        <v/>
      </c>
      <c r="DL7" s="54" t="str">
        <f>IF(AND('20'!DL7&lt;&gt;"",'20'!DL7&lt;&gt;"Falta"),'20'!DL7/20,"")</f>
        <v/>
      </c>
      <c r="DM7" s="54" t="str">
        <f>IF(AND('20'!DM7&lt;&gt;"",'20'!DM7&lt;&gt;"Falta"),'20'!DM7/20,"")</f>
        <v/>
      </c>
      <c r="DN7" s="54" t="str">
        <f>IF(AND('20'!DN7&lt;&gt;"",'20'!DN7&lt;&gt;"Falta"),'20'!DN7/20,"")</f>
        <v/>
      </c>
      <c r="DO7" s="54" t="str">
        <f>IF(AND('20'!DO7&lt;&gt;"",'20'!DO7&lt;&gt;"Falta"),'20'!DO7/20,"")</f>
        <v/>
      </c>
      <c r="DP7" s="54" t="str">
        <f>IF(AND('20'!DP7&lt;&gt;"",'20'!DP7&lt;&gt;"Falta"),'20'!DP7/20,"")</f>
        <v/>
      </c>
      <c r="DQ7" s="54">
        <f>IF(AND('20'!DQ7&lt;&gt;"",'20'!DQ7&lt;&gt;"Falta"),'20'!DQ7/20,"")</f>
        <v>0.75</v>
      </c>
      <c r="DR7" s="54" t="str">
        <f>IF(AND('20'!DR7&lt;&gt;"",'20'!DR7&lt;&gt;"Falta"),'20'!DR7/20,"")</f>
        <v/>
      </c>
      <c r="DS7" s="54" t="str">
        <f>IF(AND('20'!DS7&lt;&gt;"",'20'!DS7&lt;&gt;"Falta"),'20'!DS7/20,"")</f>
        <v/>
      </c>
      <c r="DT7" s="54" t="str">
        <f>IF(AND('20'!DT7&lt;&gt;"",'20'!DT7&lt;&gt;"Falta"),'20'!DT7/20,"")</f>
        <v/>
      </c>
      <c r="DU7" s="54">
        <f>IF(AND('20'!DU7&lt;&gt;"",'20'!DU7&lt;&gt;"Falta"),'20'!DU7/20,"")</f>
        <v>0.55000000000000004</v>
      </c>
      <c r="DV7" s="54" t="str">
        <f>IF(AND('20'!DV7&lt;&gt;"",'20'!DV7&lt;&gt;"Falta"),'20'!DV7/20,"")</f>
        <v/>
      </c>
      <c r="DW7" s="54" t="str">
        <f>IF(AND('20'!DW7&lt;&gt;"",'20'!DW7&lt;&gt;"Falta"),'20'!DW7/20,"")</f>
        <v/>
      </c>
      <c r="DX7" s="54" t="str">
        <f>IF(AND('20'!DX7&lt;&gt;"",'20'!DX7&lt;&gt;"Falta"),'20'!DX7/20,"")</f>
        <v/>
      </c>
      <c r="DY7" s="54" t="str">
        <f>IF(AND('20'!DY7&lt;&gt;"",'20'!DY7&lt;&gt;"Falta"),'20'!DY7/20,"")</f>
        <v/>
      </c>
      <c r="DZ7" s="54" t="str">
        <f>IF(AND('20'!DZ7&lt;&gt;"",'20'!DZ7&lt;&gt;"Falta"),'20'!DZ7/20,"")</f>
        <v/>
      </c>
      <c r="EA7" s="54" t="str">
        <f>IF(AND('20'!EA7&lt;&gt;"",'20'!EA7&lt;&gt;"Falta"),'20'!EA7/20,"")</f>
        <v/>
      </c>
      <c r="EB7" s="54" t="str">
        <f>IF(AND('20'!EB7&lt;&gt;"",'20'!EB7&lt;&gt;"Falta"),'20'!EB7/20,"")</f>
        <v/>
      </c>
      <c r="EC7" s="54" t="str">
        <f>IF(AND('20'!EC7&lt;&gt;"",'20'!EC7&lt;&gt;"Falta"),'20'!EC7/20,"")</f>
        <v/>
      </c>
      <c r="ED7" s="54" t="str">
        <f>IF(AND('20'!ED7&lt;&gt;"",'20'!ED7&lt;&gt;"Falta"),'20'!ED7/20,"")</f>
        <v/>
      </c>
      <c r="EE7" s="54" t="str">
        <f>IF(AND('20'!EE7&lt;&gt;"",'20'!EE7&lt;&gt;"Falta"),'20'!EE7/20,"")</f>
        <v/>
      </c>
      <c r="EF7" s="54" t="str">
        <f>IF(AND('20'!EF7&lt;&gt;"",'20'!EF7&lt;&gt;"Falta"),'20'!EF7/20,"")</f>
        <v/>
      </c>
      <c r="EG7" s="54" t="str">
        <f>IF(AND('20'!EG7&lt;&gt;"",'20'!EG7&lt;&gt;"Falta"),'20'!EG7/20,"")</f>
        <v/>
      </c>
      <c r="EH7" s="54" t="str">
        <f>IF(AND('20'!EH7&lt;&gt;"",'20'!EH7&lt;&gt;"Falta"),'20'!EH7/20,"")</f>
        <v/>
      </c>
      <c r="EI7" s="54" t="str">
        <f>IF(AND('20'!EI7&lt;&gt;"",'20'!EI7&lt;&gt;"Falta"),'20'!EI7/20,"")</f>
        <v/>
      </c>
      <c r="EJ7" s="54" t="str">
        <f>IF(AND('20'!EJ7&lt;&gt;"",'20'!EJ7&lt;&gt;"Falta"),'20'!EJ7/20,"")</f>
        <v/>
      </c>
      <c r="EK7" s="54">
        <f>IF(AND('20'!EK7&lt;&gt;"",'20'!EK7&lt;&gt;"Falta"),'20'!EK7/20,"")</f>
        <v>0.95</v>
      </c>
      <c r="EL7" s="54" t="str">
        <f>IF(AND('20'!EL7&lt;&gt;"",'20'!EL7&lt;&gt;"Falta"),'20'!EL7/20,"")</f>
        <v/>
      </c>
      <c r="EM7" s="54" t="str">
        <f>IF(AND('20'!EM7&lt;&gt;"",'20'!EM7&lt;&gt;"Falta"),'20'!EM7/20,"")</f>
        <v/>
      </c>
      <c r="EN7" s="54" t="str">
        <f>IF(AND('20'!EN7&lt;&gt;"",'20'!EN7&lt;&gt;"Falta"),'20'!EN7/20,"")</f>
        <v/>
      </c>
      <c r="EO7" s="54">
        <f>IF(AND('20'!EO7&lt;&gt;"",'20'!EO7&lt;&gt;"Falta"),'20'!EO7/20,"")</f>
        <v>0.95</v>
      </c>
      <c r="EP7" s="54" t="str">
        <f>IF(AND('20'!EP7&lt;&gt;"",'20'!EP7&lt;&gt;"Falta"),'20'!EP7/20,"")</f>
        <v/>
      </c>
      <c r="EQ7" s="54" t="str">
        <f>IF(AND('20'!EQ7&lt;&gt;"",'20'!EQ7&lt;&gt;"Falta"),'20'!EQ7/20,"")</f>
        <v/>
      </c>
      <c r="ER7" s="54" t="str">
        <f>IF(AND('20'!ER7&lt;&gt;"",'20'!ER7&lt;&gt;"Falta"),'20'!ER7/20,"")</f>
        <v/>
      </c>
      <c r="ES7" s="54" t="str">
        <f>IF(AND('20'!ES7&lt;&gt;"",'20'!ES7&lt;&gt;"Falta"),'20'!ES7/20,"")</f>
        <v/>
      </c>
      <c r="ET7" s="54" t="str">
        <f>IF(AND('20'!ET7&lt;&gt;"",'20'!ET7&lt;&gt;"Falta"),'20'!ET7/20,"")</f>
        <v/>
      </c>
      <c r="EU7" s="54" t="str">
        <f>IF(AND('20'!EU7&lt;&gt;"",'20'!EU7&lt;&gt;"Falta"),'20'!EU7/20,"")</f>
        <v/>
      </c>
      <c r="EV7" s="54" t="str">
        <f>IF(AND('20'!EV7&lt;&gt;"",'20'!EV7&lt;&gt;"Falta"),'20'!EV7/20,"")</f>
        <v/>
      </c>
      <c r="EW7" s="54" t="str">
        <f>IF(AND('20'!EW7&lt;&gt;"",'20'!EW7&lt;&gt;"Falta"),'20'!EW7/20,"")</f>
        <v/>
      </c>
      <c r="EX7" s="54" t="str">
        <f>IF(AND('20'!EX7&lt;&gt;"",'20'!EX7&lt;&gt;"Falta"),'20'!EX7/20,"")</f>
        <v/>
      </c>
      <c r="EY7" s="54" t="str">
        <f>IF(AND('20'!EY7&lt;&gt;"",'20'!EY7&lt;&gt;"Falta"),'20'!EY7/20,"")</f>
        <v/>
      </c>
      <c r="EZ7" s="54" t="str">
        <f>IF(AND('20'!EZ7&lt;&gt;"",'20'!EZ7&lt;&gt;"Falta"),'20'!EZ7/20,"")</f>
        <v/>
      </c>
      <c r="FA7" s="54">
        <f>IF(AND('20'!FA7&lt;&gt;"",'20'!FA7&lt;&gt;"Falta"),'20'!FA7/20,"")</f>
        <v>0.75</v>
      </c>
      <c r="FB7" s="54">
        <f>IF(AND('20'!FB7&lt;&gt;"",'20'!FB7&lt;&gt;"Falta"),'20'!FB7/20,"")</f>
        <v>0.6</v>
      </c>
      <c r="FC7" s="54">
        <f>IF(AND('20'!FC7&lt;&gt;"",'20'!FC7&lt;&gt;"Falta"),'20'!FC7/20,"")</f>
        <v>0.75</v>
      </c>
      <c r="FD7" s="54">
        <f>IF(AND('20'!FD7&lt;&gt;"",'20'!FD7&lt;&gt;"Falta"),'20'!FD7/20,"")</f>
        <v>0.8</v>
      </c>
      <c r="FE7" s="54" t="str">
        <f>IF(AND('20'!FE7&lt;&gt;"",'20'!FE7&lt;&gt;"Falta"),'20'!FE7/20,"")</f>
        <v/>
      </c>
      <c r="FF7" s="54" t="str">
        <f>IF(AND('20'!FF7&lt;&gt;"",'20'!FF7&lt;&gt;"Falta"),'20'!FF7/20,"")</f>
        <v/>
      </c>
      <c r="FG7" s="54" t="str">
        <f>IF(AND('20'!FG7&lt;&gt;"",'20'!FG7&lt;&gt;"Falta"),'20'!FG7/20,"")</f>
        <v/>
      </c>
      <c r="FH7" s="54" t="str">
        <f>IF(AND('20'!FH7&lt;&gt;"",'20'!FH7&lt;&gt;"Falta"),'20'!FH7/20,"")</f>
        <v/>
      </c>
      <c r="FI7" s="54" t="str">
        <f>IF(AND('20'!FI7&lt;&gt;"",'20'!FI7&lt;&gt;"Falta"),'20'!FI7/20,"")</f>
        <v/>
      </c>
      <c r="FJ7" s="54" t="str">
        <f>IF(AND('20'!FJ7&lt;&gt;"",'20'!FJ7&lt;&gt;"Falta"),'20'!FJ7/20,"")</f>
        <v/>
      </c>
      <c r="FK7" s="54" t="str">
        <f>IF(AND('20'!FK7&lt;&gt;"",'20'!FK7&lt;&gt;"Falta"),'20'!FK7/20,"")</f>
        <v/>
      </c>
      <c r="FL7" s="54" t="str">
        <f>IF(AND('20'!FL7&lt;&gt;"",'20'!FL7&lt;&gt;"Falta"),'20'!FL7/20,"")</f>
        <v/>
      </c>
    </row>
    <row r="8" spans="2:168" x14ac:dyDescent="0.25">
      <c r="B8" s="42" t="str">
        <f>IF(ISBLANK('Nota de Estudiantes'!B8),"",'Nota de Estudiantes'!B8)</f>
        <v>2</v>
      </c>
      <c r="C8" s="42" t="str">
        <f>IF(ISBLANK('Nota de Estudiantes'!C8),"",'Nota de Estudiantes'!C8)</f>
        <v>CASTRO ORTECHO, MARCO ANTONIO</v>
      </c>
      <c r="D8" s="38" t="str">
        <f>IF(ISBLANK('Nota de Estudiantes'!D8),"",'Nota de Estudiantes'!D8)</f>
        <v>02</v>
      </c>
      <c r="E8" s="54">
        <f>IF(AND('20'!E8&lt;&gt;"",'20'!E8&lt;&gt;"Falta"),'20'!E8/20,"")</f>
        <v>0.8</v>
      </c>
      <c r="F8" s="54">
        <f>IF(AND('20'!F8&lt;&gt;"",'20'!F8&lt;&gt;"Falta"),'20'!F8/20,"")</f>
        <v>0.8</v>
      </c>
      <c r="G8" s="54">
        <f>IF(AND('20'!G8&lt;&gt;"",'20'!G8&lt;&gt;"Falta"),'20'!G8/20,"")</f>
        <v>1</v>
      </c>
      <c r="H8" s="54" t="str">
        <f>IF(AND('20'!H8&lt;&gt;"",'20'!H8&lt;&gt;"Falta"),'20'!H8/20,"")</f>
        <v/>
      </c>
      <c r="I8" s="54">
        <f>IF(AND('20'!I8&lt;&gt;"",'20'!I8&lt;&gt;"Falta"),'20'!I8/20,"")</f>
        <v>0.45</v>
      </c>
      <c r="J8" s="54">
        <f>IF(AND('20'!J8&lt;&gt;"",'20'!J8&lt;&gt;"Falta"),'20'!J8/20,"")</f>
        <v>1</v>
      </c>
      <c r="K8" s="54">
        <f>IF(AND('20'!K8&lt;&gt;"",'20'!K8&lt;&gt;"Falta"),'20'!K8/20,"")</f>
        <v>1</v>
      </c>
      <c r="L8" s="54">
        <f>IF(AND('20'!L8&lt;&gt;"",'20'!L8&lt;&gt;"Falta"),'20'!L8/20,"")</f>
        <v>0.8</v>
      </c>
      <c r="M8" s="54" t="str">
        <f>IF(AND('20'!M8&lt;&gt;"",'20'!M8&lt;&gt;"Falta"),'20'!M8/20,"")</f>
        <v/>
      </c>
      <c r="N8" s="54" t="str">
        <f>IF(AND('20'!N8&lt;&gt;"",'20'!N8&lt;&gt;"Falta"),'20'!N8/20,"")</f>
        <v/>
      </c>
      <c r="O8" s="54" t="str">
        <f>IF(AND('20'!O8&lt;&gt;"",'20'!O8&lt;&gt;"Falta"),'20'!O8/20,"")</f>
        <v/>
      </c>
      <c r="P8" s="54" t="str">
        <f>IF(AND('20'!P8&lt;&gt;"",'20'!P8&lt;&gt;"Falta"),'20'!P8/20,"")</f>
        <v/>
      </c>
      <c r="Q8" s="54" t="str">
        <f>IF(AND('20'!Q8&lt;&gt;"",'20'!Q8&lt;&gt;"Falta"),'20'!Q8/20,"")</f>
        <v/>
      </c>
      <c r="R8" s="54" t="str">
        <f>IF(AND('20'!R8&lt;&gt;"",'20'!R8&lt;&gt;"Falta"),'20'!R8/20,"")</f>
        <v/>
      </c>
      <c r="S8" s="54" t="str">
        <f>IF(AND('20'!S8&lt;&gt;"",'20'!S8&lt;&gt;"Falta"),'20'!S8/20,"")</f>
        <v/>
      </c>
      <c r="T8" s="54" t="str">
        <f>IF(AND('20'!T8&lt;&gt;"",'20'!T8&lt;&gt;"Falta"),'20'!T8/20,"")</f>
        <v/>
      </c>
      <c r="U8" s="54">
        <f>IF(AND('20'!U8&lt;&gt;"",'20'!U8&lt;&gt;"Falta"),'20'!U8/20,"")</f>
        <v>1</v>
      </c>
      <c r="V8" s="54">
        <f>IF(AND('20'!V8&lt;&gt;"",'20'!V8&lt;&gt;"Falta"),'20'!V8/20,"")</f>
        <v>0.8</v>
      </c>
      <c r="W8" s="54">
        <f>IF(AND('20'!W8&lt;&gt;"",'20'!W8&lt;&gt;"Falta"),'20'!W8/20,"")</f>
        <v>1</v>
      </c>
      <c r="X8" s="54" t="str">
        <f>IF(AND('20'!X8&lt;&gt;"",'20'!X8&lt;&gt;"Falta"),'20'!X8/20,"")</f>
        <v/>
      </c>
      <c r="Y8" s="54">
        <f>IF(AND('20'!Y8&lt;&gt;"",'20'!Y8&lt;&gt;"Falta"),'20'!Y8/20,"")</f>
        <v>0.95</v>
      </c>
      <c r="Z8" s="54">
        <f>IF(AND('20'!Z8&lt;&gt;"",'20'!Z8&lt;&gt;"Falta"),'20'!Z8/20,"")</f>
        <v>0.45</v>
      </c>
      <c r="AA8" s="54">
        <f>IF(AND('20'!AA8&lt;&gt;"",'20'!AA8&lt;&gt;"Falta"),'20'!AA8/20,"")</f>
        <v>0.45</v>
      </c>
      <c r="AB8" s="54">
        <f>IF(AND('20'!AB8&lt;&gt;"",'20'!AB8&lt;&gt;"Falta"),'20'!AB8/20,"")</f>
        <v>0.4</v>
      </c>
      <c r="AC8" s="54">
        <f>IF(AND('20'!AC8&lt;&gt;"",'20'!AC8&lt;&gt;"Falta"),'20'!AC8/20,"")</f>
        <v>0.8</v>
      </c>
      <c r="AD8" s="54" t="str">
        <f>IF(AND('20'!AD8&lt;&gt;"",'20'!AD8&lt;&gt;"Falta"),'20'!AD8/20,"")</f>
        <v/>
      </c>
      <c r="AE8" s="54" t="str">
        <f>IF(AND('20'!AE8&lt;&gt;"",'20'!AE8&lt;&gt;"Falta"),'20'!AE8/20,"")</f>
        <v/>
      </c>
      <c r="AF8" s="54" t="str">
        <f>IF(AND('20'!AF8&lt;&gt;"",'20'!AF8&lt;&gt;"Falta"),'20'!AF8/20,"")</f>
        <v/>
      </c>
      <c r="AG8" s="54" t="str">
        <f>IF(AND('20'!AG8&lt;&gt;"",'20'!AG8&lt;&gt;"Falta"),'20'!AG8/20,"")</f>
        <v/>
      </c>
      <c r="AH8" s="54" t="str">
        <f>IF(AND('20'!AH8&lt;&gt;"",'20'!AH8&lt;&gt;"Falta"),'20'!AH8/20,"")</f>
        <v/>
      </c>
      <c r="AI8" s="54" t="str">
        <f>IF(AND('20'!AI8&lt;&gt;"",'20'!AI8&lt;&gt;"Falta"),'20'!AI8/20,"")</f>
        <v/>
      </c>
      <c r="AJ8" s="54" t="str">
        <f>IF(AND('20'!AJ8&lt;&gt;"",'20'!AJ8&lt;&gt;"Falta"),'20'!AJ8/20,"")</f>
        <v/>
      </c>
      <c r="AK8" s="54" t="str">
        <f>IF(AND('20'!AK8&lt;&gt;"",'20'!AK8&lt;&gt;"Falta"),'20'!AK8/20,"")</f>
        <v/>
      </c>
      <c r="AL8" s="54" t="str">
        <f>IF(AND('20'!AL8&lt;&gt;"",'20'!AL8&lt;&gt;"Falta"),'20'!AL8/20,"")</f>
        <v/>
      </c>
      <c r="AM8" s="54" t="str">
        <f>IF(AND('20'!AM8&lt;&gt;"",'20'!AM8&lt;&gt;"Falta"),'20'!AM8/20,"")</f>
        <v/>
      </c>
      <c r="AN8" s="54" t="str">
        <f>IF(AND('20'!AN8&lt;&gt;"",'20'!AN8&lt;&gt;"Falta"),'20'!AN8/20,"")</f>
        <v/>
      </c>
      <c r="AO8" s="54" t="str">
        <f>IF(AND('20'!AO8&lt;&gt;"",'20'!AO8&lt;&gt;"Falta"),'20'!AO8/20,"")</f>
        <v/>
      </c>
      <c r="AP8" s="54" t="str">
        <f>IF(AND('20'!AP8&lt;&gt;"",'20'!AP8&lt;&gt;"Falta"),'20'!AP8/20,"")</f>
        <v/>
      </c>
      <c r="AQ8" s="54" t="str">
        <f>IF(AND('20'!AQ8&lt;&gt;"",'20'!AQ8&lt;&gt;"Falta"),'20'!AQ8/20,"")</f>
        <v/>
      </c>
      <c r="AR8" s="54" t="str">
        <f>IF(AND('20'!AR8&lt;&gt;"",'20'!AR8&lt;&gt;"Falta"),'20'!AR8/20,"")</f>
        <v/>
      </c>
      <c r="AS8" s="54">
        <f>IF(AND('20'!AS8&lt;&gt;"",'20'!AS8&lt;&gt;"Falta"),'20'!AS8/20,"")</f>
        <v>0.45</v>
      </c>
      <c r="AT8" s="54" t="str">
        <f>IF(AND('20'!AT8&lt;&gt;"",'20'!AT8&lt;&gt;"Falta"),'20'!AT8/20,"")</f>
        <v/>
      </c>
      <c r="AU8" s="54" t="str">
        <f>IF(AND('20'!AU8&lt;&gt;"",'20'!AU8&lt;&gt;"Falta"),'20'!AU8/20,"")</f>
        <v/>
      </c>
      <c r="AV8" s="54" t="str">
        <f>IF(AND('20'!AV8&lt;&gt;"",'20'!AV8&lt;&gt;"Falta"),'20'!AV8/20,"")</f>
        <v/>
      </c>
      <c r="AW8" s="54">
        <f>IF(AND('20'!AW8&lt;&gt;"",'20'!AW8&lt;&gt;"Falta"),'20'!AW8/20,"")</f>
        <v>0.9</v>
      </c>
      <c r="AX8" s="54">
        <f>IF(AND('20'!AX8&lt;&gt;"",'20'!AX8&lt;&gt;"Falta"),'20'!AX8/20,"")</f>
        <v>0.85</v>
      </c>
      <c r="AY8" s="54" t="str">
        <f>IF(AND('20'!AY8&lt;&gt;"",'20'!AY8&lt;&gt;"Falta"),'20'!AY8/20,"")</f>
        <v/>
      </c>
      <c r="AZ8" s="54" t="str">
        <f>IF(AND('20'!AZ8&lt;&gt;"",'20'!AZ8&lt;&gt;"Falta"),'20'!AZ8/20,"")</f>
        <v/>
      </c>
      <c r="BA8" s="54" t="str">
        <f>IF(AND('20'!BA8&lt;&gt;"",'20'!BA8&lt;&gt;"Falta"),'20'!BA8/20,"")</f>
        <v/>
      </c>
      <c r="BB8" s="54" t="str">
        <f>IF(AND('20'!BB8&lt;&gt;"",'20'!BB8&lt;&gt;"Falta"),'20'!BB8/20,"")</f>
        <v/>
      </c>
      <c r="BC8" s="54" t="str">
        <f>IF(AND('20'!BC8&lt;&gt;"",'20'!BC8&lt;&gt;"Falta"),'20'!BC8/20,"")</f>
        <v/>
      </c>
      <c r="BD8" s="54" t="str">
        <f>IF(AND('20'!BD8&lt;&gt;"",'20'!BD8&lt;&gt;"Falta"),'20'!BD8/20,"")</f>
        <v/>
      </c>
      <c r="BE8" s="54" t="str">
        <f>IF(AND('20'!BE8&lt;&gt;"",'20'!BE8&lt;&gt;"Falta"),'20'!BE8/20,"")</f>
        <v/>
      </c>
      <c r="BF8" s="54" t="str">
        <f>IF(AND('20'!BF8&lt;&gt;"",'20'!BF8&lt;&gt;"Falta"),'20'!BF8/20,"")</f>
        <v/>
      </c>
      <c r="BG8" s="54" t="str">
        <f>IF(AND('20'!BG8&lt;&gt;"",'20'!BG8&lt;&gt;"Falta"),'20'!BG8/20,"")</f>
        <v/>
      </c>
      <c r="BH8" s="54" t="str">
        <f>IF(AND('20'!BH8&lt;&gt;"",'20'!BH8&lt;&gt;"Falta"),'20'!BH8/20,"")</f>
        <v/>
      </c>
      <c r="BI8" s="54">
        <f>IF(AND('20'!BI8&lt;&gt;"",'20'!BI8&lt;&gt;"Falta"),'20'!BI8/20,"")</f>
        <v>0.9</v>
      </c>
      <c r="BJ8" s="54" t="str">
        <f>IF(AND('20'!BJ8&lt;&gt;"",'20'!BJ8&lt;&gt;"Falta"),'20'!BJ8/20,"")</f>
        <v/>
      </c>
      <c r="BK8" s="54" t="str">
        <f>IF(AND('20'!BK8&lt;&gt;"",'20'!BK8&lt;&gt;"Falta"),'20'!BK8/20,"")</f>
        <v/>
      </c>
      <c r="BL8" s="54" t="str">
        <f>IF(AND('20'!BL8&lt;&gt;"",'20'!BL8&lt;&gt;"Falta"),'20'!BL8/20,"")</f>
        <v/>
      </c>
      <c r="BM8" s="54">
        <f>IF(AND('20'!BM8&lt;&gt;"",'20'!BM8&lt;&gt;"Falta"),'20'!BM8/20,"")</f>
        <v>0.85</v>
      </c>
      <c r="BN8" s="54" t="str">
        <f>IF(AND('20'!BN8&lt;&gt;"",'20'!BN8&lt;&gt;"Falta"),'20'!BN8/20,"")</f>
        <v/>
      </c>
      <c r="BO8" s="54" t="str">
        <f>IF(AND('20'!BO8&lt;&gt;"",'20'!BO8&lt;&gt;"Falta"),'20'!BO8/20,"")</f>
        <v/>
      </c>
      <c r="BP8" s="54" t="str">
        <f>IF(AND('20'!BP8&lt;&gt;"",'20'!BP8&lt;&gt;"Falta"),'20'!BP8/20,"")</f>
        <v/>
      </c>
      <c r="BQ8" s="54" t="str">
        <f>IF(AND('20'!BQ8&lt;&gt;"",'20'!BQ8&lt;&gt;"Falta"),'20'!BQ8/20,"")</f>
        <v/>
      </c>
      <c r="BR8" s="54" t="str">
        <f>IF(AND('20'!BR8&lt;&gt;"",'20'!BR8&lt;&gt;"Falta"),'20'!BR8/20,"")</f>
        <v/>
      </c>
      <c r="BS8" s="54" t="str">
        <f>IF(AND('20'!BS8&lt;&gt;"",'20'!BS8&lt;&gt;"Falta"),'20'!BS8/20,"")</f>
        <v/>
      </c>
      <c r="BT8" s="54" t="str">
        <f>IF(AND('20'!BT8&lt;&gt;"",'20'!BT8&lt;&gt;"Falta"),'20'!BT8/20,"")</f>
        <v/>
      </c>
      <c r="BU8" s="54" t="str">
        <f>IF(AND('20'!BU8&lt;&gt;"",'20'!BU8&lt;&gt;"Falta"),'20'!BU8/20,"")</f>
        <v/>
      </c>
      <c r="BV8" s="54" t="str">
        <f>IF(AND('20'!BV8&lt;&gt;"",'20'!BV8&lt;&gt;"Falta"),'20'!BV8/20,"")</f>
        <v/>
      </c>
      <c r="BW8" s="54" t="str">
        <f>IF(AND('20'!BW8&lt;&gt;"",'20'!BW8&lt;&gt;"Falta"),'20'!BW8/20,"")</f>
        <v/>
      </c>
      <c r="BX8" s="54" t="str">
        <f>IF(AND('20'!BX8&lt;&gt;"",'20'!BX8&lt;&gt;"Falta"),'20'!BX8/20,"")</f>
        <v/>
      </c>
      <c r="BY8" s="54">
        <f>IF(AND('20'!BY8&lt;&gt;"",'20'!BY8&lt;&gt;"Falta"),'20'!BY8/20,"")</f>
        <v>0.8</v>
      </c>
      <c r="BZ8" s="54">
        <f>IF(AND('20'!BZ8&lt;&gt;"",'20'!BZ8&lt;&gt;"Falta"),'20'!BZ8/20,"")</f>
        <v>0.75</v>
      </c>
      <c r="CA8" s="54" t="str">
        <f>IF(AND('20'!CA8&lt;&gt;"",'20'!CA8&lt;&gt;"Falta"),'20'!CA8/20,"")</f>
        <v/>
      </c>
      <c r="CB8" s="54" t="str">
        <f>IF(AND('20'!CB8&lt;&gt;"",'20'!CB8&lt;&gt;"Falta"),'20'!CB8/20,"")</f>
        <v/>
      </c>
      <c r="CC8" s="54" t="str">
        <f>IF(AND('20'!CC8&lt;&gt;"",'20'!CC8&lt;&gt;"Falta"),'20'!CC8/20,"")</f>
        <v/>
      </c>
      <c r="CD8" s="54" t="str">
        <f>IF(AND('20'!CD8&lt;&gt;"",'20'!CD8&lt;&gt;"Falta"),'20'!CD8/20,"")</f>
        <v/>
      </c>
      <c r="CE8" s="54" t="str">
        <f>IF(AND('20'!CE8&lt;&gt;"",'20'!CE8&lt;&gt;"Falta"),'20'!CE8/20,"")</f>
        <v/>
      </c>
      <c r="CF8" s="54" t="str">
        <f>IF(AND('20'!CF8&lt;&gt;"",'20'!CF8&lt;&gt;"Falta"),'20'!CF8/20,"")</f>
        <v/>
      </c>
      <c r="CG8" s="54" t="str">
        <f>IF(AND('20'!CG8&lt;&gt;"",'20'!CG8&lt;&gt;"Falta"),'20'!CG8/20,"")</f>
        <v/>
      </c>
      <c r="CH8" s="54" t="str">
        <f>IF(AND('20'!CH8&lt;&gt;"",'20'!CH8&lt;&gt;"Falta"),'20'!CH8/20,"")</f>
        <v/>
      </c>
      <c r="CI8" s="54" t="str">
        <f>IF(AND('20'!CI8&lt;&gt;"",'20'!CI8&lt;&gt;"Falta"),'20'!CI8/20,"")</f>
        <v/>
      </c>
      <c r="CJ8" s="54" t="str">
        <f>IF(AND('20'!CJ8&lt;&gt;"",'20'!CJ8&lt;&gt;"Falta"),'20'!CJ8/20,"")</f>
        <v/>
      </c>
      <c r="CK8" s="54">
        <f>IF(AND('20'!CK8&lt;&gt;"",'20'!CK8&lt;&gt;"Falta"),'20'!CK8/20,"")</f>
        <v>0.9</v>
      </c>
      <c r="CL8" s="54" t="str">
        <f>IF(AND('20'!CL8&lt;&gt;"",'20'!CL8&lt;&gt;"Falta"),'20'!CL8/20,"")</f>
        <v/>
      </c>
      <c r="CM8" s="54" t="str">
        <f>IF(AND('20'!CM8&lt;&gt;"",'20'!CM8&lt;&gt;"Falta"),'20'!CM8/20,"")</f>
        <v/>
      </c>
      <c r="CN8" s="54" t="str">
        <f>IF(AND('20'!CN8&lt;&gt;"",'20'!CN8&lt;&gt;"Falta"),'20'!CN8/20,"")</f>
        <v/>
      </c>
      <c r="CO8" s="54">
        <f>IF(AND('20'!CO8&lt;&gt;"",'20'!CO8&lt;&gt;"Falta"),'20'!CO8/20,"")</f>
        <v>0.75</v>
      </c>
      <c r="CP8" s="54" t="str">
        <f>IF(AND('20'!CP8&lt;&gt;"",'20'!CP8&lt;&gt;"Falta"),'20'!CP8/20,"")</f>
        <v/>
      </c>
      <c r="CQ8" s="54" t="str">
        <f>IF(AND('20'!CQ8&lt;&gt;"",'20'!CQ8&lt;&gt;"Falta"),'20'!CQ8/20,"")</f>
        <v/>
      </c>
      <c r="CR8" s="54" t="str">
        <f>IF(AND('20'!CR8&lt;&gt;"",'20'!CR8&lt;&gt;"Falta"),'20'!CR8/20,"")</f>
        <v/>
      </c>
      <c r="CS8" s="54" t="str">
        <f>IF(AND('20'!CS8&lt;&gt;"",'20'!CS8&lt;&gt;"Falta"),'20'!CS8/20,"")</f>
        <v/>
      </c>
      <c r="CT8" s="54" t="str">
        <f>IF(AND('20'!CT8&lt;&gt;"",'20'!CT8&lt;&gt;"Falta"),'20'!CT8/20,"")</f>
        <v/>
      </c>
      <c r="CU8" s="54" t="str">
        <f>IF(AND('20'!CU8&lt;&gt;"",'20'!CU8&lt;&gt;"Falta"),'20'!CU8/20,"")</f>
        <v/>
      </c>
      <c r="CV8" s="54" t="str">
        <f>IF(AND('20'!CV8&lt;&gt;"",'20'!CV8&lt;&gt;"Falta"),'20'!CV8/20,"")</f>
        <v/>
      </c>
      <c r="CW8" s="54" t="str">
        <f>IF(AND('20'!CW8&lt;&gt;"",'20'!CW8&lt;&gt;"Falta"),'20'!CW8/20,"")</f>
        <v/>
      </c>
      <c r="CX8" s="54" t="str">
        <f>IF(AND('20'!CX8&lt;&gt;"",'20'!CX8&lt;&gt;"Falta"),'20'!CX8/20,"")</f>
        <v/>
      </c>
      <c r="CY8" s="54" t="str">
        <f>IF(AND('20'!CY8&lt;&gt;"",'20'!CY8&lt;&gt;"Falta"),'20'!CY8/20,"")</f>
        <v/>
      </c>
      <c r="CZ8" s="54" t="str">
        <f>IF(AND('20'!CZ8&lt;&gt;"",'20'!CZ8&lt;&gt;"Falta"),'20'!CZ8/20,"")</f>
        <v/>
      </c>
      <c r="DA8" s="54">
        <f>IF(AND('20'!DA8&lt;&gt;"",'20'!DA8&lt;&gt;"Falta"),'20'!DA8/20,"")</f>
        <v>0.8</v>
      </c>
      <c r="DB8" s="54">
        <f>IF(AND('20'!DB8&lt;&gt;"",'20'!DB8&lt;&gt;"Falta"),'20'!DB8/20,"")</f>
        <v>0.9</v>
      </c>
      <c r="DC8" s="54">
        <f>IF(AND('20'!DC8&lt;&gt;"",'20'!DC8&lt;&gt;"Falta"),'20'!DC8/20,"")</f>
        <v>0.8</v>
      </c>
      <c r="DD8" s="54">
        <f>IF(AND('20'!DD8&lt;&gt;"",'20'!DD8&lt;&gt;"Falta"),'20'!DD8/20,"")</f>
        <v>0.6</v>
      </c>
      <c r="DE8" s="54">
        <f>IF(AND('20'!DE8&lt;&gt;"",'20'!DE8&lt;&gt;"Falta"),'20'!DE8/20,"")</f>
        <v>0.85</v>
      </c>
      <c r="DF8" s="54" t="str">
        <f>IF(AND('20'!DF8&lt;&gt;"",'20'!DF8&lt;&gt;"Falta"),'20'!DF8/20,"")</f>
        <v/>
      </c>
      <c r="DG8" s="54" t="str">
        <f>IF(AND('20'!DG8&lt;&gt;"",'20'!DG8&lt;&gt;"Falta"),'20'!DG8/20,"")</f>
        <v/>
      </c>
      <c r="DH8" s="54" t="str">
        <f>IF(AND('20'!DH8&lt;&gt;"",'20'!DH8&lt;&gt;"Falta"),'20'!DH8/20,"")</f>
        <v/>
      </c>
      <c r="DI8" s="54" t="str">
        <f>IF(AND('20'!DI8&lt;&gt;"",'20'!DI8&lt;&gt;"Falta"),'20'!DI8/20,"")</f>
        <v/>
      </c>
      <c r="DJ8" s="54" t="str">
        <f>IF(AND('20'!DJ8&lt;&gt;"",'20'!DJ8&lt;&gt;"Falta"),'20'!DJ8/20,"")</f>
        <v/>
      </c>
      <c r="DK8" s="54" t="str">
        <f>IF(AND('20'!DK8&lt;&gt;"",'20'!DK8&lt;&gt;"Falta"),'20'!DK8/20,"")</f>
        <v/>
      </c>
      <c r="DL8" s="54" t="str">
        <f>IF(AND('20'!DL8&lt;&gt;"",'20'!DL8&lt;&gt;"Falta"),'20'!DL8/20,"")</f>
        <v/>
      </c>
      <c r="DM8" s="54" t="str">
        <f>IF(AND('20'!DM8&lt;&gt;"",'20'!DM8&lt;&gt;"Falta"),'20'!DM8/20,"")</f>
        <v/>
      </c>
      <c r="DN8" s="54" t="str">
        <f>IF(AND('20'!DN8&lt;&gt;"",'20'!DN8&lt;&gt;"Falta"),'20'!DN8/20,"")</f>
        <v/>
      </c>
      <c r="DO8" s="54" t="str">
        <f>IF(AND('20'!DO8&lt;&gt;"",'20'!DO8&lt;&gt;"Falta"),'20'!DO8/20,"")</f>
        <v/>
      </c>
      <c r="DP8" s="54" t="str">
        <f>IF(AND('20'!DP8&lt;&gt;"",'20'!DP8&lt;&gt;"Falta"),'20'!DP8/20,"")</f>
        <v/>
      </c>
      <c r="DQ8" s="54">
        <f>IF(AND('20'!DQ8&lt;&gt;"",'20'!DQ8&lt;&gt;"Falta"),'20'!DQ8/20,"")</f>
        <v>0.55000000000000004</v>
      </c>
      <c r="DR8" s="54" t="str">
        <f>IF(AND('20'!DR8&lt;&gt;"",'20'!DR8&lt;&gt;"Falta"),'20'!DR8/20,"")</f>
        <v/>
      </c>
      <c r="DS8" s="54" t="str">
        <f>IF(AND('20'!DS8&lt;&gt;"",'20'!DS8&lt;&gt;"Falta"),'20'!DS8/20,"")</f>
        <v/>
      </c>
      <c r="DT8" s="54" t="str">
        <f>IF(AND('20'!DT8&lt;&gt;"",'20'!DT8&lt;&gt;"Falta"),'20'!DT8/20,"")</f>
        <v/>
      </c>
      <c r="DU8" s="54">
        <f>IF(AND('20'!DU8&lt;&gt;"",'20'!DU8&lt;&gt;"Falta"),'20'!DU8/20,"")</f>
        <v>0.5</v>
      </c>
      <c r="DV8" s="54" t="str">
        <f>IF(AND('20'!DV8&lt;&gt;"",'20'!DV8&lt;&gt;"Falta"),'20'!DV8/20,"")</f>
        <v/>
      </c>
      <c r="DW8" s="54" t="str">
        <f>IF(AND('20'!DW8&lt;&gt;"",'20'!DW8&lt;&gt;"Falta"),'20'!DW8/20,"")</f>
        <v/>
      </c>
      <c r="DX8" s="54" t="str">
        <f>IF(AND('20'!DX8&lt;&gt;"",'20'!DX8&lt;&gt;"Falta"),'20'!DX8/20,"")</f>
        <v/>
      </c>
      <c r="DY8" s="54" t="str">
        <f>IF(AND('20'!DY8&lt;&gt;"",'20'!DY8&lt;&gt;"Falta"),'20'!DY8/20,"")</f>
        <v/>
      </c>
      <c r="DZ8" s="54" t="str">
        <f>IF(AND('20'!DZ8&lt;&gt;"",'20'!DZ8&lt;&gt;"Falta"),'20'!DZ8/20,"")</f>
        <v/>
      </c>
      <c r="EA8" s="54" t="str">
        <f>IF(AND('20'!EA8&lt;&gt;"",'20'!EA8&lt;&gt;"Falta"),'20'!EA8/20,"")</f>
        <v/>
      </c>
      <c r="EB8" s="54" t="str">
        <f>IF(AND('20'!EB8&lt;&gt;"",'20'!EB8&lt;&gt;"Falta"),'20'!EB8/20,"")</f>
        <v/>
      </c>
      <c r="EC8" s="54" t="str">
        <f>IF(AND('20'!EC8&lt;&gt;"",'20'!EC8&lt;&gt;"Falta"),'20'!EC8/20,"")</f>
        <v/>
      </c>
      <c r="ED8" s="54" t="str">
        <f>IF(AND('20'!ED8&lt;&gt;"",'20'!ED8&lt;&gt;"Falta"),'20'!ED8/20,"")</f>
        <v/>
      </c>
      <c r="EE8" s="54" t="str">
        <f>IF(AND('20'!EE8&lt;&gt;"",'20'!EE8&lt;&gt;"Falta"),'20'!EE8/20,"")</f>
        <v/>
      </c>
      <c r="EF8" s="54" t="str">
        <f>IF(AND('20'!EF8&lt;&gt;"",'20'!EF8&lt;&gt;"Falta"),'20'!EF8/20,"")</f>
        <v/>
      </c>
      <c r="EG8" s="54" t="str">
        <f>IF(AND('20'!EG8&lt;&gt;"",'20'!EG8&lt;&gt;"Falta"),'20'!EG8/20,"")</f>
        <v/>
      </c>
      <c r="EH8" s="54" t="str">
        <f>IF(AND('20'!EH8&lt;&gt;"",'20'!EH8&lt;&gt;"Falta"),'20'!EH8/20,"")</f>
        <v/>
      </c>
      <c r="EI8" s="54" t="str">
        <f>IF(AND('20'!EI8&lt;&gt;"",'20'!EI8&lt;&gt;"Falta"),'20'!EI8/20,"")</f>
        <v/>
      </c>
      <c r="EJ8" s="54" t="str">
        <f>IF(AND('20'!EJ8&lt;&gt;"",'20'!EJ8&lt;&gt;"Falta"),'20'!EJ8/20,"")</f>
        <v/>
      </c>
      <c r="EK8" s="54">
        <f>IF(AND('20'!EK8&lt;&gt;"",'20'!EK8&lt;&gt;"Falta"),'20'!EK8/20,"")</f>
        <v>0.85</v>
      </c>
      <c r="EL8" s="54" t="str">
        <f>IF(AND('20'!EL8&lt;&gt;"",'20'!EL8&lt;&gt;"Falta"),'20'!EL8/20,"")</f>
        <v/>
      </c>
      <c r="EM8" s="54" t="str">
        <f>IF(AND('20'!EM8&lt;&gt;"",'20'!EM8&lt;&gt;"Falta"),'20'!EM8/20,"")</f>
        <v/>
      </c>
      <c r="EN8" s="54" t="str">
        <f>IF(AND('20'!EN8&lt;&gt;"",'20'!EN8&lt;&gt;"Falta"),'20'!EN8/20,"")</f>
        <v/>
      </c>
      <c r="EO8" s="54">
        <f>IF(AND('20'!EO8&lt;&gt;"",'20'!EO8&lt;&gt;"Falta"),'20'!EO8/20,"")</f>
        <v>0.85</v>
      </c>
      <c r="EP8" s="54" t="str">
        <f>IF(AND('20'!EP8&lt;&gt;"",'20'!EP8&lt;&gt;"Falta"),'20'!EP8/20,"")</f>
        <v/>
      </c>
      <c r="EQ8" s="54" t="str">
        <f>IF(AND('20'!EQ8&lt;&gt;"",'20'!EQ8&lt;&gt;"Falta"),'20'!EQ8/20,"")</f>
        <v/>
      </c>
      <c r="ER8" s="54" t="str">
        <f>IF(AND('20'!ER8&lt;&gt;"",'20'!ER8&lt;&gt;"Falta"),'20'!ER8/20,"")</f>
        <v/>
      </c>
      <c r="ES8" s="54" t="str">
        <f>IF(AND('20'!ES8&lt;&gt;"",'20'!ES8&lt;&gt;"Falta"),'20'!ES8/20,"")</f>
        <v/>
      </c>
      <c r="ET8" s="54" t="str">
        <f>IF(AND('20'!ET8&lt;&gt;"",'20'!ET8&lt;&gt;"Falta"),'20'!ET8/20,"")</f>
        <v/>
      </c>
      <c r="EU8" s="54" t="str">
        <f>IF(AND('20'!EU8&lt;&gt;"",'20'!EU8&lt;&gt;"Falta"),'20'!EU8/20,"")</f>
        <v/>
      </c>
      <c r="EV8" s="54" t="str">
        <f>IF(AND('20'!EV8&lt;&gt;"",'20'!EV8&lt;&gt;"Falta"),'20'!EV8/20,"")</f>
        <v/>
      </c>
      <c r="EW8" s="54" t="str">
        <f>IF(AND('20'!EW8&lt;&gt;"",'20'!EW8&lt;&gt;"Falta"),'20'!EW8/20,"")</f>
        <v/>
      </c>
      <c r="EX8" s="54" t="str">
        <f>IF(AND('20'!EX8&lt;&gt;"",'20'!EX8&lt;&gt;"Falta"),'20'!EX8/20,"")</f>
        <v/>
      </c>
      <c r="EY8" s="54" t="str">
        <f>IF(AND('20'!EY8&lt;&gt;"",'20'!EY8&lt;&gt;"Falta"),'20'!EY8/20,"")</f>
        <v/>
      </c>
      <c r="EZ8" s="54" t="str">
        <f>IF(AND('20'!EZ8&lt;&gt;"",'20'!EZ8&lt;&gt;"Falta"),'20'!EZ8/20,"")</f>
        <v/>
      </c>
      <c r="FA8" s="54">
        <f>IF(AND('20'!FA8&lt;&gt;"",'20'!FA8&lt;&gt;"Falta"),'20'!FA8/20,"")</f>
        <v>0.6</v>
      </c>
      <c r="FB8" s="54">
        <f>IF(AND('20'!FB8&lt;&gt;"",'20'!FB8&lt;&gt;"Falta"),'20'!FB8/20,"")</f>
        <v>1</v>
      </c>
      <c r="FC8" s="54">
        <f>IF(AND('20'!FC8&lt;&gt;"",'20'!FC8&lt;&gt;"Falta"),'20'!FC8/20,"")</f>
        <v>0.5</v>
      </c>
      <c r="FD8" s="54">
        <f>IF(AND('20'!FD8&lt;&gt;"",'20'!FD8&lt;&gt;"Falta"),'20'!FD8/20,"")</f>
        <v>0.8</v>
      </c>
      <c r="FE8" s="54" t="str">
        <f>IF(AND('20'!FE8&lt;&gt;"",'20'!FE8&lt;&gt;"Falta"),'20'!FE8/20,"")</f>
        <v/>
      </c>
      <c r="FF8" s="54" t="str">
        <f>IF(AND('20'!FF8&lt;&gt;"",'20'!FF8&lt;&gt;"Falta"),'20'!FF8/20,"")</f>
        <v/>
      </c>
      <c r="FG8" s="54" t="str">
        <f>IF(AND('20'!FG8&lt;&gt;"",'20'!FG8&lt;&gt;"Falta"),'20'!FG8/20,"")</f>
        <v/>
      </c>
      <c r="FH8" s="54" t="str">
        <f>IF(AND('20'!FH8&lt;&gt;"",'20'!FH8&lt;&gt;"Falta"),'20'!FH8/20,"")</f>
        <v/>
      </c>
      <c r="FI8" s="54" t="str">
        <f>IF(AND('20'!FI8&lt;&gt;"",'20'!FI8&lt;&gt;"Falta"),'20'!FI8/20,"")</f>
        <v/>
      </c>
      <c r="FJ8" s="54" t="str">
        <f>IF(AND('20'!FJ8&lt;&gt;"",'20'!FJ8&lt;&gt;"Falta"),'20'!FJ8/20,"")</f>
        <v/>
      </c>
      <c r="FK8" s="54" t="str">
        <f>IF(AND('20'!FK8&lt;&gt;"",'20'!FK8&lt;&gt;"Falta"),'20'!FK8/20,"")</f>
        <v/>
      </c>
      <c r="FL8" s="54" t="str">
        <f>IF(AND('20'!FL8&lt;&gt;"",'20'!FL8&lt;&gt;"Falta"),'20'!FL8/20,"")</f>
        <v/>
      </c>
    </row>
    <row r="9" spans="2:168" x14ac:dyDescent="0.25">
      <c r="B9" s="42" t="str">
        <f>IF(ISBLANK('Nota de Estudiantes'!B9),"",'Nota de Estudiantes'!B9)</f>
        <v>3</v>
      </c>
      <c r="C9" s="42" t="str">
        <f>IF(ISBLANK('Nota de Estudiantes'!C9),"",'Nota de Estudiantes'!C9)</f>
        <v>CHOQUE BALBOA, JOSE LUIS</v>
      </c>
      <c r="D9" s="38" t="str">
        <f>IF(ISBLANK('Nota de Estudiantes'!D9),"",'Nota de Estudiantes'!D9)</f>
        <v>01</v>
      </c>
      <c r="E9" s="54" t="str">
        <f>IF(AND('20'!E9&lt;&gt;"",'20'!E9&lt;&gt;"Falta"),'20'!E9/20,"")</f>
        <v/>
      </c>
      <c r="F9" s="54">
        <f>IF(AND('20'!F9&lt;&gt;"",'20'!F9&lt;&gt;"Falta"),'20'!F9/20,"")</f>
        <v>0.8</v>
      </c>
      <c r="G9" s="54">
        <f>IF(AND('20'!G9&lt;&gt;"",'20'!G9&lt;&gt;"Falta"),'20'!G9/20,"")</f>
        <v>0.75</v>
      </c>
      <c r="H9" s="54" t="str">
        <f>IF(AND('20'!H9&lt;&gt;"",'20'!H9&lt;&gt;"Falta"),'20'!H9/20,"")</f>
        <v/>
      </c>
      <c r="I9" s="54">
        <f>IF(AND('20'!I9&lt;&gt;"",'20'!I9&lt;&gt;"Falta"),'20'!I9/20,"")</f>
        <v>0.65</v>
      </c>
      <c r="J9" s="54" t="str">
        <f>IF(AND('20'!J9&lt;&gt;"",'20'!J9&lt;&gt;"Falta"),'20'!J9/20,"")</f>
        <v/>
      </c>
      <c r="K9" s="54">
        <f>IF(AND('20'!K9&lt;&gt;"",'20'!K9&lt;&gt;"Falta"),'20'!K9/20,"")</f>
        <v>0.8</v>
      </c>
      <c r="L9" s="54">
        <f>IF(AND('20'!L9&lt;&gt;"",'20'!L9&lt;&gt;"Falta"),'20'!L9/20,"")</f>
        <v>0.6</v>
      </c>
      <c r="M9" s="54" t="str">
        <f>IF(AND('20'!M9&lt;&gt;"",'20'!M9&lt;&gt;"Falta"),'20'!M9/20,"")</f>
        <v/>
      </c>
      <c r="N9" s="54" t="str">
        <f>IF(AND('20'!N9&lt;&gt;"",'20'!N9&lt;&gt;"Falta"),'20'!N9/20,"")</f>
        <v/>
      </c>
      <c r="O9" s="54" t="str">
        <f>IF(AND('20'!O9&lt;&gt;"",'20'!O9&lt;&gt;"Falta"),'20'!O9/20,"")</f>
        <v/>
      </c>
      <c r="P9" s="54" t="str">
        <f>IF(AND('20'!P9&lt;&gt;"",'20'!P9&lt;&gt;"Falta"),'20'!P9/20,"")</f>
        <v/>
      </c>
      <c r="Q9" s="54" t="str">
        <f>IF(AND('20'!Q9&lt;&gt;"",'20'!Q9&lt;&gt;"Falta"),'20'!Q9/20,"")</f>
        <v/>
      </c>
      <c r="R9" s="54" t="str">
        <f>IF(AND('20'!R9&lt;&gt;"",'20'!R9&lt;&gt;"Falta"),'20'!R9/20,"")</f>
        <v/>
      </c>
      <c r="S9" s="54" t="str">
        <f>IF(AND('20'!S9&lt;&gt;"",'20'!S9&lt;&gt;"Falta"),'20'!S9/20,"")</f>
        <v/>
      </c>
      <c r="T9" s="54" t="str">
        <f>IF(AND('20'!T9&lt;&gt;"",'20'!T9&lt;&gt;"Falta"),'20'!T9/20,"")</f>
        <v/>
      </c>
      <c r="U9" s="54">
        <f>IF(AND('20'!U9&lt;&gt;"",'20'!U9&lt;&gt;"Falta"),'20'!U9/20,"")</f>
        <v>0.75</v>
      </c>
      <c r="V9" s="54">
        <f>IF(AND('20'!V9&lt;&gt;"",'20'!V9&lt;&gt;"Falta"),'20'!V9/20,"")</f>
        <v>0.8</v>
      </c>
      <c r="W9" s="54">
        <f>IF(AND('20'!W9&lt;&gt;"",'20'!W9&lt;&gt;"Falta"),'20'!W9/20,"")</f>
        <v>0.95</v>
      </c>
      <c r="X9" s="54" t="str">
        <f>IF(AND('20'!X9&lt;&gt;"",'20'!X9&lt;&gt;"Falta"),'20'!X9/20,"")</f>
        <v/>
      </c>
      <c r="Y9" s="54">
        <f>IF(AND('20'!Y9&lt;&gt;"",'20'!Y9&lt;&gt;"Falta"),'20'!Y9/20,"")</f>
        <v>0.75</v>
      </c>
      <c r="Z9" s="54">
        <f>IF(AND('20'!Z9&lt;&gt;"",'20'!Z9&lt;&gt;"Falta"),'20'!Z9/20,"")</f>
        <v>0.5</v>
      </c>
      <c r="AA9" s="54">
        <f>IF(AND('20'!AA9&lt;&gt;"",'20'!AA9&lt;&gt;"Falta"),'20'!AA9/20,"")</f>
        <v>0.9</v>
      </c>
      <c r="AB9" s="54">
        <f>IF(AND('20'!AB9&lt;&gt;"",'20'!AB9&lt;&gt;"Falta"),'20'!AB9/20,"")</f>
        <v>0.95</v>
      </c>
      <c r="AC9" s="54">
        <f>IF(AND('20'!AC9&lt;&gt;"",'20'!AC9&lt;&gt;"Falta"),'20'!AC9/20,"")</f>
        <v>0.75</v>
      </c>
      <c r="AD9" s="54" t="str">
        <f>IF(AND('20'!AD9&lt;&gt;"",'20'!AD9&lt;&gt;"Falta"),'20'!AD9/20,"")</f>
        <v/>
      </c>
      <c r="AE9" s="54" t="str">
        <f>IF(AND('20'!AE9&lt;&gt;"",'20'!AE9&lt;&gt;"Falta"),'20'!AE9/20,"")</f>
        <v/>
      </c>
      <c r="AF9" s="54" t="str">
        <f>IF(AND('20'!AF9&lt;&gt;"",'20'!AF9&lt;&gt;"Falta"),'20'!AF9/20,"")</f>
        <v/>
      </c>
      <c r="AG9" s="54" t="str">
        <f>IF(AND('20'!AG9&lt;&gt;"",'20'!AG9&lt;&gt;"Falta"),'20'!AG9/20,"")</f>
        <v/>
      </c>
      <c r="AH9" s="54" t="str">
        <f>IF(AND('20'!AH9&lt;&gt;"",'20'!AH9&lt;&gt;"Falta"),'20'!AH9/20,"")</f>
        <v/>
      </c>
      <c r="AI9" s="54" t="str">
        <f>IF(AND('20'!AI9&lt;&gt;"",'20'!AI9&lt;&gt;"Falta"),'20'!AI9/20,"")</f>
        <v/>
      </c>
      <c r="AJ9" s="54" t="str">
        <f>IF(AND('20'!AJ9&lt;&gt;"",'20'!AJ9&lt;&gt;"Falta"),'20'!AJ9/20,"")</f>
        <v/>
      </c>
      <c r="AK9" s="54" t="str">
        <f>IF(AND('20'!AK9&lt;&gt;"",'20'!AK9&lt;&gt;"Falta"),'20'!AK9/20,"")</f>
        <v/>
      </c>
      <c r="AL9" s="54" t="str">
        <f>IF(AND('20'!AL9&lt;&gt;"",'20'!AL9&lt;&gt;"Falta"),'20'!AL9/20,"")</f>
        <v/>
      </c>
      <c r="AM9" s="54" t="str">
        <f>IF(AND('20'!AM9&lt;&gt;"",'20'!AM9&lt;&gt;"Falta"),'20'!AM9/20,"")</f>
        <v/>
      </c>
      <c r="AN9" s="54" t="str">
        <f>IF(AND('20'!AN9&lt;&gt;"",'20'!AN9&lt;&gt;"Falta"),'20'!AN9/20,"")</f>
        <v/>
      </c>
      <c r="AO9" s="54" t="str">
        <f>IF(AND('20'!AO9&lt;&gt;"",'20'!AO9&lt;&gt;"Falta"),'20'!AO9/20,"")</f>
        <v/>
      </c>
      <c r="AP9" s="54" t="str">
        <f>IF(AND('20'!AP9&lt;&gt;"",'20'!AP9&lt;&gt;"Falta"),'20'!AP9/20,"")</f>
        <v/>
      </c>
      <c r="AQ9" s="54" t="str">
        <f>IF(AND('20'!AQ9&lt;&gt;"",'20'!AQ9&lt;&gt;"Falta"),'20'!AQ9/20,"")</f>
        <v/>
      </c>
      <c r="AR9" s="54" t="str">
        <f>IF(AND('20'!AR9&lt;&gt;"",'20'!AR9&lt;&gt;"Falta"),'20'!AR9/20,"")</f>
        <v/>
      </c>
      <c r="AS9" s="54">
        <f>IF(AND('20'!AS9&lt;&gt;"",'20'!AS9&lt;&gt;"Falta"),'20'!AS9/20,"")</f>
        <v>0.85</v>
      </c>
      <c r="AT9" s="54" t="str">
        <f>IF(AND('20'!AT9&lt;&gt;"",'20'!AT9&lt;&gt;"Falta"),'20'!AT9/20,"")</f>
        <v/>
      </c>
      <c r="AU9" s="54" t="str">
        <f>IF(AND('20'!AU9&lt;&gt;"",'20'!AU9&lt;&gt;"Falta"),'20'!AU9/20,"")</f>
        <v/>
      </c>
      <c r="AV9" s="54" t="str">
        <f>IF(AND('20'!AV9&lt;&gt;"",'20'!AV9&lt;&gt;"Falta"),'20'!AV9/20,"")</f>
        <v/>
      </c>
      <c r="AW9" s="54">
        <f>IF(AND('20'!AW9&lt;&gt;"",'20'!AW9&lt;&gt;"Falta"),'20'!AW9/20,"")</f>
        <v>0.9</v>
      </c>
      <c r="AX9" s="54">
        <f>IF(AND('20'!AX9&lt;&gt;"",'20'!AX9&lt;&gt;"Falta"),'20'!AX9/20,"")</f>
        <v>0.6</v>
      </c>
      <c r="AY9" s="54" t="str">
        <f>IF(AND('20'!AY9&lt;&gt;"",'20'!AY9&lt;&gt;"Falta"),'20'!AY9/20,"")</f>
        <v/>
      </c>
      <c r="AZ9" s="54" t="str">
        <f>IF(AND('20'!AZ9&lt;&gt;"",'20'!AZ9&lt;&gt;"Falta"),'20'!AZ9/20,"")</f>
        <v/>
      </c>
      <c r="BA9" s="54" t="str">
        <f>IF(AND('20'!BA9&lt;&gt;"",'20'!BA9&lt;&gt;"Falta"),'20'!BA9/20,"")</f>
        <v/>
      </c>
      <c r="BB9" s="54" t="str">
        <f>IF(AND('20'!BB9&lt;&gt;"",'20'!BB9&lt;&gt;"Falta"),'20'!BB9/20,"")</f>
        <v/>
      </c>
      <c r="BC9" s="54" t="str">
        <f>IF(AND('20'!BC9&lt;&gt;"",'20'!BC9&lt;&gt;"Falta"),'20'!BC9/20,"")</f>
        <v/>
      </c>
      <c r="BD9" s="54" t="str">
        <f>IF(AND('20'!BD9&lt;&gt;"",'20'!BD9&lt;&gt;"Falta"),'20'!BD9/20,"")</f>
        <v/>
      </c>
      <c r="BE9" s="54" t="str">
        <f>IF(AND('20'!BE9&lt;&gt;"",'20'!BE9&lt;&gt;"Falta"),'20'!BE9/20,"")</f>
        <v/>
      </c>
      <c r="BF9" s="54" t="str">
        <f>IF(AND('20'!BF9&lt;&gt;"",'20'!BF9&lt;&gt;"Falta"),'20'!BF9/20,"")</f>
        <v/>
      </c>
      <c r="BG9" s="54" t="str">
        <f>IF(AND('20'!BG9&lt;&gt;"",'20'!BG9&lt;&gt;"Falta"),'20'!BG9/20,"")</f>
        <v/>
      </c>
      <c r="BH9" s="54" t="str">
        <f>IF(AND('20'!BH9&lt;&gt;"",'20'!BH9&lt;&gt;"Falta"),'20'!BH9/20,"")</f>
        <v/>
      </c>
      <c r="BI9" s="54">
        <f>IF(AND('20'!BI9&lt;&gt;"",'20'!BI9&lt;&gt;"Falta"),'20'!BI9/20,"")</f>
        <v>0.8</v>
      </c>
      <c r="BJ9" s="54" t="str">
        <f>IF(AND('20'!BJ9&lt;&gt;"",'20'!BJ9&lt;&gt;"Falta"),'20'!BJ9/20,"")</f>
        <v/>
      </c>
      <c r="BK9" s="54" t="str">
        <f>IF(AND('20'!BK9&lt;&gt;"",'20'!BK9&lt;&gt;"Falta"),'20'!BK9/20,"")</f>
        <v/>
      </c>
      <c r="BL9" s="54" t="str">
        <f>IF(AND('20'!BL9&lt;&gt;"",'20'!BL9&lt;&gt;"Falta"),'20'!BL9/20,"")</f>
        <v/>
      </c>
      <c r="BM9" s="54">
        <f>IF(AND('20'!BM9&lt;&gt;"",'20'!BM9&lt;&gt;"Falta"),'20'!BM9/20,"")</f>
        <v>0.6</v>
      </c>
      <c r="BN9" s="54" t="str">
        <f>IF(AND('20'!BN9&lt;&gt;"",'20'!BN9&lt;&gt;"Falta"),'20'!BN9/20,"")</f>
        <v/>
      </c>
      <c r="BO9" s="54" t="str">
        <f>IF(AND('20'!BO9&lt;&gt;"",'20'!BO9&lt;&gt;"Falta"),'20'!BO9/20,"")</f>
        <v/>
      </c>
      <c r="BP9" s="54" t="str">
        <f>IF(AND('20'!BP9&lt;&gt;"",'20'!BP9&lt;&gt;"Falta"),'20'!BP9/20,"")</f>
        <v/>
      </c>
      <c r="BQ9" s="54" t="str">
        <f>IF(AND('20'!BQ9&lt;&gt;"",'20'!BQ9&lt;&gt;"Falta"),'20'!BQ9/20,"")</f>
        <v/>
      </c>
      <c r="BR9" s="54" t="str">
        <f>IF(AND('20'!BR9&lt;&gt;"",'20'!BR9&lt;&gt;"Falta"),'20'!BR9/20,"")</f>
        <v/>
      </c>
      <c r="BS9" s="54" t="str">
        <f>IF(AND('20'!BS9&lt;&gt;"",'20'!BS9&lt;&gt;"Falta"),'20'!BS9/20,"")</f>
        <v/>
      </c>
      <c r="BT9" s="54" t="str">
        <f>IF(AND('20'!BT9&lt;&gt;"",'20'!BT9&lt;&gt;"Falta"),'20'!BT9/20,"")</f>
        <v/>
      </c>
      <c r="BU9" s="54" t="str">
        <f>IF(AND('20'!BU9&lt;&gt;"",'20'!BU9&lt;&gt;"Falta"),'20'!BU9/20,"")</f>
        <v/>
      </c>
      <c r="BV9" s="54" t="str">
        <f>IF(AND('20'!BV9&lt;&gt;"",'20'!BV9&lt;&gt;"Falta"),'20'!BV9/20,"")</f>
        <v/>
      </c>
      <c r="BW9" s="54" t="str">
        <f>IF(AND('20'!BW9&lt;&gt;"",'20'!BW9&lt;&gt;"Falta"),'20'!BW9/20,"")</f>
        <v/>
      </c>
      <c r="BX9" s="54" t="str">
        <f>IF(AND('20'!BX9&lt;&gt;"",'20'!BX9&lt;&gt;"Falta"),'20'!BX9/20,"")</f>
        <v/>
      </c>
      <c r="BY9" s="54">
        <f>IF(AND('20'!BY9&lt;&gt;"",'20'!BY9&lt;&gt;"Falta"),'20'!BY9/20,"")</f>
        <v>1</v>
      </c>
      <c r="BZ9" s="54">
        <f>IF(AND('20'!BZ9&lt;&gt;"",'20'!BZ9&lt;&gt;"Falta"),'20'!BZ9/20,"")</f>
        <v>1</v>
      </c>
      <c r="CA9" s="54" t="str">
        <f>IF(AND('20'!CA9&lt;&gt;"",'20'!CA9&lt;&gt;"Falta"),'20'!CA9/20,"")</f>
        <v/>
      </c>
      <c r="CB9" s="54" t="str">
        <f>IF(AND('20'!CB9&lt;&gt;"",'20'!CB9&lt;&gt;"Falta"),'20'!CB9/20,"")</f>
        <v/>
      </c>
      <c r="CC9" s="54" t="str">
        <f>IF(AND('20'!CC9&lt;&gt;"",'20'!CC9&lt;&gt;"Falta"),'20'!CC9/20,"")</f>
        <v/>
      </c>
      <c r="CD9" s="54" t="str">
        <f>IF(AND('20'!CD9&lt;&gt;"",'20'!CD9&lt;&gt;"Falta"),'20'!CD9/20,"")</f>
        <v/>
      </c>
      <c r="CE9" s="54" t="str">
        <f>IF(AND('20'!CE9&lt;&gt;"",'20'!CE9&lt;&gt;"Falta"),'20'!CE9/20,"")</f>
        <v/>
      </c>
      <c r="CF9" s="54" t="str">
        <f>IF(AND('20'!CF9&lt;&gt;"",'20'!CF9&lt;&gt;"Falta"),'20'!CF9/20,"")</f>
        <v/>
      </c>
      <c r="CG9" s="54" t="str">
        <f>IF(AND('20'!CG9&lt;&gt;"",'20'!CG9&lt;&gt;"Falta"),'20'!CG9/20,"")</f>
        <v/>
      </c>
      <c r="CH9" s="54" t="str">
        <f>IF(AND('20'!CH9&lt;&gt;"",'20'!CH9&lt;&gt;"Falta"),'20'!CH9/20,"")</f>
        <v/>
      </c>
      <c r="CI9" s="54" t="str">
        <f>IF(AND('20'!CI9&lt;&gt;"",'20'!CI9&lt;&gt;"Falta"),'20'!CI9/20,"")</f>
        <v/>
      </c>
      <c r="CJ9" s="54" t="str">
        <f>IF(AND('20'!CJ9&lt;&gt;"",'20'!CJ9&lt;&gt;"Falta"),'20'!CJ9/20,"")</f>
        <v/>
      </c>
      <c r="CK9" s="54">
        <f>IF(AND('20'!CK9&lt;&gt;"",'20'!CK9&lt;&gt;"Falta"),'20'!CK9/20,"")</f>
        <v>0.6</v>
      </c>
      <c r="CL9" s="54" t="str">
        <f>IF(AND('20'!CL9&lt;&gt;"",'20'!CL9&lt;&gt;"Falta"),'20'!CL9/20,"")</f>
        <v/>
      </c>
      <c r="CM9" s="54" t="str">
        <f>IF(AND('20'!CM9&lt;&gt;"",'20'!CM9&lt;&gt;"Falta"),'20'!CM9/20,"")</f>
        <v/>
      </c>
      <c r="CN9" s="54" t="str">
        <f>IF(AND('20'!CN9&lt;&gt;"",'20'!CN9&lt;&gt;"Falta"),'20'!CN9/20,"")</f>
        <v/>
      </c>
      <c r="CO9" s="54">
        <f>IF(AND('20'!CO9&lt;&gt;"",'20'!CO9&lt;&gt;"Falta"),'20'!CO9/20,"")</f>
        <v>0.45</v>
      </c>
      <c r="CP9" s="54" t="str">
        <f>IF(AND('20'!CP9&lt;&gt;"",'20'!CP9&lt;&gt;"Falta"),'20'!CP9/20,"")</f>
        <v/>
      </c>
      <c r="CQ9" s="54" t="str">
        <f>IF(AND('20'!CQ9&lt;&gt;"",'20'!CQ9&lt;&gt;"Falta"),'20'!CQ9/20,"")</f>
        <v/>
      </c>
      <c r="CR9" s="54" t="str">
        <f>IF(AND('20'!CR9&lt;&gt;"",'20'!CR9&lt;&gt;"Falta"),'20'!CR9/20,"")</f>
        <v/>
      </c>
      <c r="CS9" s="54" t="str">
        <f>IF(AND('20'!CS9&lt;&gt;"",'20'!CS9&lt;&gt;"Falta"),'20'!CS9/20,"")</f>
        <v/>
      </c>
      <c r="CT9" s="54" t="str">
        <f>IF(AND('20'!CT9&lt;&gt;"",'20'!CT9&lt;&gt;"Falta"),'20'!CT9/20,"")</f>
        <v/>
      </c>
      <c r="CU9" s="54" t="str">
        <f>IF(AND('20'!CU9&lt;&gt;"",'20'!CU9&lt;&gt;"Falta"),'20'!CU9/20,"")</f>
        <v/>
      </c>
      <c r="CV9" s="54" t="str">
        <f>IF(AND('20'!CV9&lt;&gt;"",'20'!CV9&lt;&gt;"Falta"),'20'!CV9/20,"")</f>
        <v/>
      </c>
      <c r="CW9" s="54" t="str">
        <f>IF(AND('20'!CW9&lt;&gt;"",'20'!CW9&lt;&gt;"Falta"),'20'!CW9/20,"")</f>
        <v/>
      </c>
      <c r="CX9" s="54" t="str">
        <f>IF(AND('20'!CX9&lt;&gt;"",'20'!CX9&lt;&gt;"Falta"),'20'!CX9/20,"")</f>
        <v/>
      </c>
      <c r="CY9" s="54" t="str">
        <f>IF(AND('20'!CY9&lt;&gt;"",'20'!CY9&lt;&gt;"Falta"),'20'!CY9/20,"")</f>
        <v/>
      </c>
      <c r="CZ9" s="54" t="str">
        <f>IF(AND('20'!CZ9&lt;&gt;"",'20'!CZ9&lt;&gt;"Falta"),'20'!CZ9/20,"")</f>
        <v/>
      </c>
      <c r="DA9" s="54">
        <f>IF(AND('20'!DA9&lt;&gt;"",'20'!DA9&lt;&gt;"Falta"),'20'!DA9/20,"")</f>
        <v>0.45</v>
      </c>
      <c r="DB9" s="54">
        <f>IF(AND('20'!DB9&lt;&gt;"",'20'!DB9&lt;&gt;"Falta"),'20'!DB9/20,"")</f>
        <v>0.6</v>
      </c>
      <c r="DC9" s="54">
        <f>IF(AND('20'!DC9&lt;&gt;"",'20'!DC9&lt;&gt;"Falta"),'20'!DC9/20,"")</f>
        <v>0.65</v>
      </c>
      <c r="DD9" s="54">
        <f>IF(AND('20'!DD9&lt;&gt;"",'20'!DD9&lt;&gt;"Falta"),'20'!DD9/20,"")</f>
        <v>1</v>
      </c>
      <c r="DE9" s="54">
        <f>IF(AND('20'!DE9&lt;&gt;"",'20'!DE9&lt;&gt;"Falta"),'20'!DE9/20,"")</f>
        <v>0.6</v>
      </c>
      <c r="DF9" s="54" t="str">
        <f>IF(AND('20'!DF9&lt;&gt;"",'20'!DF9&lt;&gt;"Falta"),'20'!DF9/20,"")</f>
        <v/>
      </c>
      <c r="DG9" s="54" t="str">
        <f>IF(AND('20'!DG9&lt;&gt;"",'20'!DG9&lt;&gt;"Falta"),'20'!DG9/20,"")</f>
        <v/>
      </c>
      <c r="DH9" s="54" t="str">
        <f>IF(AND('20'!DH9&lt;&gt;"",'20'!DH9&lt;&gt;"Falta"),'20'!DH9/20,"")</f>
        <v/>
      </c>
      <c r="DI9" s="54" t="str">
        <f>IF(AND('20'!DI9&lt;&gt;"",'20'!DI9&lt;&gt;"Falta"),'20'!DI9/20,"")</f>
        <v/>
      </c>
      <c r="DJ9" s="54" t="str">
        <f>IF(AND('20'!DJ9&lt;&gt;"",'20'!DJ9&lt;&gt;"Falta"),'20'!DJ9/20,"")</f>
        <v/>
      </c>
      <c r="DK9" s="54" t="str">
        <f>IF(AND('20'!DK9&lt;&gt;"",'20'!DK9&lt;&gt;"Falta"),'20'!DK9/20,"")</f>
        <v/>
      </c>
      <c r="DL9" s="54" t="str">
        <f>IF(AND('20'!DL9&lt;&gt;"",'20'!DL9&lt;&gt;"Falta"),'20'!DL9/20,"")</f>
        <v/>
      </c>
      <c r="DM9" s="54" t="str">
        <f>IF(AND('20'!DM9&lt;&gt;"",'20'!DM9&lt;&gt;"Falta"),'20'!DM9/20,"")</f>
        <v/>
      </c>
      <c r="DN9" s="54" t="str">
        <f>IF(AND('20'!DN9&lt;&gt;"",'20'!DN9&lt;&gt;"Falta"),'20'!DN9/20,"")</f>
        <v/>
      </c>
      <c r="DO9" s="54" t="str">
        <f>IF(AND('20'!DO9&lt;&gt;"",'20'!DO9&lt;&gt;"Falta"),'20'!DO9/20,"")</f>
        <v/>
      </c>
      <c r="DP9" s="54" t="str">
        <f>IF(AND('20'!DP9&lt;&gt;"",'20'!DP9&lt;&gt;"Falta"),'20'!DP9/20,"")</f>
        <v/>
      </c>
      <c r="DQ9" s="54">
        <f>IF(AND('20'!DQ9&lt;&gt;"",'20'!DQ9&lt;&gt;"Falta"),'20'!DQ9/20,"")</f>
        <v>0.8</v>
      </c>
      <c r="DR9" s="54" t="str">
        <f>IF(AND('20'!DR9&lt;&gt;"",'20'!DR9&lt;&gt;"Falta"),'20'!DR9/20,"")</f>
        <v/>
      </c>
      <c r="DS9" s="54" t="str">
        <f>IF(AND('20'!DS9&lt;&gt;"",'20'!DS9&lt;&gt;"Falta"),'20'!DS9/20,"")</f>
        <v/>
      </c>
      <c r="DT9" s="54" t="str">
        <f>IF(AND('20'!DT9&lt;&gt;"",'20'!DT9&lt;&gt;"Falta"),'20'!DT9/20,"")</f>
        <v/>
      </c>
      <c r="DU9" s="54">
        <f>IF(AND('20'!DU9&lt;&gt;"",'20'!DU9&lt;&gt;"Falta"),'20'!DU9/20,"")</f>
        <v>0.75</v>
      </c>
      <c r="DV9" s="54" t="str">
        <f>IF(AND('20'!DV9&lt;&gt;"",'20'!DV9&lt;&gt;"Falta"),'20'!DV9/20,"")</f>
        <v/>
      </c>
      <c r="DW9" s="54" t="str">
        <f>IF(AND('20'!DW9&lt;&gt;"",'20'!DW9&lt;&gt;"Falta"),'20'!DW9/20,"")</f>
        <v/>
      </c>
      <c r="DX9" s="54" t="str">
        <f>IF(AND('20'!DX9&lt;&gt;"",'20'!DX9&lt;&gt;"Falta"),'20'!DX9/20,"")</f>
        <v/>
      </c>
      <c r="DY9" s="54" t="str">
        <f>IF(AND('20'!DY9&lt;&gt;"",'20'!DY9&lt;&gt;"Falta"),'20'!DY9/20,"")</f>
        <v/>
      </c>
      <c r="DZ9" s="54" t="str">
        <f>IF(AND('20'!DZ9&lt;&gt;"",'20'!DZ9&lt;&gt;"Falta"),'20'!DZ9/20,"")</f>
        <v/>
      </c>
      <c r="EA9" s="54" t="str">
        <f>IF(AND('20'!EA9&lt;&gt;"",'20'!EA9&lt;&gt;"Falta"),'20'!EA9/20,"")</f>
        <v/>
      </c>
      <c r="EB9" s="54" t="str">
        <f>IF(AND('20'!EB9&lt;&gt;"",'20'!EB9&lt;&gt;"Falta"),'20'!EB9/20,"")</f>
        <v/>
      </c>
      <c r="EC9" s="54" t="str">
        <f>IF(AND('20'!EC9&lt;&gt;"",'20'!EC9&lt;&gt;"Falta"),'20'!EC9/20,"")</f>
        <v/>
      </c>
      <c r="ED9" s="54" t="str">
        <f>IF(AND('20'!ED9&lt;&gt;"",'20'!ED9&lt;&gt;"Falta"),'20'!ED9/20,"")</f>
        <v/>
      </c>
      <c r="EE9" s="54" t="str">
        <f>IF(AND('20'!EE9&lt;&gt;"",'20'!EE9&lt;&gt;"Falta"),'20'!EE9/20,"")</f>
        <v/>
      </c>
      <c r="EF9" s="54" t="str">
        <f>IF(AND('20'!EF9&lt;&gt;"",'20'!EF9&lt;&gt;"Falta"),'20'!EF9/20,"")</f>
        <v/>
      </c>
      <c r="EG9" s="54" t="str">
        <f>IF(AND('20'!EG9&lt;&gt;"",'20'!EG9&lt;&gt;"Falta"),'20'!EG9/20,"")</f>
        <v/>
      </c>
      <c r="EH9" s="54" t="str">
        <f>IF(AND('20'!EH9&lt;&gt;"",'20'!EH9&lt;&gt;"Falta"),'20'!EH9/20,"")</f>
        <v/>
      </c>
      <c r="EI9" s="54" t="str">
        <f>IF(AND('20'!EI9&lt;&gt;"",'20'!EI9&lt;&gt;"Falta"),'20'!EI9/20,"")</f>
        <v/>
      </c>
      <c r="EJ9" s="54" t="str">
        <f>IF(AND('20'!EJ9&lt;&gt;"",'20'!EJ9&lt;&gt;"Falta"),'20'!EJ9/20,"")</f>
        <v/>
      </c>
      <c r="EK9" s="54">
        <f>IF(AND('20'!EK9&lt;&gt;"",'20'!EK9&lt;&gt;"Falta"),'20'!EK9/20,"")</f>
        <v>0.95</v>
      </c>
      <c r="EL9" s="54" t="str">
        <f>IF(AND('20'!EL9&lt;&gt;"",'20'!EL9&lt;&gt;"Falta"),'20'!EL9/20,"")</f>
        <v/>
      </c>
      <c r="EM9" s="54" t="str">
        <f>IF(AND('20'!EM9&lt;&gt;"",'20'!EM9&lt;&gt;"Falta"),'20'!EM9/20,"")</f>
        <v/>
      </c>
      <c r="EN9" s="54" t="str">
        <f>IF(AND('20'!EN9&lt;&gt;"",'20'!EN9&lt;&gt;"Falta"),'20'!EN9/20,"")</f>
        <v/>
      </c>
      <c r="EO9" s="54">
        <f>IF(AND('20'!EO9&lt;&gt;"",'20'!EO9&lt;&gt;"Falta"),'20'!EO9/20,"")</f>
        <v>0.95</v>
      </c>
      <c r="EP9" s="54" t="str">
        <f>IF(AND('20'!EP9&lt;&gt;"",'20'!EP9&lt;&gt;"Falta"),'20'!EP9/20,"")</f>
        <v/>
      </c>
      <c r="EQ9" s="54" t="str">
        <f>IF(AND('20'!EQ9&lt;&gt;"",'20'!EQ9&lt;&gt;"Falta"),'20'!EQ9/20,"")</f>
        <v/>
      </c>
      <c r="ER9" s="54" t="str">
        <f>IF(AND('20'!ER9&lt;&gt;"",'20'!ER9&lt;&gt;"Falta"),'20'!ER9/20,"")</f>
        <v/>
      </c>
      <c r="ES9" s="54" t="str">
        <f>IF(AND('20'!ES9&lt;&gt;"",'20'!ES9&lt;&gt;"Falta"),'20'!ES9/20,"")</f>
        <v/>
      </c>
      <c r="ET9" s="54" t="str">
        <f>IF(AND('20'!ET9&lt;&gt;"",'20'!ET9&lt;&gt;"Falta"),'20'!ET9/20,"")</f>
        <v/>
      </c>
      <c r="EU9" s="54" t="str">
        <f>IF(AND('20'!EU9&lt;&gt;"",'20'!EU9&lt;&gt;"Falta"),'20'!EU9/20,"")</f>
        <v/>
      </c>
      <c r="EV9" s="54" t="str">
        <f>IF(AND('20'!EV9&lt;&gt;"",'20'!EV9&lt;&gt;"Falta"),'20'!EV9/20,"")</f>
        <v/>
      </c>
      <c r="EW9" s="54" t="str">
        <f>IF(AND('20'!EW9&lt;&gt;"",'20'!EW9&lt;&gt;"Falta"),'20'!EW9/20,"")</f>
        <v/>
      </c>
      <c r="EX9" s="54" t="str">
        <f>IF(AND('20'!EX9&lt;&gt;"",'20'!EX9&lt;&gt;"Falta"),'20'!EX9/20,"")</f>
        <v/>
      </c>
      <c r="EY9" s="54" t="str">
        <f>IF(AND('20'!EY9&lt;&gt;"",'20'!EY9&lt;&gt;"Falta"),'20'!EY9/20,"")</f>
        <v/>
      </c>
      <c r="EZ9" s="54" t="str">
        <f>IF(AND('20'!EZ9&lt;&gt;"",'20'!EZ9&lt;&gt;"Falta"),'20'!EZ9/20,"")</f>
        <v/>
      </c>
      <c r="FA9" s="54">
        <f>IF(AND('20'!FA9&lt;&gt;"",'20'!FA9&lt;&gt;"Falta"),'20'!FA9/20,"")</f>
        <v>0.8</v>
      </c>
      <c r="FB9" s="54">
        <f>IF(AND('20'!FB9&lt;&gt;"",'20'!FB9&lt;&gt;"Falta"),'20'!FB9/20,"")</f>
        <v>0.8</v>
      </c>
      <c r="FC9" s="54">
        <f>IF(AND('20'!FC9&lt;&gt;"",'20'!FC9&lt;&gt;"Falta"),'20'!FC9/20,"")</f>
        <v>1</v>
      </c>
      <c r="FD9" s="54">
        <f>IF(AND('20'!FD9&lt;&gt;"",'20'!FD9&lt;&gt;"Falta"),'20'!FD9/20,"")</f>
        <v>0.8</v>
      </c>
      <c r="FE9" s="54" t="str">
        <f>IF(AND('20'!FE9&lt;&gt;"",'20'!FE9&lt;&gt;"Falta"),'20'!FE9/20,"")</f>
        <v/>
      </c>
      <c r="FF9" s="54" t="str">
        <f>IF(AND('20'!FF9&lt;&gt;"",'20'!FF9&lt;&gt;"Falta"),'20'!FF9/20,"")</f>
        <v/>
      </c>
      <c r="FG9" s="54" t="str">
        <f>IF(AND('20'!FG9&lt;&gt;"",'20'!FG9&lt;&gt;"Falta"),'20'!FG9/20,"")</f>
        <v/>
      </c>
      <c r="FH9" s="54" t="str">
        <f>IF(AND('20'!FH9&lt;&gt;"",'20'!FH9&lt;&gt;"Falta"),'20'!FH9/20,"")</f>
        <v/>
      </c>
      <c r="FI9" s="54" t="str">
        <f>IF(AND('20'!FI9&lt;&gt;"",'20'!FI9&lt;&gt;"Falta"),'20'!FI9/20,"")</f>
        <v/>
      </c>
      <c r="FJ9" s="54" t="str">
        <f>IF(AND('20'!FJ9&lt;&gt;"",'20'!FJ9&lt;&gt;"Falta"),'20'!FJ9/20,"")</f>
        <v/>
      </c>
      <c r="FK9" s="54" t="str">
        <f>IF(AND('20'!FK9&lt;&gt;"",'20'!FK9&lt;&gt;"Falta"),'20'!FK9/20,"")</f>
        <v/>
      </c>
      <c r="FL9" s="54" t="str">
        <f>IF(AND('20'!FL9&lt;&gt;"",'20'!FL9&lt;&gt;"Falta"),'20'!FL9/20,"")</f>
        <v/>
      </c>
    </row>
    <row r="10" spans="2:168" x14ac:dyDescent="0.25">
      <c r="B10" s="42" t="str">
        <f>IF(ISBLANK('Nota de Estudiantes'!B10),"",'Nota de Estudiantes'!B10)</f>
        <v>4</v>
      </c>
      <c r="C10" s="42" t="str">
        <f>IF(ISBLANK('Nota de Estudiantes'!C10),"",'Nota de Estudiantes'!C10)</f>
        <v>CHUMPITAZ SEGURA, PHILLIPS BRAJAN</v>
      </c>
      <c r="D10" s="38" t="str">
        <f>IF(ISBLANK('Nota de Estudiantes'!D10),"",'Nota de Estudiantes'!D10)</f>
        <v>03</v>
      </c>
      <c r="E10" s="54">
        <f>IF(AND('20'!E10&lt;&gt;"",'20'!E10&lt;&gt;"Falta"),'20'!E10/20,"")</f>
        <v>0.8</v>
      </c>
      <c r="F10" s="54">
        <f>IF(AND('20'!F10&lt;&gt;"",'20'!F10&lt;&gt;"Falta"),'20'!F10/20,"")</f>
        <v>1</v>
      </c>
      <c r="G10" s="54">
        <f>IF(AND('20'!G10&lt;&gt;"",'20'!G10&lt;&gt;"Falta"),'20'!G10/20,"")</f>
        <v>0.75</v>
      </c>
      <c r="H10" s="54" t="str">
        <f>IF(AND('20'!H10&lt;&gt;"",'20'!H10&lt;&gt;"Falta"),'20'!H10/20,"")</f>
        <v/>
      </c>
      <c r="I10" s="54">
        <f>IF(AND('20'!I10&lt;&gt;"",'20'!I10&lt;&gt;"Falta"),'20'!I10/20,"")</f>
        <v>0.65</v>
      </c>
      <c r="J10" s="54">
        <f>IF(AND('20'!J10&lt;&gt;"",'20'!J10&lt;&gt;"Falta"),'20'!J10/20,"")</f>
        <v>1</v>
      </c>
      <c r="K10" s="54">
        <f>IF(AND('20'!K10&lt;&gt;"",'20'!K10&lt;&gt;"Falta"),'20'!K10/20,"")</f>
        <v>1</v>
      </c>
      <c r="L10" s="54">
        <f>IF(AND('20'!L10&lt;&gt;"",'20'!L10&lt;&gt;"Falta"),'20'!L10/20,"")</f>
        <v>0.8</v>
      </c>
      <c r="M10" s="54" t="str">
        <f>IF(AND('20'!M10&lt;&gt;"",'20'!M10&lt;&gt;"Falta"),'20'!M10/20,"")</f>
        <v/>
      </c>
      <c r="N10" s="54" t="str">
        <f>IF(AND('20'!N10&lt;&gt;"",'20'!N10&lt;&gt;"Falta"),'20'!N10/20,"")</f>
        <v/>
      </c>
      <c r="O10" s="54" t="str">
        <f>IF(AND('20'!O10&lt;&gt;"",'20'!O10&lt;&gt;"Falta"),'20'!O10/20,"")</f>
        <v/>
      </c>
      <c r="P10" s="54" t="str">
        <f>IF(AND('20'!P10&lt;&gt;"",'20'!P10&lt;&gt;"Falta"),'20'!P10/20,"")</f>
        <v/>
      </c>
      <c r="Q10" s="54" t="str">
        <f>IF(AND('20'!Q10&lt;&gt;"",'20'!Q10&lt;&gt;"Falta"),'20'!Q10/20,"")</f>
        <v/>
      </c>
      <c r="R10" s="54" t="str">
        <f>IF(AND('20'!R10&lt;&gt;"",'20'!R10&lt;&gt;"Falta"),'20'!R10/20,"")</f>
        <v/>
      </c>
      <c r="S10" s="54" t="str">
        <f>IF(AND('20'!S10&lt;&gt;"",'20'!S10&lt;&gt;"Falta"),'20'!S10/20,"")</f>
        <v/>
      </c>
      <c r="T10" s="54" t="str">
        <f>IF(AND('20'!T10&lt;&gt;"",'20'!T10&lt;&gt;"Falta"),'20'!T10/20,"")</f>
        <v/>
      </c>
      <c r="U10" s="54">
        <f>IF(AND('20'!U10&lt;&gt;"",'20'!U10&lt;&gt;"Falta"),'20'!U10/20,"")</f>
        <v>1</v>
      </c>
      <c r="V10" s="54">
        <f>IF(AND('20'!V10&lt;&gt;"",'20'!V10&lt;&gt;"Falta"),'20'!V10/20,"")</f>
        <v>0.6</v>
      </c>
      <c r="W10" s="54">
        <f>IF(AND('20'!W10&lt;&gt;"",'20'!W10&lt;&gt;"Falta"),'20'!W10/20,"")</f>
        <v>0.5</v>
      </c>
      <c r="X10" s="54" t="str">
        <f>IF(AND('20'!X10&lt;&gt;"",'20'!X10&lt;&gt;"Falta"),'20'!X10/20,"")</f>
        <v/>
      </c>
      <c r="Y10" s="54">
        <f>IF(AND('20'!Y10&lt;&gt;"",'20'!Y10&lt;&gt;"Falta"),'20'!Y10/20,"")</f>
        <v>0.55000000000000004</v>
      </c>
      <c r="Z10" s="54">
        <f>IF(AND('20'!Z10&lt;&gt;"",'20'!Z10&lt;&gt;"Falta"),'20'!Z10/20,"")</f>
        <v>0.5</v>
      </c>
      <c r="AA10" s="54">
        <f>IF(AND('20'!AA10&lt;&gt;"",'20'!AA10&lt;&gt;"Falta"),'20'!AA10/20,"")</f>
        <v>0.85</v>
      </c>
      <c r="AB10" s="54">
        <f>IF(AND('20'!AB10&lt;&gt;"",'20'!AB10&lt;&gt;"Falta"),'20'!AB10/20,"")</f>
        <v>0.85</v>
      </c>
      <c r="AC10" s="54">
        <f>IF(AND('20'!AC10&lt;&gt;"",'20'!AC10&lt;&gt;"Falta"),'20'!AC10/20,"")</f>
        <v>0.7</v>
      </c>
      <c r="AD10" s="54" t="str">
        <f>IF(AND('20'!AD10&lt;&gt;"",'20'!AD10&lt;&gt;"Falta"),'20'!AD10/20,"")</f>
        <v/>
      </c>
      <c r="AE10" s="54" t="str">
        <f>IF(AND('20'!AE10&lt;&gt;"",'20'!AE10&lt;&gt;"Falta"),'20'!AE10/20,"")</f>
        <v/>
      </c>
      <c r="AF10" s="54" t="str">
        <f>IF(AND('20'!AF10&lt;&gt;"",'20'!AF10&lt;&gt;"Falta"),'20'!AF10/20,"")</f>
        <v/>
      </c>
      <c r="AG10" s="54" t="str">
        <f>IF(AND('20'!AG10&lt;&gt;"",'20'!AG10&lt;&gt;"Falta"),'20'!AG10/20,"")</f>
        <v/>
      </c>
      <c r="AH10" s="54" t="str">
        <f>IF(AND('20'!AH10&lt;&gt;"",'20'!AH10&lt;&gt;"Falta"),'20'!AH10/20,"")</f>
        <v/>
      </c>
      <c r="AI10" s="54" t="str">
        <f>IF(AND('20'!AI10&lt;&gt;"",'20'!AI10&lt;&gt;"Falta"),'20'!AI10/20,"")</f>
        <v/>
      </c>
      <c r="AJ10" s="54" t="str">
        <f>IF(AND('20'!AJ10&lt;&gt;"",'20'!AJ10&lt;&gt;"Falta"),'20'!AJ10/20,"")</f>
        <v/>
      </c>
      <c r="AK10" s="54" t="str">
        <f>IF(AND('20'!AK10&lt;&gt;"",'20'!AK10&lt;&gt;"Falta"),'20'!AK10/20,"")</f>
        <v/>
      </c>
      <c r="AL10" s="54" t="str">
        <f>IF(AND('20'!AL10&lt;&gt;"",'20'!AL10&lt;&gt;"Falta"),'20'!AL10/20,"")</f>
        <v/>
      </c>
      <c r="AM10" s="54" t="str">
        <f>IF(AND('20'!AM10&lt;&gt;"",'20'!AM10&lt;&gt;"Falta"),'20'!AM10/20,"")</f>
        <v/>
      </c>
      <c r="AN10" s="54" t="str">
        <f>IF(AND('20'!AN10&lt;&gt;"",'20'!AN10&lt;&gt;"Falta"),'20'!AN10/20,"")</f>
        <v/>
      </c>
      <c r="AO10" s="54" t="str">
        <f>IF(AND('20'!AO10&lt;&gt;"",'20'!AO10&lt;&gt;"Falta"),'20'!AO10/20,"")</f>
        <v/>
      </c>
      <c r="AP10" s="54" t="str">
        <f>IF(AND('20'!AP10&lt;&gt;"",'20'!AP10&lt;&gt;"Falta"),'20'!AP10/20,"")</f>
        <v/>
      </c>
      <c r="AQ10" s="54" t="str">
        <f>IF(AND('20'!AQ10&lt;&gt;"",'20'!AQ10&lt;&gt;"Falta"),'20'!AQ10/20,"")</f>
        <v/>
      </c>
      <c r="AR10" s="54" t="str">
        <f>IF(AND('20'!AR10&lt;&gt;"",'20'!AR10&lt;&gt;"Falta"),'20'!AR10/20,"")</f>
        <v/>
      </c>
      <c r="AS10" s="54">
        <f>IF(AND('20'!AS10&lt;&gt;"",'20'!AS10&lt;&gt;"Falta"),'20'!AS10/20,"")</f>
        <v>1</v>
      </c>
      <c r="AT10" s="54" t="str">
        <f>IF(AND('20'!AT10&lt;&gt;"",'20'!AT10&lt;&gt;"Falta"),'20'!AT10/20,"")</f>
        <v/>
      </c>
      <c r="AU10" s="54" t="str">
        <f>IF(AND('20'!AU10&lt;&gt;"",'20'!AU10&lt;&gt;"Falta"),'20'!AU10/20,"")</f>
        <v/>
      </c>
      <c r="AV10" s="54" t="str">
        <f>IF(AND('20'!AV10&lt;&gt;"",'20'!AV10&lt;&gt;"Falta"),'20'!AV10/20,"")</f>
        <v/>
      </c>
      <c r="AW10" s="54">
        <f>IF(AND('20'!AW10&lt;&gt;"",'20'!AW10&lt;&gt;"Falta"),'20'!AW10/20,"")</f>
        <v>0.6</v>
      </c>
      <c r="AX10" s="54">
        <f>IF(AND('20'!AX10&lt;&gt;"",'20'!AX10&lt;&gt;"Falta"),'20'!AX10/20,"")</f>
        <v>0.45</v>
      </c>
      <c r="AY10" s="54" t="str">
        <f>IF(AND('20'!AY10&lt;&gt;"",'20'!AY10&lt;&gt;"Falta"),'20'!AY10/20,"")</f>
        <v/>
      </c>
      <c r="AZ10" s="54" t="str">
        <f>IF(AND('20'!AZ10&lt;&gt;"",'20'!AZ10&lt;&gt;"Falta"),'20'!AZ10/20,"")</f>
        <v/>
      </c>
      <c r="BA10" s="54" t="str">
        <f>IF(AND('20'!BA10&lt;&gt;"",'20'!BA10&lt;&gt;"Falta"),'20'!BA10/20,"")</f>
        <v/>
      </c>
      <c r="BB10" s="54" t="str">
        <f>IF(AND('20'!BB10&lt;&gt;"",'20'!BB10&lt;&gt;"Falta"),'20'!BB10/20,"")</f>
        <v/>
      </c>
      <c r="BC10" s="54" t="str">
        <f>IF(AND('20'!BC10&lt;&gt;"",'20'!BC10&lt;&gt;"Falta"),'20'!BC10/20,"")</f>
        <v/>
      </c>
      <c r="BD10" s="54" t="str">
        <f>IF(AND('20'!BD10&lt;&gt;"",'20'!BD10&lt;&gt;"Falta"),'20'!BD10/20,"")</f>
        <v/>
      </c>
      <c r="BE10" s="54" t="str">
        <f>IF(AND('20'!BE10&lt;&gt;"",'20'!BE10&lt;&gt;"Falta"),'20'!BE10/20,"")</f>
        <v/>
      </c>
      <c r="BF10" s="54" t="str">
        <f>IF(AND('20'!BF10&lt;&gt;"",'20'!BF10&lt;&gt;"Falta"),'20'!BF10/20,"")</f>
        <v/>
      </c>
      <c r="BG10" s="54" t="str">
        <f>IF(AND('20'!BG10&lt;&gt;"",'20'!BG10&lt;&gt;"Falta"),'20'!BG10/20,"")</f>
        <v/>
      </c>
      <c r="BH10" s="54" t="str">
        <f>IF(AND('20'!BH10&lt;&gt;"",'20'!BH10&lt;&gt;"Falta"),'20'!BH10/20,"")</f>
        <v/>
      </c>
      <c r="BI10" s="54">
        <f>IF(AND('20'!BI10&lt;&gt;"",'20'!BI10&lt;&gt;"Falta"),'20'!BI10/20,"")</f>
        <v>0.4</v>
      </c>
      <c r="BJ10" s="54" t="str">
        <f>IF(AND('20'!BJ10&lt;&gt;"",'20'!BJ10&lt;&gt;"Falta"),'20'!BJ10/20,"")</f>
        <v/>
      </c>
      <c r="BK10" s="54" t="str">
        <f>IF(AND('20'!BK10&lt;&gt;"",'20'!BK10&lt;&gt;"Falta"),'20'!BK10/20,"")</f>
        <v/>
      </c>
      <c r="BL10" s="54" t="str">
        <f>IF(AND('20'!BL10&lt;&gt;"",'20'!BL10&lt;&gt;"Falta"),'20'!BL10/20,"")</f>
        <v/>
      </c>
      <c r="BM10" s="54">
        <f>IF(AND('20'!BM10&lt;&gt;"",'20'!BM10&lt;&gt;"Falta"),'20'!BM10/20,"")</f>
        <v>0.45</v>
      </c>
      <c r="BN10" s="54" t="str">
        <f>IF(AND('20'!BN10&lt;&gt;"",'20'!BN10&lt;&gt;"Falta"),'20'!BN10/20,"")</f>
        <v/>
      </c>
      <c r="BO10" s="54" t="str">
        <f>IF(AND('20'!BO10&lt;&gt;"",'20'!BO10&lt;&gt;"Falta"),'20'!BO10/20,"")</f>
        <v/>
      </c>
      <c r="BP10" s="54" t="str">
        <f>IF(AND('20'!BP10&lt;&gt;"",'20'!BP10&lt;&gt;"Falta"),'20'!BP10/20,"")</f>
        <v/>
      </c>
      <c r="BQ10" s="54" t="str">
        <f>IF(AND('20'!BQ10&lt;&gt;"",'20'!BQ10&lt;&gt;"Falta"),'20'!BQ10/20,"")</f>
        <v/>
      </c>
      <c r="BR10" s="54" t="str">
        <f>IF(AND('20'!BR10&lt;&gt;"",'20'!BR10&lt;&gt;"Falta"),'20'!BR10/20,"")</f>
        <v/>
      </c>
      <c r="BS10" s="54" t="str">
        <f>IF(AND('20'!BS10&lt;&gt;"",'20'!BS10&lt;&gt;"Falta"),'20'!BS10/20,"")</f>
        <v/>
      </c>
      <c r="BT10" s="54" t="str">
        <f>IF(AND('20'!BT10&lt;&gt;"",'20'!BT10&lt;&gt;"Falta"),'20'!BT10/20,"")</f>
        <v/>
      </c>
      <c r="BU10" s="54" t="str">
        <f>IF(AND('20'!BU10&lt;&gt;"",'20'!BU10&lt;&gt;"Falta"),'20'!BU10/20,"")</f>
        <v/>
      </c>
      <c r="BV10" s="54" t="str">
        <f>IF(AND('20'!BV10&lt;&gt;"",'20'!BV10&lt;&gt;"Falta"),'20'!BV10/20,"")</f>
        <v/>
      </c>
      <c r="BW10" s="54" t="str">
        <f>IF(AND('20'!BW10&lt;&gt;"",'20'!BW10&lt;&gt;"Falta"),'20'!BW10/20,"")</f>
        <v/>
      </c>
      <c r="BX10" s="54" t="str">
        <f>IF(AND('20'!BX10&lt;&gt;"",'20'!BX10&lt;&gt;"Falta"),'20'!BX10/20,"")</f>
        <v/>
      </c>
      <c r="BY10" s="54">
        <f>IF(AND('20'!BY10&lt;&gt;"",'20'!BY10&lt;&gt;"Falta"),'20'!BY10/20,"")</f>
        <v>0.6</v>
      </c>
      <c r="BZ10" s="54">
        <f>IF(AND('20'!BZ10&lt;&gt;"",'20'!BZ10&lt;&gt;"Falta"),'20'!BZ10/20,"")</f>
        <v>1</v>
      </c>
      <c r="CA10" s="54" t="str">
        <f>IF(AND('20'!CA10&lt;&gt;"",'20'!CA10&lt;&gt;"Falta"),'20'!CA10/20,"")</f>
        <v/>
      </c>
      <c r="CB10" s="54" t="str">
        <f>IF(AND('20'!CB10&lt;&gt;"",'20'!CB10&lt;&gt;"Falta"),'20'!CB10/20,"")</f>
        <v/>
      </c>
      <c r="CC10" s="54" t="str">
        <f>IF(AND('20'!CC10&lt;&gt;"",'20'!CC10&lt;&gt;"Falta"),'20'!CC10/20,"")</f>
        <v/>
      </c>
      <c r="CD10" s="54" t="str">
        <f>IF(AND('20'!CD10&lt;&gt;"",'20'!CD10&lt;&gt;"Falta"),'20'!CD10/20,"")</f>
        <v/>
      </c>
      <c r="CE10" s="54" t="str">
        <f>IF(AND('20'!CE10&lt;&gt;"",'20'!CE10&lt;&gt;"Falta"),'20'!CE10/20,"")</f>
        <v/>
      </c>
      <c r="CF10" s="54" t="str">
        <f>IF(AND('20'!CF10&lt;&gt;"",'20'!CF10&lt;&gt;"Falta"),'20'!CF10/20,"")</f>
        <v/>
      </c>
      <c r="CG10" s="54" t="str">
        <f>IF(AND('20'!CG10&lt;&gt;"",'20'!CG10&lt;&gt;"Falta"),'20'!CG10/20,"")</f>
        <v/>
      </c>
      <c r="CH10" s="54" t="str">
        <f>IF(AND('20'!CH10&lt;&gt;"",'20'!CH10&lt;&gt;"Falta"),'20'!CH10/20,"")</f>
        <v/>
      </c>
      <c r="CI10" s="54" t="str">
        <f>IF(AND('20'!CI10&lt;&gt;"",'20'!CI10&lt;&gt;"Falta"),'20'!CI10/20,"")</f>
        <v/>
      </c>
      <c r="CJ10" s="54" t="str">
        <f>IF(AND('20'!CJ10&lt;&gt;"",'20'!CJ10&lt;&gt;"Falta"),'20'!CJ10/20,"")</f>
        <v/>
      </c>
      <c r="CK10" s="54">
        <f>IF(AND('20'!CK10&lt;&gt;"",'20'!CK10&lt;&gt;"Falta"),'20'!CK10/20,"")</f>
        <v>0.7</v>
      </c>
      <c r="CL10" s="54" t="str">
        <f>IF(AND('20'!CL10&lt;&gt;"",'20'!CL10&lt;&gt;"Falta"),'20'!CL10/20,"")</f>
        <v/>
      </c>
      <c r="CM10" s="54" t="str">
        <f>IF(AND('20'!CM10&lt;&gt;"",'20'!CM10&lt;&gt;"Falta"),'20'!CM10/20,"")</f>
        <v/>
      </c>
      <c r="CN10" s="54" t="str">
        <f>IF(AND('20'!CN10&lt;&gt;"",'20'!CN10&lt;&gt;"Falta"),'20'!CN10/20,"")</f>
        <v/>
      </c>
      <c r="CO10" s="54">
        <f>IF(AND('20'!CO10&lt;&gt;"",'20'!CO10&lt;&gt;"Falta"),'20'!CO10/20,"")</f>
        <v>0.6</v>
      </c>
      <c r="CP10" s="54" t="str">
        <f>IF(AND('20'!CP10&lt;&gt;"",'20'!CP10&lt;&gt;"Falta"),'20'!CP10/20,"")</f>
        <v/>
      </c>
      <c r="CQ10" s="54" t="str">
        <f>IF(AND('20'!CQ10&lt;&gt;"",'20'!CQ10&lt;&gt;"Falta"),'20'!CQ10/20,"")</f>
        <v/>
      </c>
      <c r="CR10" s="54" t="str">
        <f>IF(AND('20'!CR10&lt;&gt;"",'20'!CR10&lt;&gt;"Falta"),'20'!CR10/20,"")</f>
        <v/>
      </c>
      <c r="CS10" s="54" t="str">
        <f>IF(AND('20'!CS10&lt;&gt;"",'20'!CS10&lt;&gt;"Falta"),'20'!CS10/20,"")</f>
        <v/>
      </c>
      <c r="CT10" s="54" t="str">
        <f>IF(AND('20'!CT10&lt;&gt;"",'20'!CT10&lt;&gt;"Falta"),'20'!CT10/20,"")</f>
        <v/>
      </c>
      <c r="CU10" s="54" t="str">
        <f>IF(AND('20'!CU10&lt;&gt;"",'20'!CU10&lt;&gt;"Falta"),'20'!CU10/20,"")</f>
        <v/>
      </c>
      <c r="CV10" s="54" t="str">
        <f>IF(AND('20'!CV10&lt;&gt;"",'20'!CV10&lt;&gt;"Falta"),'20'!CV10/20,"")</f>
        <v/>
      </c>
      <c r="CW10" s="54" t="str">
        <f>IF(AND('20'!CW10&lt;&gt;"",'20'!CW10&lt;&gt;"Falta"),'20'!CW10/20,"")</f>
        <v/>
      </c>
      <c r="CX10" s="54" t="str">
        <f>IF(AND('20'!CX10&lt;&gt;"",'20'!CX10&lt;&gt;"Falta"),'20'!CX10/20,"")</f>
        <v/>
      </c>
      <c r="CY10" s="54" t="str">
        <f>IF(AND('20'!CY10&lt;&gt;"",'20'!CY10&lt;&gt;"Falta"),'20'!CY10/20,"")</f>
        <v/>
      </c>
      <c r="CZ10" s="54" t="str">
        <f>IF(AND('20'!CZ10&lt;&gt;"",'20'!CZ10&lt;&gt;"Falta"),'20'!CZ10/20,"")</f>
        <v/>
      </c>
      <c r="DA10" s="54">
        <f>IF(AND('20'!DA10&lt;&gt;"",'20'!DA10&lt;&gt;"Falta"),'20'!DA10/20,"")</f>
        <v>0.6</v>
      </c>
      <c r="DB10" s="54">
        <f>IF(AND('20'!DB10&lt;&gt;"",'20'!DB10&lt;&gt;"Falta"),'20'!DB10/20,"")</f>
        <v>0.7</v>
      </c>
      <c r="DC10" s="54">
        <f>IF(AND('20'!DC10&lt;&gt;"",'20'!DC10&lt;&gt;"Falta"),'20'!DC10/20,"")</f>
        <v>0.75</v>
      </c>
      <c r="DD10" s="54">
        <f>IF(AND('20'!DD10&lt;&gt;"",'20'!DD10&lt;&gt;"Falta"),'20'!DD10/20,"")</f>
        <v>0.6</v>
      </c>
      <c r="DE10" s="54">
        <f>IF(AND('20'!DE10&lt;&gt;"",'20'!DE10&lt;&gt;"Falta"),'20'!DE10/20,"")</f>
        <v>0.45</v>
      </c>
      <c r="DF10" s="54" t="str">
        <f>IF(AND('20'!DF10&lt;&gt;"",'20'!DF10&lt;&gt;"Falta"),'20'!DF10/20,"")</f>
        <v/>
      </c>
      <c r="DG10" s="54" t="str">
        <f>IF(AND('20'!DG10&lt;&gt;"",'20'!DG10&lt;&gt;"Falta"),'20'!DG10/20,"")</f>
        <v/>
      </c>
      <c r="DH10" s="54" t="str">
        <f>IF(AND('20'!DH10&lt;&gt;"",'20'!DH10&lt;&gt;"Falta"),'20'!DH10/20,"")</f>
        <v/>
      </c>
      <c r="DI10" s="54" t="str">
        <f>IF(AND('20'!DI10&lt;&gt;"",'20'!DI10&lt;&gt;"Falta"),'20'!DI10/20,"")</f>
        <v/>
      </c>
      <c r="DJ10" s="54" t="str">
        <f>IF(AND('20'!DJ10&lt;&gt;"",'20'!DJ10&lt;&gt;"Falta"),'20'!DJ10/20,"")</f>
        <v/>
      </c>
      <c r="DK10" s="54" t="str">
        <f>IF(AND('20'!DK10&lt;&gt;"",'20'!DK10&lt;&gt;"Falta"),'20'!DK10/20,"")</f>
        <v/>
      </c>
      <c r="DL10" s="54" t="str">
        <f>IF(AND('20'!DL10&lt;&gt;"",'20'!DL10&lt;&gt;"Falta"),'20'!DL10/20,"")</f>
        <v/>
      </c>
      <c r="DM10" s="54" t="str">
        <f>IF(AND('20'!DM10&lt;&gt;"",'20'!DM10&lt;&gt;"Falta"),'20'!DM10/20,"")</f>
        <v/>
      </c>
      <c r="DN10" s="54" t="str">
        <f>IF(AND('20'!DN10&lt;&gt;"",'20'!DN10&lt;&gt;"Falta"),'20'!DN10/20,"")</f>
        <v/>
      </c>
      <c r="DO10" s="54" t="str">
        <f>IF(AND('20'!DO10&lt;&gt;"",'20'!DO10&lt;&gt;"Falta"),'20'!DO10/20,"")</f>
        <v/>
      </c>
      <c r="DP10" s="54" t="str">
        <f>IF(AND('20'!DP10&lt;&gt;"",'20'!DP10&lt;&gt;"Falta"),'20'!DP10/20,"")</f>
        <v/>
      </c>
      <c r="DQ10" s="54">
        <f>IF(AND('20'!DQ10&lt;&gt;"",'20'!DQ10&lt;&gt;"Falta"),'20'!DQ10/20,"")</f>
        <v>0.55000000000000004</v>
      </c>
      <c r="DR10" s="54" t="str">
        <f>IF(AND('20'!DR10&lt;&gt;"",'20'!DR10&lt;&gt;"Falta"),'20'!DR10/20,"")</f>
        <v/>
      </c>
      <c r="DS10" s="54" t="str">
        <f>IF(AND('20'!DS10&lt;&gt;"",'20'!DS10&lt;&gt;"Falta"),'20'!DS10/20,"")</f>
        <v/>
      </c>
      <c r="DT10" s="54" t="str">
        <f>IF(AND('20'!DT10&lt;&gt;"",'20'!DT10&lt;&gt;"Falta"),'20'!DT10/20,"")</f>
        <v/>
      </c>
      <c r="DU10" s="54">
        <f>IF(AND('20'!DU10&lt;&gt;"",'20'!DU10&lt;&gt;"Falta"),'20'!DU10/20,"")</f>
        <v>0.55000000000000004</v>
      </c>
      <c r="DV10" s="54" t="str">
        <f>IF(AND('20'!DV10&lt;&gt;"",'20'!DV10&lt;&gt;"Falta"),'20'!DV10/20,"")</f>
        <v/>
      </c>
      <c r="DW10" s="54" t="str">
        <f>IF(AND('20'!DW10&lt;&gt;"",'20'!DW10&lt;&gt;"Falta"),'20'!DW10/20,"")</f>
        <v/>
      </c>
      <c r="DX10" s="54" t="str">
        <f>IF(AND('20'!DX10&lt;&gt;"",'20'!DX10&lt;&gt;"Falta"),'20'!DX10/20,"")</f>
        <v/>
      </c>
      <c r="DY10" s="54" t="str">
        <f>IF(AND('20'!DY10&lt;&gt;"",'20'!DY10&lt;&gt;"Falta"),'20'!DY10/20,"")</f>
        <v/>
      </c>
      <c r="DZ10" s="54" t="str">
        <f>IF(AND('20'!DZ10&lt;&gt;"",'20'!DZ10&lt;&gt;"Falta"),'20'!DZ10/20,"")</f>
        <v/>
      </c>
      <c r="EA10" s="54" t="str">
        <f>IF(AND('20'!EA10&lt;&gt;"",'20'!EA10&lt;&gt;"Falta"),'20'!EA10/20,"")</f>
        <v/>
      </c>
      <c r="EB10" s="54" t="str">
        <f>IF(AND('20'!EB10&lt;&gt;"",'20'!EB10&lt;&gt;"Falta"),'20'!EB10/20,"")</f>
        <v/>
      </c>
      <c r="EC10" s="54" t="str">
        <f>IF(AND('20'!EC10&lt;&gt;"",'20'!EC10&lt;&gt;"Falta"),'20'!EC10/20,"")</f>
        <v/>
      </c>
      <c r="ED10" s="54" t="str">
        <f>IF(AND('20'!ED10&lt;&gt;"",'20'!ED10&lt;&gt;"Falta"),'20'!ED10/20,"")</f>
        <v/>
      </c>
      <c r="EE10" s="54" t="str">
        <f>IF(AND('20'!EE10&lt;&gt;"",'20'!EE10&lt;&gt;"Falta"),'20'!EE10/20,"")</f>
        <v/>
      </c>
      <c r="EF10" s="54" t="str">
        <f>IF(AND('20'!EF10&lt;&gt;"",'20'!EF10&lt;&gt;"Falta"),'20'!EF10/20,"")</f>
        <v/>
      </c>
      <c r="EG10" s="54" t="str">
        <f>IF(AND('20'!EG10&lt;&gt;"",'20'!EG10&lt;&gt;"Falta"),'20'!EG10/20,"")</f>
        <v/>
      </c>
      <c r="EH10" s="54" t="str">
        <f>IF(AND('20'!EH10&lt;&gt;"",'20'!EH10&lt;&gt;"Falta"),'20'!EH10/20,"")</f>
        <v/>
      </c>
      <c r="EI10" s="54" t="str">
        <f>IF(AND('20'!EI10&lt;&gt;"",'20'!EI10&lt;&gt;"Falta"),'20'!EI10/20,"")</f>
        <v/>
      </c>
      <c r="EJ10" s="54" t="str">
        <f>IF(AND('20'!EJ10&lt;&gt;"",'20'!EJ10&lt;&gt;"Falta"),'20'!EJ10/20,"")</f>
        <v/>
      </c>
      <c r="EK10" s="54">
        <f>IF(AND('20'!EK10&lt;&gt;"",'20'!EK10&lt;&gt;"Falta"),'20'!EK10/20,"")</f>
        <v>0.8</v>
      </c>
      <c r="EL10" s="54" t="str">
        <f>IF(AND('20'!EL10&lt;&gt;"",'20'!EL10&lt;&gt;"Falta"),'20'!EL10/20,"")</f>
        <v/>
      </c>
      <c r="EM10" s="54" t="str">
        <f>IF(AND('20'!EM10&lt;&gt;"",'20'!EM10&lt;&gt;"Falta"),'20'!EM10/20,"")</f>
        <v/>
      </c>
      <c r="EN10" s="54" t="str">
        <f>IF(AND('20'!EN10&lt;&gt;"",'20'!EN10&lt;&gt;"Falta"),'20'!EN10/20,"")</f>
        <v/>
      </c>
      <c r="EO10" s="54">
        <f>IF(AND('20'!EO10&lt;&gt;"",'20'!EO10&lt;&gt;"Falta"),'20'!EO10/20,"")</f>
        <v>0.8</v>
      </c>
      <c r="EP10" s="54" t="str">
        <f>IF(AND('20'!EP10&lt;&gt;"",'20'!EP10&lt;&gt;"Falta"),'20'!EP10/20,"")</f>
        <v/>
      </c>
      <c r="EQ10" s="54" t="str">
        <f>IF(AND('20'!EQ10&lt;&gt;"",'20'!EQ10&lt;&gt;"Falta"),'20'!EQ10/20,"")</f>
        <v/>
      </c>
      <c r="ER10" s="54" t="str">
        <f>IF(AND('20'!ER10&lt;&gt;"",'20'!ER10&lt;&gt;"Falta"),'20'!ER10/20,"")</f>
        <v/>
      </c>
      <c r="ES10" s="54" t="str">
        <f>IF(AND('20'!ES10&lt;&gt;"",'20'!ES10&lt;&gt;"Falta"),'20'!ES10/20,"")</f>
        <v/>
      </c>
      <c r="ET10" s="54" t="str">
        <f>IF(AND('20'!ET10&lt;&gt;"",'20'!ET10&lt;&gt;"Falta"),'20'!ET10/20,"")</f>
        <v/>
      </c>
      <c r="EU10" s="54" t="str">
        <f>IF(AND('20'!EU10&lt;&gt;"",'20'!EU10&lt;&gt;"Falta"),'20'!EU10/20,"")</f>
        <v/>
      </c>
      <c r="EV10" s="54" t="str">
        <f>IF(AND('20'!EV10&lt;&gt;"",'20'!EV10&lt;&gt;"Falta"),'20'!EV10/20,"")</f>
        <v/>
      </c>
      <c r="EW10" s="54" t="str">
        <f>IF(AND('20'!EW10&lt;&gt;"",'20'!EW10&lt;&gt;"Falta"),'20'!EW10/20,"")</f>
        <v/>
      </c>
      <c r="EX10" s="54" t="str">
        <f>IF(AND('20'!EX10&lt;&gt;"",'20'!EX10&lt;&gt;"Falta"),'20'!EX10/20,"")</f>
        <v/>
      </c>
      <c r="EY10" s="54" t="str">
        <f>IF(AND('20'!EY10&lt;&gt;"",'20'!EY10&lt;&gt;"Falta"),'20'!EY10/20,"")</f>
        <v/>
      </c>
      <c r="EZ10" s="54" t="str">
        <f>IF(AND('20'!EZ10&lt;&gt;"",'20'!EZ10&lt;&gt;"Falta"),'20'!EZ10/20,"")</f>
        <v/>
      </c>
      <c r="FA10" s="54">
        <f>IF(AND('20'!FA10&lt;&gt;"",'20'!FA10&lt;&gt;"Falta"),'20'!FA10/20,"")</f>
        <v>0.85</v>
      </c>
      <c r="FB10" s="54">
        <f>IF(AND('20'!FB10&lt;&gt;"",'20'!FB10&lt;&gt;"Falta"),'20'!FB10/20,"")</f>
        <v>0.6</v>
      </c>
      <c r="FC10" s="54">
        <f>IF(AND('20'!FC10&lt;&gt;"",'20'!FC10&lt;&gt;"Falta"),'20'!FC10/20,"")</f>
        <v>1</v>
      </c>
      <c r="FD10" s="54">
        <f>IF(AND('20'!FD10&lt;&gt;"",'20'!FD10&lt;&gt;"Falta"),'20'!FD10/20,"")</f>
        <v>1</v>
      </c>
      <c r="FE10" s="54" t="str">
        <f>IF(AND('20'!FE10&lt;&gt;"",'20'!FE10&lt;&gt;"Falta"),'20'!FE10/20,"")</f>
        <v/>
      </c>
      <c r="FF10" s="54" t="str">
        <f>IF(AND('20'!FF10&lt;&gt;"",'20'!FF10&lt;&gt;"Falta"),'20'!FF10/20,"")</f>
        <v/>
      </c>
      <c r="FG10" s="54" t="str">
        <f>IF(AND('20'!FG10&lt;&gt;"",'20'!FG10&lt;&gt;"Falta"),'20'!FG10/20,"")</f>
        <v/>
      </c>
      <c r="FH10" s="54" t="str">
        <f>IF(AND('20'!FH10&lt;&gt;"",'20'!FH10&lt;&gt;"Falta"),'20'!FH10/20,"")</f>
        <v/>
      </c>
      <c r="FI10" s="54" t="str">
        <f>IF(AND('20'!FI10&lt;&gt;"",'20'!FI10&lt;&gt;"Falta"),'20'!FI10/20,"")</f>
        <v/>
      </c>
      <c r="FJ10" s="54" t="str">
        <f>IF(AND('20'!FJ10&lt;&gt;"",'20'!FJ10&lt;&gt;"Falta"),'20'!FJ10/20,"")</f>
        <v/>
      </c>
      <c r="FK10" s="54" t="str">
        <f>IF(AND('20'!FK10&lt;&gt;"",'20'!FK10&lt;&gt;"Falta"),'20'!FK10/20,"")</f>
        <v/>
      </c>
      <c r="FL10" s="54" t="str">
        <f>IF(AND('20'!FL10&lt;&gt;"",'20'!FL10&lt;&gt;"Falta"),'20'!FL10/20,"")</f>
        <v/>
      </c>
    </row>
    <row r="11" spans="2:168" x14ac:dyDescent="0.25">
      <c r="B11" s="42" t="str">
        <f>IF(ISBLANK('Nota de Estudiantes'!B11),"",'Nota de Estudiantes'!B11)</f>
        <v>5</v>
      </c>
      <c r="C11" s="42" t="str">
        <f>IF(ISBLANK('Nota de Estudiantes'!C11),"",'Nota de Estudiantes'!C11)</f>
        <v>CORREA OLANO, JOSE ANTONIO</v>
      </c>
      <c r="D11" s="38" t="str">
        <f>IF(ISBLANK('Nota de Estudiantes'!D11),"",'Nota de Estudiantes'!D11)</f>
        <v>01</v>
      </c>
      <c r="E11" s="54">
        <f>IF(AND('20'!E11&lt;&gt;"",'20'!E11&lt;&gt;"Falta"),'20'!E11/20,"")</f>
        <v>1</v>
      </c>
      <c r="F11" s="54">
        <f>IF(AND('20'!F11&lt;&gt;"",'20'!F11&lt;&gt;"Falta"),'20'!F11/20,"")</f>
        <v>0.8</v>
      </c>
      <c r="G11" s="54">
        <f>IF(AND('20'!G11&lt;&gt;"",'20'!G11&lt;&gt;"Falta"),'20'!G11/20,"")</f>
        <v>0.5</v>
      </c>
      <c r="H11" s="54" t="str">
        <f>IF(AND('20'!H11&lt;&gt;"",'20'!H11&lt;&gt;"Falta"),'20'!H11/20,"")</f>
        <v/>
      </c>
      <c r="I11" s="54">
        <f>IF(AND('20'!I11&lt;&gt;"",'20'!I11&lt;&gt;"Falta"),'20'!I11/20,"")</f>
        <v>0.55000000000000004</v>
      </c>
      <c r="J11" s="54">
        <f>IF(AND('20'!J11&lt;&gt;"",'20'!J11&lt;&gt;"Falta"),'20'!J11/20,"")</f>
        <v>0.6</v>
      </c>
      <c r="K11" s="54">
        <f>IF(AND('20'!K11&lt;&gt;"",'20'!K11&lt;&gt;"Falta"),'20'!K11/20,"")</f>
        <v>0.8</v>
      </c>
      <c r="L11" s="54">
        <f>IF(AND('20'!L11&lt;&gt;"",'20'!L11&lt;&gt;"Falta"),'20'!L11/20,"")</f>
        <v>0.6</v>
      </c>
      <c r="M11" s="54" t="str">
        <f>IF(AND('20'!M11&lt;&gt;"",'20'!M11&lt;&gt;"Falta"),'20'!M11/20,"")</f>
        <v/>
      </c>
      <c r="N11" s="54" t="str">
        <f>IF(AND('20'!N11&lt;&gt;"",'20'!N11&lt;&gt;"Falta"),'20'!N11/20,"")</f>
        <v/>
      </c>
      <c r="O11" s="54" t="str">
        <f>IF(AND('20'!O11&lt;&gt;"",'20'!O11&lt;&gt;"Falta"),'20'!O11/20,"")</f>
        <v/>
      </c>
      <c r="P11" s="54" t="str">
        <f>IF(AND('20'!P11&lt;&gt;"",'20'!P11&lt;&gt;"Falta"),'20'!P11/20,"")</f>
        <v/>
      </c>
      <c r="Q11" s="54" t="str">
        <f>IF(AND('20'!Q11&lt;&gt;"",'20'!Q11&lt;&gt;"Falta"),'20'!Q11/20,"")</f>
        <v/>
      </c>
      <c r="R11" s="54" t="str">
        <f>IF(AND('20'!R11&lt;&gt;"",'20'!R11&lt;&gt;"Falta"),'20'!R11/20,"")</f>
        <v/>
      </c>
      <c r="S11" s="54" t="str">
        <f>IF(AND('20'!S11&lt;&gt;"",'20'!S11&lt;&gt;"Falta"),'20'!S11/20,"")</f>
        <v/>
      </c>
      <c r="T11" s="54" t="str">
        <f>IF(AND('20'!T11&lt;&gt;"",'20'!T11&lt;&gt;"Falta"),'20'!T11/20,"")</f>
        <v/>
      </c>
      <c r="U11" s="54">
        <f>IF(AND('20'!U11&lt;&gt;"",'20'!U11&lt;&gt;"Falta"),'20'!U11/20,"")</f>
        <v>0.75</v>
      </c>
      <c r="V11" s="54">
        <f>IF(AND('20'!V11&lt;&gt;"",'20'!V11&lt;&gt;"Falta"),'20'!V11/20,"")</f>
        <v>1</v>
      </c>
      <c r="W11" s="54">
        <f>IF(AND('20'!W11&lt;&gt;"",'20'!W11&lt;&gt;"Falta"),'20'!W11/20,"")</f>
        <v>0.65</v>
      </c>
      <c r="X11" s="54" t="str">
        <f>IF(AND('20'!X11&lt;&gt;"",'20'!X11&lt;&gt;"Falta"),'20'!X11/20,"")</f>
        <v/>
      </c>
      <c r="Y11" s="54">
        <f>IF(AND('20'!Y11&lt;&gt;"",'20'!Y11&lt;&gt;"Falta"),'20'!Y11/20,"")</f>
        <v>0.9</v>
      </c>
      <c r="Z11" s="54">
        <f>IF(AND('20'!Z11&lt;&gt;"",'20'!Z11&lt;&gt;"Falta"),'20'!Z11/20,"")</f>
        <v>0.8</v>
      </c>
      <c r="AA11" s="54">
        <f>IF(AND('20'!AA11&lt;&gt;"",'20'!AA11&lt;&gt;"Falta"),'20'!AA11/20,"")</f>
        <v>0.6</v>
      </c>
      <c r="AB11" s="54">
        <f>IF(AND('20'!AB11&lt;&gt;"",'20'!AB11&lt;&gt;"Falta"),'20'!AB11/20,"")</f>
        <v>0.55000000000000004</v>
      </c>
      <c r="AC11" s="54">
        <f>IF(AND('20'!AC11&lt;&gt;"",'20'!AC11&lt;&gt;"Falta"),'20'!AC11/20,"")</f>
        <v>0.45</v>
      </c>
      <c r="AD11" s="54" t="str">
        <f>IF(AND('20'!AD11&lt;&gt;"",'20'!AD11&lt;&gt;"Falta"),'20'!AD11/20,"")</f>
        <v/>
      </c>
      <c r="AE11" s="54" t="str">
        <f>IF(AND('20'!AE11&lt;&gt;"",'20'!AE11&lt;&gt;"Falta"),'20'!AE11/20,"")</f>
        <v/>
      </c>
      <c r="AF11" s="54" t="str">
        <f>IF(AND('20'!AF11&lt;&gt;"",'20'!AF11&lt;&gt;"Falta"),'20'!AF11/20,"")</f>
        <v/>
      </c>
      <c r="AG11" s="54" t="str">
        <f>IF(AND('20'!AG11&lt;&gt;"",'20'!AG11&lt;&gt;"Falta"),'20'!AG11/20,"")</f>
        <v/>
      </c>
      <c r="AH11" s="54" t="str">
        <f>IF(AND('20'!AH11&lt;&gt;"",'20'!AH11&lt;&gt;"Falta"),'20'!AH11/20,"")</f>
        <v/>
      </c>
      <c r="AI11" s="54" t="str">
        <f>IF(AND('20'!AI11&lt;&gt;"",'20'!AI11&lt;&gt;"Falta"),'20'!AI11/20,"")</f>
        <v/>
      </c>
      <c r="AJ11" s="54" t="str">
        <f>IF(AND('20'!AJ11&lt;&gt;"",'20'!AJ11&lt;&gt;"Falta"),'20'!AJ11/20,"")</f>
        <v/>
      </c>
      <c r="AK11" s="54" t="str">
        <f>IF(AND('20'!AK11&lt;&gt;"",'20'!AK11&lt;&gt;"Falta"),'20'!AK11/20,"")</f>
        <v/>
      </c>
      <c r="AL11" s="54" t="str">
        <f>IF(AND('20'!AL11&lt;&gt;"",'20'!AL11&lt;&gt;"Falta"),'20'!AL11/20,"")</f>
        <v/>
      </c>
      <c r="AM11" s="54" t="str">
        <f>IF(AND('20'!AM11&lt;&gt;"",'20'!AM11&lt;&gt;"Falta"),'20'!AM11/20,"")</f>
        <v/>
      </c>
      <c r="AN11" s="54" t="str">
        <f>IF(AND('20'!AN11&lt;&gt;"",'20'!AN11&lt;&gt;"Falta"),'20'!AN11/20,"")</f>
        <v/>
      </c>
      <c r="AO11" s="54" t="str">
        <f>IF(AND('20'!AO11&lt;&gt;"",'20'!AO11&lt;&gt;"Falta"),'20'!AO11/20,"")</f>
        <v/>
      </c>
      <c r="AP11" s="54" t="str">
        <f>IF(AND('20'!AP11&lt;&gt;"",'20'!AP11&lt;&gt;"Falta"),'20'!AP11/20,"")</f>
        <v/>
      </c>
      <c r="AQ11" s="54" t="str">
        <f>IF(AND('20'!AQ11&lt;&gt;"",'20'!AQ11&lt;&gt;"Falta"),'20'!AQ11/20,"")</f>
        <v/>
      </c>
      <c r="AR11" s="54" t="str">
        <f>IF(AND('20'!AR11&lt;&gt;"",'20'!AR11&lt;&gt;"Falta"),'20'!AR11/20,"")</f>
        <v/>
      </c>
      <c r="AS11" s="54">
        <f>IF(AND('20'!AS11&lt;&gt;"",'20'!AS11&lt;&gt;"Falta"),'20'!AS11/20,"")</f>
        <v>0.6</v>
      </c>
      <c r="AT11" s="54" t="str">
        <f>IF(AND('20'!AT11&lt;&gt;"",'20'!AT11&lt;&gt;"Falta"),'20'!AT11/20,"")</f>
        <v/>
      </c>
      <c r="AU11" s="54" t="str">
        <f>IF(AND('20'!AU11&lt;&gt;"",'20'!AU11&lt;&gt;"Falta"),'20'!AU11/20,"")</f>
        <v/>
      </c>
      <c r="AV11" s="54" t="str">
        <f>IF(AND('20'!AV11&lt;&gt;"",'20'!AV11&lt;&gt;"Falta"),'20'!AV11/20,"")</f>
        <v/>
      </c>
      <c r="AW11" s="54">
        <f>IF(AND('20'!AW11&lt;&gt;"",'20'!AW11&lt;&gt;"Falta"),'20'!AW11/20,"")</f>
        <v>0.6</v>
      </c>
      <c r="AX11" s="54">
        <f>IF(AND('20'!AX11&lt;&gt;"",'20'!AX11&lt;&gt;"Falta"),'20'!AX11/20,"")</f>
        <v>0.55000000000000004</v>
      </c>
      <c r="AY11" s="54" t="str">
        <f>IF(AND('20'!AY11&lt;&gt;"",'20'!AY11&lt;&gt;"Falta"),'20'!AY11/20,"")</f>
        <v/>
      </c>
      <c r="AZ11" s="54" t="str">
        <f>IF(AND('20'!AZ11&lt;&gt;"",'20'!AZ11&lt;&gt;"Falta"),'20'!AZ11/20,"")</f>
        <v/>
      </c>
      <c r="BA11" s="54" t="str">
        <f>IF(AND('20'!BA11&lt;&gt;"",'20'!BA11&lt;&gt;"Falta"),'20'!BA11/20,"")</f>
        <v/>
      </c>
      <c r="BB11" s="54" t="str">
        <f>IF(AND('20'!BB11&lt;&gt;"",'20'!BB11&lt;&gt;"Falta"),'20'!BB11/20,"")</f>
        <v/>
      </c>
      <c r="BC11" s="54" t="str">
        <f>IF(AND('20'!BC11&lt;&gt;"",'20'!BC11&lt;&gt;"Falta"),'20'!BC11/20,"")</f>
        <v/>
      </c>
      <c r="BD11" s="54" t="str">
        <f>IF(AND('20'!BD11&lt;&gt;"",'20'!BD11&lt;&gt;"Falta"),'20'!BD11/20,"")</f>
        <v/>
      </c>
      <c r="BE11" s="54" t="str">
        <f>IF(AND('20'!BE11&lt;&gt;"",'20'!BE11&lt;&gt;"Falta"),'20'!BE11/20,"")</f>
        <v/>
      </c>
      <c r="BF11" s="54" t="str">
        <f>IF(AND('20'!BF11&lt;&gt;"",'20'!BF11&lt;&gt;"Falta"),'20'!BF11/20,"")</f>
        <v/>
      </c>
      <c r="BG11" s="54" t="str">
        <f>IF(AND('20'!BG11&lt;&gt;"",'20'!BG11&lt;&gt;"Falta"),'20'!BG11/20,"")</f>
        <v/>
      </c>
      <c r="BH11" s="54" t="str">
        <f>IF(AND('20'!BH11&lt;&gt;"",'20'!BH11&lt;&gt;"Falta"),'20'!BH11/20,"")</f>
        <v/>
      </c>
      <c r="BI11" s="54">
        <f>IF(AND('20'!BI11&lt;&gt;"",'20'!BI11&lt;&gt;"Falta"),'20'!BI11/20,"")</f>
        <v>0.7</v>
      </c>
      <c r="BJ11" s="54" t="str">
        <f>IF(AND('20'!BJ11&lt;&gt;"",'20'!BJ11&lt;&gt;"Falta"),'20'!BJ11/20,"")</f>
        <v/>
      </c>
      <c r="BK11" s="54" t="str">
        <f>IF(AND('20'!BK11&lt;&gt;"",'20'!BK11&lt;&gt;"Falta"),'20'!BK11/20,"")</f>
        <v/>
      </c>
      <c r="BL11" s="54" t="str">
        <f>IF(AND('20'!BL11&lt;&gt;"",'20'!BL11&lt;&gt;"Falta"),'20'!BL11/20,"")</f>
        <v/>
      </c>
      <c r="BM11" s="54">
        <f>IF(AND('20'!BM11&lt;&gt;"",'20'!BM11&lt;&gt;"Falta"),'20'!BM11/20,"")</f>
        <v>0.55000000000000004</v>
      </c>
      <c r="BN11" s="54" t="str">
        <f>IF(AND('20'!BN11&lt;&gt;"",'20'!BN11&lt;&gt;"Falta"),'20'!BN11/20,"")</f>
        <v/>
      </c>
      <c r="BO11" s="54" t="str">
        <f>IF(AND('20'!BO11&lt;&gt;"",'20'!BO11&lt;&gt;"Falta"),'20'!BO11/20,"")</f>
        <v/>
      </c>
      <c r="BP11" s="54" t="str">
        <f>IF(AND('20'!BP11&lt;&gt;"",'20'!BP11&lt;&gt;"Falta"),'20'!BP11/20,"")</f>
        <v/>
      </c>
      <c r="BQ11" s="54" t="str">
        <f>IF(AND('20'!BQ11&lt;&gt;"",'20'!BQ11&lt;&gt;"Falta"),'20'!BQ11/20,"")</f>
        <v/>
      </c>
      <c r="BR11" s="54" t="str">
        <f>IF(AND('20'!BR11&lt;&gt;"",'20'!BR11&lt;&gt;"Falta"),'20'!BR11/20,"")</f>
        <v/>
      </c>
      <c r="BS11" s="54" t="str">
        <f>IF(AND('20'!BS11&lt;&gt;"",'20'!BS11&lt;&gt;"Falta"),'20'!BS11/20,"")</f>
        <v/>
      </c>
      <c r="BT11" s="54" t="str">
        <f>IF(AND('20'!BT11&lt;&gt;"",'20'!BT11&lt;&gt;"Falta"),'20'!BT11/20,"")</f>
        <v/>
      </c>
      <c r="BU11" s="54" t="str">
        <f>IF(AND('20'!BU11&lt;&gt;"",'20'!BU11&lt;&gt;"Falta"),'20'!BU11/20,"")</f>
        <v/>
      </c>
      <c r="BV11" s="54" t="str">
        <f>IF(AND('20'!BV11&lt;&gt;"",'20'!BV11&lt;&gt;"Falta"),'20'!BV11/20,"")</f>
        <v/>
      </c>
      <c r="BW11" s="54" t="str">
        <f>IF(AND('20'!BW11&lt;&gt;"",'20'!BW11&lt;&gt;"Falta"),'20'!BW11/20,"")</f>
        <v/>
      </c>
      <c r="BX11" s="54" t="str">
        <f>IF(AND('20'!BX11&lt;&gt;"",'20'!BX11&lt;&gt;"Falta"),'20'!BX11/20,"")</f>
        <v/>
      </c>
      <c r="BY11" s="54">
        <f>IF(AND('20'!BY11&lt;&gt;"",'20'!BY11&lt;&gt;"Falta"),'20'!BY11/20,"")</f>
        <v>0.6</v>
      </c>
      <c r="BZ11" s="54">
        <f>IF(AND('20'!BZ11&lt;&gt;"",'20'!BZ11&lt;&gt;"Falta"),'20'!BZ11/20,"")</f>
        <v>0.5</v>
      </c>
      <c r="CA11" s="54" t="str">
        <f>IF(AND('20'!CA11&lt;&gt;"",'20'!CA11&lt;&gt;"Falta"),'20'!CA11/20,"")</f>
        <v/>
      </c>
      <c r="CB11" s="54" t="str">
        <f>IF(AND('20'!CB11&lt;&gt;"",'20'!CB11&lt;&gt;"Falta"),'20'!CB11/20,"")</f>
        <v/>
      </c>
      <c r="CC11" s="54" t="str">
        <f>IF(AND('20'!CC11&lt;&gt;"",'20'!CC11&lt;&gt;"Falta"),'20'!CC11/20,"")</f>
        <v/>
      </c>
      <c r="CD11" s="54" t="str">
        <f>IF(AND('20'!CD11&lt;&gt;"",'20'!CD11&lt;&gt;"Falta"),'20'!CD11/20,"")</f>
        <v/>
      </c>
      <c r="CE11" s="54" t="str">
        <f>IF(AND('20'!CE11&lt;&gt;"",'20'!CE11&lt;&gt;"Falta"),'20'!CE11/20,"")</f>
        <v/>
      </c>
      <c r="CF11" s="54" t="str">
        <f>IF(AND('20'!CF11&lt;&gt;"",'20'!CF11&lt;&gt;"Falta"),'20'!CF11/20,"")</f>
        <v/>
      </c>
      <c r="CG11" s="54" t="str">
        <f>IF(AND('20'!CG11&lt;&gt;"",'20'!CG11&lt;&gt;"Falta"),'20'!CG11/20,"")</f>
        <v/>
      </c>
      <c r="CH11" s="54" t="str">
        <f>IF(AND('20'!CH11&lt;&gt;"",'20'!CH11&lt;&gt;"Falta"),'20'!CH11/20,"")</f>
        <v/>
      </c>
      <c r="CI11" s="54" t="str">
        <f>IF(AND('20'!CI11&lt;&gt;"",'20'!CI11&lt;&gt;"Falta"),'20'!CI11/20,"")</f>
        <v/>
      </c>
      <c r="CJ11" s="54" t="str">
        <f>IF(AND('20'!CJ11&lt;&gt;"",'20'!CJ11&lt;&gt;"Falta"),'20'!CJ11/20,"")</f>
        <v/>
      </c>
      <c r="CK11" s="54">
        <f>IF(AND('20'!CK11&lt;&gt;"",'20'!CK11&lt;&gt;"Falta"),'20'!CK11/20,"")</f>
        <v>0.65</v>
      </c>
      <c r="CL11" s="54" t="str">
        <f>IF(AND('20'!CL11&lt;&gt;"",'20'!CL11&lt;&gt;"Falta"),'20'!CL11/20,"")</f>
        <v/>
      </c>
      <c r="CM11" s="54" t="str">
        <f>IF(AND('20'!CM11&lt;&gt;"",'20'!CM11&lt;&gt;"Falta"),'20'!CM11/20,"")</f>
        <v/>
      </c>
      <c r="CN11" s="54" t="str">
        <f>IF(AND('20'!CN11&lt;&gt;"",'20'!CN11&lt;&gt;"Falta"),'20'!CN11/20,"")</f>
        <v/>
      </c>
      <c r="CO11" s="54">
        <f>IF(AND('20'!CO11&lt;&gt;"",'20'!CO11&lt;&gt;"Falta"),'20'!CO11/20,"")</f>
        <v>0.65</v>
      </c>
      <c r="CP11" s="54" t="str">
        <f>IF(AND('20'!CP11&lt;&gt;"",'20'!CP11&lt;&gt;"Falta"),'20'!CP11/20,"")</f>
        <v/>
      </c>
      <c r="CQ11" s="54" t="str">
        <f>IF(AND('20'!CQ11&lt;&gt;"",'20'!CQ11&lt;&gt;"Falta"),'20'!CQ11/20,"")</f>
        <v/>
      </c>
      <c r="CR11" s="54" t="str">
        <f>IF(AND('20'!CR11&lt;&gt;"",'20'!CR11&lt;&gt;"Falta"),'20'!CR11/20,"")</f>
        <v/>
      </c>
      <c r="CS11" s="54" t="str">
        <f>IF(AND('20'!CS11&lt;&gt;"",'20'!CS11&lt;&gt;"Falta"),'20'!CS11/20,"")</f>
        <v/>
      </c>
      <c r="CT11" s="54" t="str">
        <f>IF(AND('20'!CT11&lt;&gt;"",'20'!CT11&lt;&gt;"Falta"),'20'!CT11/20,"")</f>
        <v/>
      </c>
      <c r="CU11" s="54" t="str">
        <f>IF(AND('20'!CU11&lt;&gt;"",'20'!CU11&lt;&gt;"Falta"),'20'!CU11/20,"")</f>
        <v/>
      </c>
      <c r="CV11" s="54" t="str">
        <f>IF(AND('20'!CV11&lt;&gt;"",'20'!CV11&lt;&gt;"Falta"),'20'!CV11/20,"")</f>
        <v/>
      </c>
      <c r="CW11" s="54" t="str">
        <f>IF(AND('20'!CW11&lt;&gt;"",'20'!CW11&lt;&gt;"Falta"),'20'!CW11/20,"")</f>
        <v/>
      </c>
      <c r="CX11" s="54" t="str">
        <f>IF(AND('20'!CX11&lt;&gt;"",'20'!CX11&lt;&gt;"Falta"),'20'!CX11/20,"")</f>
        <v/>
      </c>
      <c r="CY11" s="54" t="str">
        <f>IF(AND('20'!CY11&lt;&gt;"",'20'!CY11&lt;&gt;"Falta"),'20'!CY11/20,"")</f>
        <v/>
      </c>
      <c r="CZ11" s="54" t="str">
        <f>IF(AND('20'!CZ11&lt;&gt;"",'20'!CZ11&lt;&gt;"Falta"),'20'!CZ11/20,"")</f>
        <v/>
      </c>
      <c r="DA11" s="54">
        <f>IF(AND('20'!DA11&lt;&gt;"",'20'!DA11&lt;&gt;"Falta"),'20'!DA11/20,"")</f>
        <v>0.65</v>
      </c>
      <c r="DB11" s="54">
        <f>IF(AND('20'!DB11&lt;&gt;"",'20'!DB11&lt;&gt;"Falta"),'20'!DB11/20,"")</f>
        <v>0.8</v>
      </c>
      <c r="DC11" s="54">
        <f>IF(AND('20'!DC11&lt;&gt;"",'20'!DC11&lt;&gt;"Falta"),'20'!DC11/20,"")</f>
        <v>0.6</v>
      </c>
      <c r="DD11" s="54">
        <f>IF(AND('20'!DD11&lt;&gt;"",'20'!DD11&lt;&gt;"Falta"),'20'!DD11/20,"")</f>
        <v>0.5</v>
      </c>
      <c r="DE11" s="54">
        <f>IF(AND('20'!DE11&lt;&gt;"",'20'!DE11&lt;&gt;"Falta"),'20'!DE11/20,"")</f>
        <v>0.55000000000000004</v>
      </c>
      <c r="DF11" s="54" t="str">
        <f>IF(AND('20'!DF11&lt;&gt;"",'20'!DF11&lt;&gt;"Falta"),'20'!DF11/20,"")</f>
        <v/>
      </c>
      <c r="DG11" s="54" t="str">
        <f>IF(AND('20'!DG11&lt;&gt;"",'20'!DG11&lt;&gt;"Falta"),'20'!DG11/20,"")</f>
        <v/>
      </c>
      <c r="DH11" s="54" t="str">
        <f>IF(AND('20'!DH11&lt;&gt;"",'20'!DH11&lt;&gt;"Falta"),'20'!DH11/20,"")</f>
        <v/>
      </c>
      <c r="DI11" s="54" t="str">
        <f>IF(AND('20'!DI11&lt;&gt;"",'20'!DI11&lt;&gt;"Falta"),'20'!DI11/20,"")</f>
        <v/>
      </c>
      <c r="DJ11" s="54" t="str">
        <f>IF(AND('20'!DJ11&lt;&gt;"",'20'!DJ11&lt;&gt;"Falta"),'20'!DJ11/20,"")</f>
        <v/>
      </c>
      <c r="DK11" s="54" t="str">
        <f>IF(AND('20'!DK11&lt;&gt;"",'20'!DK11&lt;&gt;"Falta"),'20'!DK11/20,"")</f>
        <v/>
      </c>
      <c r="DL11" s="54" t="str">
        <f>IF(AND('20'!DL11&lt;&gt;"",'20'!DL11&lt;&gt;"Falta"),'20'!DL11/20,"")</f>
        <v/>
      </c>
      <c r="DM11" s="54" t="str">
        <f>IF(AND('20'!DM11&lt;&gt;"",'20'!DM11&lt;&gt;"Falta"),'20'!DM11/20,"")</f>
        <v/>
      </c>
      <c r="DN11" s="54" t="str">
        <f>IF(AND('20'!DN11&lt;&gt;"",'20'!DN11&lt;&gt;"Falta"),'20'!DN11/20,"")</f>
        <v/>
      </c>
      <c r="DO11" s="54" t="str">
        <f>IF(AND('20'!DO11&lt;&gt;"",'20'!DO11&lt;&gt;"Falta"),'20'!DO11/20,"")</f>
        <v/>
      </c>
      <c r="DP11" s="54" t="str">
        <f>IF(AND('20'!DP11&lt;&gt;"",'20'!DP11&lt;&gt;"Falta"),'20'!DP11/20,"")</f>
        <v/>
      </c>
      <c r="DQ11" s="54">
        <f>IF(AND('20'!DQ11&lt;&gt;"",'20'!DQ11&lt;&gt;"Falta"),'20'!DQ11/20,"")</f>
        <v>0.5</v>
      </c>
      <c r="DR11" s="54" t="str">
        <f>IF(AND('20'!DR11&lt;&gt;"",'20'!DR11&lt;&gt;"Falta"),'20'!DR11/20,"")</f>
        <v/>
      </c>
      <c r="DS11" s="54" t="str">
        <f>IF(AND('20'!DS11&lt;&gt;"",'20'!DS11&lt;&gt;"Falta"),'20'!DS11/20,"")</f>
        <v/>
      </c>
      <c r="DT11" s="54" t="str">
        <f>IF(AND('20'!DT11&lt;&gt;"",'20'!DT11&lt;&gt;"Falta"),'20'!DT11/20,"")</f>
        <v/>
      </c>
      <c r="DU11" s="54">
        <f>IF(AND('20'!DU11&lt;&gt;"",'20'!DU11&lt;&gt;"Falta"),'20'!DU11/20,"")</f>
        <v>0.5</v>
      </c>
      <c r="DV11" s="54" t="str">
        <f>IF(AND('20'!DV11&lt;&gt;"",'20'!DV11&lt;&gt;"Falta"),'20'!DV11/20,"")</f>
        <v/>
      </c>
      <c r="DW11" s="54" t="str">
        <f>IF(AND('20'!DW11&lt;&gt;"",'20'!DW11&lt;&gt;"Falta"),'20'!DW11/20,"")</f>
        <v/>
      </c>
      <c r="DX11" s="54" t="str">
        <f>IF(AND('20'!DX11&lt;&gt;"",'20'!DX11&lt;&gt;"Falta"),'20'!DX11/20,"")</f>
        <v/>
      </c>
      <c r="DY11" s="54" t="str">
        <f>IF(AND('20'!DY11&lt;&gt;"",'20'!DY11&lt;&gt;"Falta"),'20'!DY11/20,"")</f>
        <v/>
      </c>
      <c r="DZ11" s="54" t="str">
        <f>IF(AND('20'!DZ11&lt;&gt;"",'20'!DZ11&lt;&gt;"Falta"),'20'!DZ11/20,"")</f>
        <v/>
      </c>
      <c r="EA11" s="54" t="str">
        <f>IF(AND('20'!EA11&lt;&gt;"",'20'!EA11&lt;&gt;"Falta"),'20'!EA11/20,"")</f>
        <v/>
      </c>
      <c r="EB11" s="54" t="str">
        <f>IF(AND('20'!EB11&lt;&gt;"",'20'!EB11&lt;&gt;"Falta"),'20'!EB11/20,"")</f>
        <v/>
      </c>
      <c r="EC11" s="54" t="str">
        <f>IF(AND('20'!EC11&lt;&gt;"",'20'!EC11&lt;&gt;"Falta"),'20'!EC11/20,"")</f>
        <v/>
      </c>
      <c r="ED11" s="54" t="str">
        <f>IF(AND('20'!ED11&lt;&gt;"",'20'!ED11&lt;&gt;"Falta"),'20'!ED11/20,"")</f>
        <v/>
      </c>
      <c r="EE11" s="54" t="str">
        <f>IF(AND('20'!EE11&lt;&gt;"",'20'!EE11&lt;&gt;"Falta"),'20'!EE11/20,"")</f>
        <v/>
      </c>
      <c r="EF11" s="54" t="str">
        <f>IF(AND('20'!EF11&lt;&gt;"",'20'!EF11&lt;&gt;"Falta"),'20'!EF11/20,"")</f>
        <v/>
      </c>
      <c r="EG11" s="54" t="str">
        <f>IF(AND('20'!EG11&lt;&gt;"",'20'!EG11&lt;&gt;"Falta"),'20'!EG11/20,"")</f>
        <v/>
      </c>
      <c r="EH11" s="54" t="str">
        <f>IF(AND('20'!EH11&lt;&gt;"",'20'!EH11&lt;&gt;"Falta"),'20'!EH11/20,"")</f>
        <v/>
      </c>
      <c r="EI11" s="54" t="str">
        <f>IF(AND('20'!EI11&lt;&gt;"",'20'!EI11&lt;&gt;"Falta"),'20'!EI11/20,"")</f>
        <v/>
      </c>
      <c r="EJ11" s="54" t="str">
        <f>IF(AND('20'!EJ11&lt;&gt;"",'20'!EJ11&lt;&gt;"Falta"),'20'!EJ11/20,"")</f>
        <v/>
      </c>
      <c r="EK11" s="54">
        <f>IF(AND('20'!EK11&lt;&gt;"",'20'!EK11&lt;&gt;"Falta"),'20'!EK11/20,"")</f>
        <v>0.5</v>
      </c>
      <c r="EL11" s="54" t="str">
        <f>IF(AND('20'!EL11&lt;&gt;"",'20'!EL11&lt;&gt;"Falta"),'20'!EL11/20,"")</f>
        <v/>
      </c>
      <c r="EM11" s="54" t="str">
        <f>IF(AND('20'!EM11&lt;&gt;"",'20'!EM11&lt;&gt;"Falta"),'20'!EM11/20,"")</f>
        <v/>
      </c>
      <c r="EN11" s="54" t="str">
        <f>IF(AND('20'!EN11&lt;&gt;"",'20'!EN11&lt;&gt;"Falta"),'20'!EN11/20,"")</f>
        <v/>
      </c>
      <c r="EO11" s="54">
        <f>IF(AND('20'!EO11&lt;&gt;"",'20'!EO11&lt;&gt;"Falta"),'20'!EO11/20,"")</f>
        <v>0.5</v>
      </c>
      <c r="EP11" s="54" t="str">
        <f>IF(AND('20'!EP11&lt;&gt;"",'20'!EP11&lt;&gt;"Falta"),'20'!EP11/20,"")</f>
        <v/>
      </c>
      <c r="EQ11" s="54" t="str">
        <f>IF(AND('20'!EQ11&lt;&gt;"",'20'!EQ11&lt;&gt;"Falta"),'20'!EQ11/20,"")</f>
        <v/>
      </c>
      <c r="ER11" s="54" t="str">
        <f>IF(AND('20'!ER11&lt;&gt;"",'20'!ER11&lt;&gt;"Falta"),'20'!ER11/20,"")</f>
        <v/>
      </c>
      <c r="ES11" s="54" t="str">
        <f>IF(AND('20'!ES11&lt;&gt;"",'20'!ES11&lt;&gt;"Falta"),'20'!ES11/20,"")</f>
        <v/>
      </c>
      <c r="ET11" s="54" t="str">
        <f>IF(AND('20'!ET11&lt;&gt;"",'20'!ET11&lt;&gt;"Falta"),'20'!ET11/20,"")</f>
        <v/>
      </c>
      <c r="EU11" s="54" t="str">
        <f>IF(AND('20'!EU11&lt;&gt;"",'20'!EU11&lt;&gt;"Falta"),'20'!EU11/20,"")</f>
        <v/>
      </c>
      <c r="EV11" s="54" t="str">
        <f>IF(AND('20'!EV11&lt;&gt;"",'20'!EV11&lt;&gt;"Falta"),'20'!EV11/20,"")</f>
        <v/>
      </c>
      <c r="EW11" s="54" t="str">
        <f>IF(AND('20'!EW11&lt;&gt;"",'20'!EW11&lt;&gt;"Falta"),'20'!EW11/20,"")</f>
        <v/>
      </c>
      <c r="EX11" s="54" t="str">
        <f>IF(AND('20'!EX11&lt;&gt;"",'20'!EX11&lt;&gt;"Falta"),'20'!EX11/20,"")</f>
        <v/>
      </c>
      <c r="EY11" s="54" t="str">
        <f>IF(AND('20'!EY11&lt;&gt;"",'20'!EY11&lt;&gt;"Falta"),'20'!EY11/20,"")</f>
        <v/>
      </c>
      <c r="EZ11" s="54" t="str">
        <f>IF(AND('20'!EZ11&lt;&gt;"",'20'!EZ11&lt;&gt;"Falta"),'20'!EZ11/20,"")</f>
        <v/>
      </c>
      <c r="FA11" s="54">
        <f>IF(AND('20'!FA11&lt;&gt;"",'20'!FA11&lt;&gt;"Falta"),'20'!FA11/20,"")</f>
        <v>0.6</v>
      </c>
      <c r="FB11" s="54">
        <f>IF(AND('20'!FB11&lt;&gt;"",'20'!FB11&lt;&gt;"Falta"),'20'!FB11/20,"")</f>
        <v>0.6</v>
      </c>
      <c r="FC11" s="54">
        <f>IF(AND('20'!FC11&lt;&gt;"",'20'!FC11&lt;&gt;"Falta"),'20'!FC11/20,"")</f>
        <v>0.5</v>
      </c>
      <c r="FD11" s="54">
        <f>IF(AND('20'!FD11&lt;&gt;"",'20'!FD11&lt;&gt;"Falta"),'20'!FD11/20,"")</f>
        <v>0.6</v>
      </c>
      <c r="FE11" s="54" t="str">
        <f>IF(AND('20'!FE11&lt;&gt;"",'20'!FE11&lt;&gt;"Falta"),'20'!FE11/20,"")</f>
        <v/>
      </c>
      <c r="FF11" s="54" t="str">
        <f>IF(AND('20'!FF11&lt;&gt;"",'20'!FF11&lt;&gt;"Falta"),'20'!FF11/20,"")</f>
        <v/>
      </c>
      <c r="FG11" s="54" t="str">
        <f>IF(AND('20'!FG11&lt;&gt;"",'20'!FG11&lt;&gt;"Falta"),'20'!FG11/20,"")</f>
        <v/>
      </c>
      <c r="FH11" s="54" t="str">
        <f>IF(AND('20'!FH11&lt;&gt;"",'20'!FH11&lt;&gt;"Falta"),'20'!FH11/20,"")</f>
        <v/>
      </c>
      <c r="FI11" s="54" t="str">
        <f>IF(AND('20'!FI11&lt;&gt;"",'20'!FI11&lt;&gt;"Falta"),'20'!FI11/20,"")</f>
        <v/>
      </c>
      <c r="FJ11" s="54" t="str">
        <f>IF(AND('20'!FJ11&lt;&gt;"",'20'!FJ11&lt;&gt;"Falta"),'20'!FJ11/20,"")</f>
        <v/>
      </c>
      <c r="FK11" s="54" t="str">
        <f>IF(AND('20'!FK11&lt;&gt;"",'20'!FK11&lt;&gt;"Falta"),'20'!FK11/20,"")</f>
        <v/>
      </c>
      <c r="FL11" s="54" t="str">
        <f>IF(AND('20'!FL11&lt;&gt;"",'20'!FL11&lt;&gt;"Falta"),'20'!FL11/20,"")</f>
        <v/>
      </c>
    </row>
    <row r="12" spans="2:168" x14ac:dyDescent="0.25">
      <c r="B12" s="42" t="str">
        <f>IF(ISBLANK('Nota de Estudiantes'!B12),"",'Nota de Estudiantes'!B12)</f>
        <v>6</v>
      </c>
      <c r="C12" s="42" t="str">
        <f>IF(ISBLANK('Nota de Estudiantes'!C12),"",'Nota de Estudiantes'!C12)</f>
        <v>COZ GARCIA, FRANCISCO</v>
      </c>
      <c r="D12" s="38" t="str">
        <f>IF(ISBLANK('Nota de Estudiantes'!D12),"",'Nota de Estudiantes'!D12)</f>
        <v>04</v>
      </c>
      <c r="E12" s="54">
        <f>IF(AND('20'!E12&lt;&gt;"",'20'!E12&lt;&gt;"Falta"),'20'!E12/20,"")</f>
        <v>0.6</v>
      </c>
      <c r="F12" s="54">
        <f>IF(AND('20'!F12&lt;&gt;"",'20'!F12&lt;&gt;"Falta"),'20'!F12/20,"")</f>
        <v>1</v>
      </c>
      <c r="G12" s="54">
        <f>IF(AND('20'!G12&lt;&gt;"",'20'!G12&lt;&gt;"Falta"),'20'!G12/20,"")</f>
        <v>0.75</v>
      </c>
      <c r="H12" s="54" t="str">
        <f>IF(AND('20'!H12&lt;&gt;"",'20'!H12&lt;&gt;"Falta"),'20'!H12/20,"")</f>
        <v/>
      </c>
      <c r="I12" s="54">
        <f>IF(AND('20'!I12&lt;&gt;"",'20'!I12&lt;&gt;"Falta"),'20'!I12/20,"")</f>
        <v>0.8</v>
      </c>
      <c r="J12" s="54">
        <f>IF(AND('20'!J12&lt;&gt;"",'20'!J12&lt;&gt;"Falta"),'20'!J12/20,"")</f>
        <v>0.6</v>
      </c>
      <c r="K12" s="54">
        <f>IF(AND('20'!K12&lt;&gt;"",'20'!K12&lt;&gt;"Falta"),'20'!K12/20,"")</f>
        <v>0.8</v>
      </c>
      <c r="L12" s="54">
        <f>IF(AND('20'!L12&lt;&gt;"",'20'!L12&lt;&gt;"Falta"),'20'!L12/20,"")</f>
        <v>0.6</v>
      </c>
      <c r="M12" s="54" t="str">
        <f>IF(AND('20'!M12&lt;&gt;"",'20'!M12&lt;&gt;"Falta"),'20'!M12/20,"")</f>
        <v/>
      </c>
      <c r="N12" s="54" t="str">
        <f>IF(AND('20'!N12&lt;&gt;"",'20'!N12&lt;&gt;"Falta"),'20'!N12/20,"")</f>
        <v/>
      </c>
      <c r="O12" s="54" t="str">
        <f>IF(AND('20'!O12&lt;&gt;"",'20'!O12&lt;&gt;"Falta"),'20'!O12/20,"")</f>
        <v/>
      </c>
      <c r="P12" s="54" t="str">
        <f>IF(AND('20'!P12&lt;&gt;"",'20'!P12&lt;&gt;"Falta"),'20'!P12/20,"")</f>
        <v/>
      </c>
      <c r="Q12" s="54" t="str">
        <f>IF(AND('20'!Q12&lt;&gt;"",'20'!Q12&lt;&gt;"Falta"),'20'!Q12/20,"")</f>
        <v/>
      </c>
      <c r="R12" s="54" t="str">
        <f>IF(AND('20'!R12&lt;&gt;"",'20'!R12&lt;&gt;"Falta"),'20'!R12/20,"")</f>
        <v/>
      </c>
      <c r="S12" s="54" t="str">
        <f>IF(AND('20'!S12&lt;&gt;"",'20'!S12&lt;&gt;"Falta"),'20'!S12/20,"")</f>
        <v/>
      </c>
      <c r="T12" s="54" t="str">
        <f>IF(AND('20'!T12&lt;&gt;"",'20'!T12&lt;&gt;"Falta"),'20'!T12/20,"")</f>
        <v/>
      </c>
      <c r="U12" s="54">
        <f>IF(AND('20'!U12&lt;&gt;"",'20'!U12&lt;&gt;"Falta"),'20'!U12/20,"")</f>
        <v>1</v>
      </c>
      <c r="V12" s="54">
        <f>IF(AND('20'!V12&lt;&gt;"",'20'!V12&lt;&gt;"Falta"),'20'!V12/20,"")</f>
        <v>0.6</v>
      </c>
      <c r="W12" s="54">
        <f>IF(AND('20'!W12&lt;&gt;"",'20'!W12&lt;&gt;"Falta"),'20'!W12/20,"")</f>
        <v>0.8</v>
      </c>
      <c r="X12" s="54" t="str">
        <f>IF(AND('20'!X12&lt;&gt;"",'20'!X12&lt;&gt;"Falta"),'20'!X12/20,"")</f>
        <v/>
      </c>
      <c r="Y12" s="54">
        <f>IF(AND('20'!Y12&lt;&gt;"",'20'!Y12&lt;&gt;"Falta"),'20'!Y12/20,"")</f>
        <v>0.85</v>
      </c>
      <c r="Z12" s="54">
        <f>IF(AND('20'!Z12&lt;&gt;"",'20'!Z12&lt;&gt;"Falta"),'20'!Z12/20,"")</f>
        <v>0.6</v>
      </c>
      <c r="AA12" s="54">
        <f>IF(AND('20'!AA12&lt;&gt;"",'20'!AA12&lt;&gt;"Falta"),'20'!AA12/20,"")</f>
        <v>0.5</v>
      </c>
      <c r="AB12" s="54">
        <f>IF(AND('20'!AB12&lt;&gt;"",'20'!AB12&lt;&gt;"Falta"),'20'!AB12/20,"")</f>
        <v>0.45</v>
      </c>
      <c r="AC12" s="54">
        <f>IF(AND('20'!AC12&lt;&gt;"",'20'!AC12&lt;&gt;"Falta"),'20'!AC12/20,"")</f>
        <v>0.65</v>
      </c>
      <c r="AD12" s="54" t="str">
        <f>IF(AND('20'!AD12&lt;&gt;"",'20'!AD12&lt;&gt;"Falta"),'20'!AD12/20,"")</f>
        <v/>
      </c>
      <c r="AE12" s="54" t="str">
        <f>IF(AND('20'!AE12&lt;&gt;"",'20'!AE12&lt;&gt;"Falta"),'20'!AE12/20,"")</f>
        <v/>
      </c>
      <c r="AF12" s="54" t="str">
        <f>IF(AND('20'!AF12&lt;&gt;"",'20'!AF12&lt;&gt;"Falta"),'20'!AF12/20,"")</f>
        <v/>
      </c>
      <c r="AG12" s="54" t="str">
        <f>IF(AND('20'!AG12&lt;&gt;"",'20'!AG12&lt;&gt;"Falta"),'20'!AG12/20,"")</f>
        <v/>
      </c>
      <c r="AH12" s="54" t="str">
        <f>IF(AND('20'!AH12&lt;&gt;"",'20'!AH12&lt;&gt;"Falta"),'20'!AH12/20,"")</f>
        <v/>
      </c>
      <c r="AI12" s="54" t="str">
        <f>IF(AND('20'!AI12&lt;&gt;"",'20'!AI12&lt;&gt;"Falta"),'20'!AI12/20,"")</f>
        <v/>
      </c>
      <c r="AJ12" s="54" t="str">
        <f>IF(AND('20'!AJ12&lt;&gt;"",'20'!AJ12&lt;&gt;"Falta"),'20'!AJ12/20,"")</f>
        <v/>
      </c>
      <c r="AK12" s="54" t="str">
        <f>IF(AND('20'!AK12&lt;&gt;"",'20'!AK12&lt;&gt;"Falta"),'20'!AK12/20,"")</f>
        <v/>
      </c>
      <c r="AL12" s="54" t="str">
        <f>IF(AND('20'!AL12&lt;&gt;"",'20'!AL12&lt;&gt;"Falta"),'20'!AL12/20,"")</f>
        <v/>
      </c>
      <c r="AM12" s="54" t="str">
        <f>IF(AND('20'!AM12&lt;&gt;"",'20'!AM12&lt;&gt;"Falta"),'20'!AM12/20,"")</f>
        <v/>
      </c>
      <c r="AN12" s="54" t="str">
        <f>IF(AND('20'!AN12&lt;&gt;"",'20'!AN12&lt;&gt;"Falta"),'20'!AN12/20,"")</f>
        <v/>
      </c>
      <c r="AO12" s="54" t="str">
        <f>IF(AND('20'!AO12&lt;&gt;"",'20'!AO12&lt;&gt;"Falta"),'20'!AO12/20,"")</f>
        <v/>
      </c>
      <c r="AP12" s="54" t="str">
        <f>IF(AND('20'!AP12&lt;&gt;"",'20'!AP12&lt;&gt;"Falta"),'20'!AP12/20,"")</f>
        <v/>
      </c>
      <c r="AQ12" s="54" t="str">
        <f>IF(AND('20'!AQ12&lt;&gt;"",'20'!AQ12&lt;&gt;"Falta"),'20'!AQ12/20,"")</f>
        <v/>
      </c>
      <c r="AR12" s="54" t="str">
        <f>IF(AND('20'!AR12&lt;&gt;"",'20'!AR12&lt;&gt;"Falta"),'20'!AR12/20,"")</f>
        <v/>
      </c>
      <c r="AS12" s="54">
        <f>IF(AND('20'!AS12&lt;&gt;"",'20'!AS12&lt;&gt;"Falta"),'20'!AS12/20,"")</f>
        <v>0.5</v>
      </c>
      <c r="AT12" s="54" t="str">
        <f>IF(AND('20'!AT12&lt;&gt;"",'20'!AT12&lt;&gt;"Falta"),'20'!AT12/20,"")</f>
        <v/>
      </c>
      <c r="AU12" s="54" t="str">
        <f>IF(AND('20'!AU12&lt;&gt;"",'20'!AU12&lt;&gt;"Falta"),'20'!AU12/20,"")</f>
        <v/>
      </c>
      <c r="AV12" s="54" t="str">
        <f>IF(AND('20'!AV12&lt;&gt;"",'20'!AV12&lt;&gt;"Falta"),'20'!AV12/20,"")</f>
        <v/>
      </c>
      <c r="AW12" s="54">
        <f>IF(AND('20'!AW12&lt;&gt;"",'20'!AW12&lt;&gt;"Falta"),'20'!AW12/20,"")</f>
        <v>0.8</v>
      </c>
      <c r="AX12" s="54">
        <f>IF(AND('20'!AX12&lt;&gt;"",'20'!AX12&lt;&gt;"Falta"),'20'!AX12/20,"")</f>
        <v>0.55000000000000004</v>
      </c>
      <c r="AY12" s="54" t="str">
        <f>IF(AND('20'!AY12&lt;&gt;"",'20'!AY12&lt;&gt;"Falta"),'20'!AY12/20,"")</f>
        <v/>
      </c>
      <c r="AZ12" s="54" t="str">
        <f>IF(AND('20'!AZ12&lt;&gt;"",'20'!AZ12&lt;&gt;"Falta"),'20'!AZ12/20,"")</f>
        <v/>
      </c>
      <c r="BA12" s="54" t="str">
        <f>IF(AND('20'!BA12&lt;&gt;"",'20'!BA12&lt;&gt;"Falta"),'20'!BA12/20,"")</f>
        <v/>
      </c>
      <c r="BB12" s="54" t="str">
        <f>IF(AND('20'!BB12&lt;&gt;"",'20'!BB12&lt;&gt;"Falta"),'20'!BB12/20,"")</f>
        <v/>
      </c>
      <c r="BC12" s="54" t="str">
        <f>IF(AND('20'!BC12&lt;&gt;"",'20'!BC12&lt;&gt;"Falta"),'20'!BC12/20,"")</f>
        <v/>
      </c>
      <c r="BD12" s="54" t="str">
        <f>IF(AND('20'!BD12&lt;&gt;"",'20'!BD12&lt;&gt;"Falta"),'20'!BD12/20,"")</f>
        <v/>
      </c>
      <c r="BE12" s="54" t="str">
        <f>IF(AND('20'!BE12&lt;&gt;"",'20'!BE12&lt;&gt;"Falta"),'20'!BE12/20,"")</f>
        <v/>
      </c>
      <c r="BF12" s="54" t="str">
        <f>IF(AND('20'!BF12&lt;&gt;"",'20'!BF12&lt;&gt;"Falta"),'20'!BF12/20,"")</f>
        <v/>
      </c>
      <c r="BG12" s="54" t="str">
        <f>IF(AND('20'!BG12&lt;&gt;"",'20'!BG12&lt;&gt;"Falta"),'20'!BG12/20,"")</f>
        <v/>
      </c>
      <c r="BH12" s="54" t="str">
        <f>IF(AND('20'!BH12&lt;&gt;"",'20'!BH12&lt;&gt;"Falta"),'20'!BH12/20,"")</f>
        <v/>
      </c>
      <c r="BI12" s="54">
        <f>IF(AND('20'!BI12&lt;&gt;"",'20'!BI12&lt;&gt;"Falta"),'20'!BI12/20,"")</f>
        <v>1</v>
      </c>
      <c r="BJ12" s="54" t="str">
        <f>IF(AND('20'!BJ12&lt;&gt;"",'20'!BJ12&lt;&gt;"Falta"),'20'!BJ12/20,"")</f>
        <v/>
      </c>
      <c r="BK12" s="54" t="str">
        <f>IF(AND('20'!BK12&lt;&gt;"",'20'!BK12&lt;&gt;"Falta"),'20'!BK12/20,"")</f>
        <v/>
      </c>
      <c r="BL12" s="54" t="str">
        <f>IF(AND('20'!BL12&lt;&gt;"",'20'!BL12&lt;&gt;"Falta"),'20'!BL12/20,"")</f>
        <v/>
      </c>
      <c r="BM12" s="54">
        <f>IF(AND('20'!BM12&lt;&gt;"",'20'!BM12&lt;&gt;"Falta"),'20'!BM12/20,"")</f>
        <v>0.55000000000000004</v>
      </c>
      <c r="BN12" s="54" t="str">
        <f>IF(AND('20'!BN12&lt;&gt;"",'20'!BN12&lt;&gt;"Falta"),'20'!BN12/20,"")</f>
        <v/>
      </c>
      <c r="BO12" s="54" t="str">
        <f>IF(AND('20'!BO12&lt;&gt;"",'20'!BO12&lt;&gt;"Falta"),'20'!BO12/20,"")</f>
        <v/>
      </c>
      <c r="BP12" s="54" t="str">
        <f>IF(AND('20'!BP12&lt;&gt;"",'20'!BP12&lt;&gt;"Falta"),'20'!BP12/20,"")</f>
        <v/>
      </c>
      <c r="BQ12" s="54" t="str">
        <f>IF(AND('20'!BQ12&lt;&gt;"",'20'!BQ12&lt;&gt;"Falta"),'20'!BQ12/20,"")</f>
        <v/>
      </c>
      <c r="BR12" s="54" t="str">
        <f>IF(AND('20'!BR12&lt;&gt;"",'20'!BR12&lt;&gt;"Falta"),'20'!BR12/20,"")</f>
        <v/>
      </c>
      <c r="BS12" s="54" t="str">
        <f>IF(AND('20'!BS12&lt;&gt;"",'20'!BS12&lt;&gt;"Falta"),'20'!BS12/20,"")</f>
        <v/>
      </c>
      <c r="BT12" s="54" t="str">
        <f>IF(AND('20'!BT12&lt;&gt;"",'20'!BT12&lt;&gt;"Falta"),'20'!BT12/20,"")</f>
        <v/>
      </c>
      <c r="BU12" s="54" t="str">
        <f>IF(AND('20'!BU12&lt;&gt;"",'20'!BU12&lt;&gt;"Falta"),'20'!BU12/20,"")</f>
        <v/>
      </c>
      <c r="BV12" s="54" t="str">
        <f>IF(AND('20'!BV12&lt;&gt;"",'20'!BV12&lt;&gt;"Falta"),'20'!BV12/20,"")</f>
        <v/>
      </c>
      <c r="BW12" s="54" t="str">
        <f>IF(AND('20'!BW12&lt;&gt;"",'20'!BW12&lt;&gt;"Falta"),'20'!BW12/20,"")</f>
        <v/>
      </c>
      <c r="BX12" s="54" t="str">
        <f>IF(AND('20'!BX12&lt;&gt;"",'20'!BX12&lt;&gt;"Falta"),'20'!BX12/20,"")</f>
        <v/>
      </c>
      <c r="BY12" s="54">
        <f>IF(AND('20'!BY12&lt;&gt;"",'20'!BY12&lt;&gt;"Falta"),'20'!BY12/20,"")</f>
        <v>1</v>
      </c>
      <c r="BZ12" s="54">
        <f>IF(AND('20'!BZ12&lt;&gt;"",'20'!BZ12&lt;&gt;"Falta"),'20'!BZ12/20,"")</f>
        <v>0.75</v>
      </c>
      <c r="CA12" s="54" t="str">
        <f>IF(AND('20'!CA12&lt;&gt;"",'20'!CA12&lt;&gt;"Falta"),'20'!CA12/20,"")</f>
        <v/>
      </c>
      <c r="CB12" s="54" t="str">
        <f>IF(AND('20'!CB12&lt;&gt;"",'20'!CB12&lt;&gt;"Falta"),'20'!CB12/20,"")</f>
        <v/>
      </c>
      <c r="CC12" s="54" t="str">
        <f>IF(AND('20'!CC12&lt;&gt;"",'20'!CC12&lt;&gt;"Falta"),'20'!CC12/20,"")</f>
        <v/>
      </c>
      <c r="CD12" s="54" t="str">
        <f>IF(AND('20'!CD12&lt;&gt;"",'20'!CD12&lt;&gt;"Falta"),'20'!CD12/20,"")</f>
        <v/>
      </c>
      <c r="CE12" s="54" t="str">
        <f>IF(AND('20'!CE12&lt;&gt;"",'20'!CE12&lt;&gt;"Falta"),'20'!CE12/20,"")</f>
        <v/>
      </c>
      <c r="CF12" s="54" t="str">
        <f>IF(AND('20'!CF12&lt;&gt;"",'20'!CF12&lt;&gt;"Falta"),'20'!CF12/20,"")</f>
        <v/>
      </c>
      <c r="CG12" s="54" t="str">
        <f>IF(AND('20'!CG12&lt;&gt;"",'20'!CG12&lt;&gt;"Falta"),'20'!CG12/20,"")</f>
        <v/>
      </c>
      <c r="CH12" s="54" t="str">
        <f>IF(AND('20'!CH12&lt;&gt;"",'20'!CH12&lt;&gt;"Falta"),'20'!CH12/20,"")</f>
        <v/>
      </c>
      <c r="CI12" s="54" t="str">
        <f>IF(AND('20'!CI12&lt;&gt;"",'20'!CI12&lt;&gt;"Falta"),'20'!CI12/20,"")</f>
        <v/>
      </c>
      <c r="CJ12" s="54" t="str">
        <f>IF(AND('20'!CJ12&lt;&gt;"",'20'!CJ12&lt;&gt;"Falta"),'20'!CJ12/20,"")</f>
        <v/>
      </c>
      <c r="CK12" s="54">
        <f>IF(AND('20'!CK12&lt;&gt;"",'20'!CK12&lt;&gt;"Falta"),'20'!CK12/20,"")</f>
        <v>0.5</v>
      </c>
      <c r="CL12" s="54" t="str">
        <f>IF(AND('20'!CL12&lt;&gt;"",'20'!CL12&lt;&gt;"Falta"),'20'!CL12/20,"")</f>
        <v/>
      </c>
      <c r="CM12" s="54" t="str">
        <f>IF(AND('20'!CM12&lt;&gt;"",'20'!CM12&lt;&gt;"Falta"),'20'!CM12/20,"")</f>
        <v/>
      </c>
      <c r="CN12" s="54" t="str">
        <f>IF(AND('20'!CN12&lt;&gt;"",'20'!CN12&lt;&gt;"Falta"),'20'!CN12/20,"")</f>
        <v/>
      </c>
      <c r="CO12" s="54">
        <f>IF(AND('20'!CO12&lt;&gt;"",'20'!CO12&lt;&gt;"Falta"),'20'!CO12/20,"")</f>
        <v>0.5</v>
      </c>
      <c r="CP12" s="54" t="str">
        <f>IF(AND('20'!CP12&lt;&gt;"",'20'!CP12&lt;&gt;"Falta"),'20'!CP12/20,"")</f>
        <v/>
      </c>
      <c r="CQ12" s="54" t="str">
        <f>IF(AND('20'!CQ12&lt;&gt;"",'20'!CQ12&lt;&gt;"Falta"),'20'!CQ12/20,"")</f>
        <v/>
      </c>
      <c r="CR12" s="54" t="str">
        <f>IF(AND('20'!CR12&lt;&gt;"",'20'!CR12&lt;&gt;"Falta"),'20'!CR12/20,"")</f>
        <v/>
      </c>
      <c r="CS12" s="54" t="str">
        <f>IF(AND('20'!CS12&lt;&gt;"",'20'!CS12&lt;&gt;"Falta"),'20'!CS12/20,"")</f>
        <v/>
      </c>
      <c r="CT12" s="54" t="str">
        <f>IF(AND('20'!CT12&lt;&gt;"",'20'!CT12&lt;&gt;"Falta"),'20'!CT12/20,"")</f>
        <v/>
      </c>
      <c r="CU12" s="54" t="str">
        <f>IF(AND('20'!CU12&lt;&gt;"",'20'!CU12&lt;&gt;"Falta"),'20'!CU12/20,"")</f>
        <v/>
      </c>
      <c r="CV12" s="54" t="str">
        <f>IF(AND('20'!CV12&lt;&gt;"",'20'!CV12&lt;&gt;"Falta"),'20'!CV12/20,"")</f>
        <v/>
      </c>
      <c r="CW12" s="54" t="str">
        <f>IF(AND('20'!CW12&lt;&gt;"",'20'!CW12&lt;&gt;"Falta"),'20'!CW12/20,"")</f>
        <v/>
      </c>
      <c r="CX12" s="54" t="str">
        <f>IF(AND('20'!CX12&lt;&gt;"",'20'!CX12&lt;&gt;"Falta"),'20'!CX12/20,"")</f>
        <v/>
      </c>
      <c r="CY12" s="54" t="str">
        <f>IF(AND('20'!CY12&lt;&gt;"",'20'!CY12&lt;&gt;"Falta"),'20'!CY12/20,"")</f>
        <v/>
      </c>
      <c r="CZ12" s="54" t="str">
        <f>IF(AND('20'!CZ12&lt;&gt;"",'20'!CZ12&lt;&gt;"Falta"),'20'!CZ12/20,"")</f>
        <v/>
      </c>
      <c r="DA12" s="54">
        <f>IF(AND('20'!DA12&lt;&gt;"",'20'!DA12&lt;&gt;"Falta"),'20'!DA12/20,"")</f>
        <v>0.5</v>
      </c>
      <c r="DB12" s="54">
        <f>IF(AND('20'!DB12&lt;&gt;"",'20'!DB12&lt;&gt;"Falta"),'20'!DB12/20,"")</f>
        <v>0.8</v>
      </c>
      <c r="DC12" s="54">
        <f>IF(AND('20'!DC12&lt;&gt;"",'20'!DC12&lt;&gt;"Falta"),'20'!DC12/20,"")</f>
        <v>0.7</v>
      </c>
      <c r="DD12" s="54">
        <f>IF(AND('20'!DD12&lt;&gt;"",'20'!DD12&lt;&gt;"Falta"),'20'!DD12/20,"")</f>
        <v>0.5</v>
      </c>
      <c r="DE12" s="54">
        <f>IF(AND('20'!DE12&lt;&gt;"",'20'!DE12&lt;&gt;"Falta"),'20'!DE12/20,"")</f>
        <v>0.55000000000000004</v>
      </c>
      <c r="DF12" s="54" t="str">
        <f>IF(AND('20'!DF12&lt;&gt;"",'20'!DF12&lt;&gt;"Falta"),'20'!DF12/20,"")</f>
        <v/>
      </c>
      <c r="DG12" s="54" t="str">
        <f>IF(AND('20'!DG12&lt;&gt;"",'20'!DG12&lt;&gt;"Falta"),'20'!DG12/20,"")</f>
        <v/>
      </c>
      <c r="DH12" s="54" t="str">
        <f>IF(AND('20'!DH12&lt;&gt;"",'20'!DH12&lt;&gt;"Falta"),'20'!DH12/20,"")</f>
        <v/>
      </c>
      <c r="DI12" s="54" t="str">
        <f>IF(AND('20'!DI12&lt;&gt;"",'20'!DI12&lt;&gt;"Falta"),'20'!DI12/20,"")</f>
        <v/>
      </c>
      <c r="DJ12" s="54" t="str">
        <f>IF(AND('20'!DJ12&lt;&gt;"",'20'!DJ12&lt;&gt;"Falta"),'20'!DJ12/20,"")</f>
        <v/>
      </c>
      <c r="DK12" s="54" t="str">
        <f>IF(AND('20'!DK12&lt;&gt;"",'20'!DK12&lt;&gt;"Falta"),'20'!DK12/20,"")</f>
        <v/>
      </c>
      <c r="DL12" s="54" t="str">
        <f>IF(AND('20'!DL12&lt;&gt;"",'20'!DL12&lt;&gt;"Falta"),'20'!DL12/20,"")</f>
        <v/>
      </c>
      <c r="DM12" s="54" t="str">
        <f>IF(AND('20'!DM12&lt;&gt;"",'20'!DM12&lt;&gt;"Falta"),'20'!DM12/20,"")</f>
        <v/>
      </c>
      <c r="DN12" s="54" t="str">
        <f>IF(AND('20'!DN12&lt;&gt;"",'20'!DN12&lt;&gt;"Falta"),'20'!DN12/20,"")</f>
        <v/>
      </c>
      <c r="DO12" s="54" t="str">
        <f>IF(AND('20'!DO12&lt;&gt;"",'20'!DO12&lt;&gt;"Falta"),'20'!DO12/20,"")</f>
        <v/>
      </c>
      <c r="DP12" s="54" t="str">
        <f>IF(AND('20'!DP12&lt;&gt;"",'20'!DP12&lt;&gt;"Falta"),'20'!DP12/20,"")</f>
        <v/>
      </c>
      <c r="DQ12" s="54">
        <f>IF(AND('20'!DQ12&lt;&gt;"",'20'!DQ12&lt;&gt;"Falta"),'20'!DQ12/20,"")</f>
        <v>0.7</v>
      </c>
      <c r="DR12" s="54" t="str">
        <f>IF(AND('20'!DR12&lt;&gt;"",'20'!DR12&lt;&gt;"Falta"),'20'!DR12/20,"")</f>
        <v/>
      </c>
      <c r="DS12" s="54" t="str">
        <f>IF(AND('20'!DS12&lt;&gt;"",'20'!DS12&lt;&gt;"Falta"),'20'!DS12/20,"")</f>
        <v/>
      </c>
      <c r="DT12" s="54" t="str">
        <f>IF(AND('20'!DT12&lt;&gt;"",'20'!DT12&lt;&gt;"Falta"),'20'!DT12/20,"")</f>
        <v/>
      </c>
      <c r="DU12" s="54">
        <f>IF(AND('20'!DU12&lt;&gt;"",'20'!DU12&lt;&gt;"Falta"),'20'!DU12/20,"")</f>
        <v>0.6</v>
      </c>
      <c r="DV12" s="54" t="str">
        <f>IF(AND('20'!DV12&lt;&gt;"",'20'!DV12&lt;&gt;"Falta"),'20'!DV12/20,"")</f>
        <v/>
      </c>
      <c r="DW12" s="54" t="str">
        <f>IF(AND('20'!DW12&lt;&gt;"",'20'!DW12&lt;&gt;"Falta"),'20'!DW12/20,"")</f>
        <v/>
      </c>
      <c r="DX12" s="54" t="str">
        <f>IF(AND('20'!DX12&lt;&gt;"",'20'!DX12&lt;&gt;"Falta"),'20'!DX12/20,"")</f>
        <v/>
      </c>
      <c r="DY12" s="54" t="str">
        <f>IF(AND('20'!DY12&lt;&gt;"",'20'!DY12&lt;&gt;"Falta"),'20'!DY12/20,"")</f>
        <v/>
      </c>
      <c r="DZ12" s="54" t="str">
        <f>IF(AND('20'!DZ12&lt;&gt;"",'20'!DZ12&lt;&gt;"Falta"),'20'!DZ12/20,"")</f>
        <v/>
      </c>
      <c r="EA12" s="54" t="str">
        <f>IF(AND('20'!EA12&lt;&gt;"",'20'!EA12&lt;&gt;"Falta"),'20'!EA12/20,"")</f>
        <v/>
      </c>
      <c r="EB12" s="54" t="str">
        <f>IF(AND('20'!EB12&lt;&gt;"",'20'!EB12&lt;&gt;"Falta"),'20'!EB12/20,"")</f>
        <v/>
      </c>
      <c r="EC12" s="54" t="str">
        <f>IF(AND('20'!EC12&lt;&gt;"",'20'!EC12&lt;&gt;"Falta"),'20'!EC12/20,"")</f>
        <v/>
      </c>
      <c r="ED12" s="54" t="str">
        <f>IF(AND('20'!ED12&lt;&gt;"",'20'!ED12&lt;&gt;"Falta"),'20'!ED12/20,"")</f>
        <v/>
      </c>
      <c r="EE12" s="54" t="str">
        <f>IF(AND('20'!EE12&lt;&gt;"",'20'!EE12&lt;&gt;"Falta"),'20'!EE12/20,"")</f>
        <v/>
      </c>
      <c r="EF12" s="54" t="str">
        <f>IF(AND('20'!EF12&lt;&gt;"",'20'!EF12&lt;&gt;"Falta"),'20'!EF12/20,"")</f>
        <v/>
      </c>
      <c r="EG12" s="54" t="str">
        <f>IF(AND('20'!EG12&lt;&gt;"",'20'!EG12&lt;&gt;"Falta"),'20'!EG12/20,"")</f>
        <v/>
      </c>
      <c r="EH12" s="54" t="str">
        <f>IF(AND('20'!EH12&lt;&gt;"",'20'!EH12&lt;&gt;"Falta"),'20'!EH12/20,"")</f>
        <v/>
      </c>
      <c r="EI12" s="54" t="str">
        <f>IF(AND('20'!EI12&lt;&gt;"",'20'!EI12&lt;&gt;"Falta"),'20'!EI12/20,"")</f>
        <v/>
      </c>
      <c r="EJ12" s="54" t="str">
        <f>IF(AND('20'!EJ12&lt;&gt;"",'20'!EJ12&lt;&gt;"Falta"),'20'!EJ12/20,"")</f>
        <v/>
      </c>
      <c r="EK12" s="54">
        <f>IF(AND('20'!EK12&lt;&gt;"",'20'!EK12&lt;&gt;"Falta"),'20'!EK12/20,"")</f>
        <v>0.85</v>
      </c>
      <c r="EL12" s="54" t="str">
        <f>IF(AND('20'!EL12&lt;&gt;"",'20'!EL12&lt;&gt;"Falta"),'20'!EL12/20,"")</f>
        <v/>
      </c>
      <c r="EM12" s="54" t="str">
        <f>IF(AND('20'!EM12&lt;&gt;"",'20'!EM12&lt;&gt;"Falta"),'20'!EM12/20,"")</f>
        <v/>
      </c>
      <c r="EN12" s="54" t="str">
        <f>IF(AND('20'!EN12&lt;&gt;"",'20'!EN12&lt;&gt;"Falta"),'20'!EN12/20,"")</f>
        <v/>
      </c>
      <c r="EO12" s="54">
        <f>IF(AND('20'!EO12&lt;&gt;"",'20'!EO12&lt;&gt;"Falta"),'20'!EO12/20,"")</f>
        <v>0.85</v>
      </c>
      <c r="EP12" s="54" t="str">
        <f>IF(AND('20'!EP12&lt;&gt;"",'20'!EP12&lt;&gt;"Falta"),'20'!EP12/20,"")</f>
        <v/>
      </c>
      <c r="EQ12" s="54" t="str">
        <f>IF(AND('20'!EQ12&lt;&gt;"",'20'!EQ12&lt;&gt;"Falta"),'20'!EQ12/20,"")</f>
        <v/>
      </c>
      <c r="ER12" s="54" t="str">
        <f>IF(AND('20'!ER12&lt;&gt;"",'20'!ER12&lt;&gt;"Falta"),'20'!ER12/20,"")</f>
        <v/>
      </c>
      <c r="ES12" s="54" t="str">
        <f>IF(AND('20'!ES12&lt;&gt;"",'20'!ES12&lt;&gt;"Falta"),'20'!ES12/20,"")</f>
        <v/>
      </c>
      <c r="ET12" s="54" t="str">
        <f>IF(AND('20'!ET12&lt;&gt;"",'20'!ET12&lt;&gt;"Falta"),'20'!ET12/20,"")</f>
        <v/>
      </c>
      <c r="EU12" s="54" t="str">
        <f>IF(AND('20'!EU12&lt;&gt;"",'20'!EU12&lt;&gt;"Falta"),'20'!EU12/20,"")</f>
        <v/>
      </c>
      <c r="EV12" s="54" t="str">
        <f>IF(AND('20'!EV12&lt;&gt;"",'20'!EV12&lt;&gt;"Falta"),'20'!EV12/20,"")</f>
        <v/>
      </c>
      <c r="EW12" s="54" t="str">
        <f>IF(AND('20'!EW12&lt;&gt;"",'20'!EW12&lt;&gt;"Falta"),'20'!EW12/20,"")</f>
        <v/>
      </c>
      <c r="EX12" s="54" t="str">
        <f>IF(AND('20'!EX12&lt;&gt;"",'20'!EX12&lt;&gt;"Falta"),'20'!EX12/20,"")</f>
        <v/>
      </c>
      <c r="EY12" s="54" t="str">
        <f>IF(AND('20'!EY12&lt;&gt;"",'20'!EY12&lt;&gt;"Falta"),'20'!EY12/20,"")</f>
        <v/>
      </c>
      <c r="EZ12" s="54" t="str">
        <f>IF(AND('20'!EZ12&lt;&gt;"",'20'!EZ12&lt;&gt;"Falta"),'20'!EZ12/20,"")</f>
        <v/>
      </c>
      <c r="FA12" s="54">
        <f>IF(AND('20'!FA12&lt;&gt;"",'20'!FA12&lt;&gt;"Falta"),'20'!FA12/20,"")</f>
        <v>0.85</v>
      </c>
      <c r="FB12" s="54">
        <f>IF(AND('20'!FB12&lt;&gt;"",'20'!FB12&lt;&gt;"Falta"),'20'!FB12/20,"")</f>
        <v>0.8</v>
      </c>
      <c r="FC12" s="54">
        <f>IF(AND('20'!FC12&lt;&gt;"",'20'!FC12&lt;&gt;"Falta"),'20'!FC12/20,"")</f>
        <v>0.75</v>
      </c>
      <c r="FD12" s="54">
        <f>IF(AND('20'!FD12&lt;&gt;"",'20'!FD12&lt;&gt;"Falta"),'20'!FD12/20,"")</f>
        <v>0.6</v>
      </c>
      <c r="FE12" s="54" t="str">
        <f>IF(AND('20'!FE12&lt;&gt;"",'20'!FE12&lt;&gt;"Falta"),'20'!FE12/20,"")</f>
        <v/>
      </c>
      <c r="FF12" s="54" t="str">
        <f>IF(AND('20'!FF12&lt;&gt;"",'20'!FF12&lt;&gt;"Falta"),'20'!FF12/20,"")</f>
        <v/>
      </c>
      <c r="FG12" s="54" t="str">
        <f>IF(AND('20'!FG12&lt;&gt;"",'20'!FG12&lt;&gt;"Falta"),'20'!FG12/20,"")</f>
        <v/>
      </c>
      <c r="FH12" s="54" t="str">
        <f>IF(AND('20'!FH12&lt;&gt;"",'20'!FH12&lt;&gt;"Falta"),'20'!FH12/20,"")</f>
        <v/>
      </c>
      <c r="FI12" s="54" t="str">
        <f>IF(AND('20'!FI12&lt;&gt;"",'20'!FI12&lt;&gt;"Falta"),'20'!FI12/20,"")</f>
        <v/>
      </c>
      <c r="FJ12" s="54" t="str">
        <f>IF(AND('20'!FJ12&lt;&gt;"",'20'!FJ12&lt;&gt;"Falta"),'20'!FJ12/20,"")</f>
        <v/>
      </c>
      <c r="FK12" s="54" t="str">
        <f>IF(AND('20'!FK12&lt;&gt;"",'20'!FK12&lt;&gt;"Falta"),'20'!FK12/20,"")</f>
        <v/>
      </c>
      <c r="FL12" s="54" t="str">
        <f>IF(AND('20'!FL12&lt;&gt;"",'20'!FL12&lt;&gt;"Falta"),'20'!FL12/20,"")</f>
        <v/>
      </c>
    </row>
    <row r="13" spans="2:168" x14ac:dyDescent="0.25">
      <c r="B13" s="42" t="str">
        <f>IF(ISBLANK('Nota de Estudiantes'!B13),"",'Nota de Estudiantes'!B13)</f>
        <v>7</v>
      </c>
      <c r="C13" s="42" t="str">
        <f>IF(ISBLANK('Nota de Estudiantes'!C13),"",'Nota de Estudiantes'!C13)</f>
        <v>DE LA MATA ESPINOZA, CARLOS</v>
      </c>
      <c r="D13" s="38" t="str">
        <f>IF(ISBLANK('Nota de Estudiantes'!D13),"",'Nota de Estudiantes'!D13)</f>
        <v>02</v>
      </c>
      <c r="E13" s="54">
        <f>IF(AND('20'!E13&lt;&gt;"",'20'!E13&lt;&gt;"Falta"),'20'!E13/20,"")</f>
        <v>0.8</v>
      </c>
      <c r="F13" s="54">
        <f>IF(AND('20'!F13&lt;&gt;"",'20'!F13&lt;&gt;"Falta"),'20'!F13/20,"")</f>
        <v>1</v>
      </c>
      <c r="G13" s="54">
        <f>IF(AND('20'!G13&lt;&gt;"",'20'!G13&lt;&gt;"Falta"),'20'!G13/20,"")</f>
        <v>0.75</v>
      </c>
      <c r="H13" s="54" t="str">
        <f>IF(AND('20'!H13&lt;&gt;"",'20'!H13&lt;&gt;"Falta"),'20'!H13/20,"")</f>
        <v/>
      </c>
      <c r="I13" s="54">
        <f>IF(AND('20'!I13&lt;&gt;"",'20'!I13&lt;&gt;"Falta"),'20'!I13/20,"")</f>
        <v>0.65</v>
      </c>
      <c r="J13" s="54">
        <f>IF(AND('20'!J13&lt;&gt;"",'20'!J13&lt;&gt;"Falta"),'20'!J13/20,"")</f>
        <v>0.8</v>
      </c>
      <c r="K13" s="54">
        <f>IF(AND('20'!K13&lt;&gt;"",'20'!K13&lt;&gt;"Falta"),'20'!K13/20,"")</f>
        <v>1</v>
      </c>
      <c r="L13" s="54">
        <f>IF(AND('20'!L13&lt;&gt;"",'20'!L13&lt;&gt;"Falta"),'20'!L13/20,"")</f>
        <v>1</v>
      </c>
      <c r="M13" s="54" t="str">
        <f>IF(AND('20'!M13&lt;&gt;"",'20'!M13&lt;&gt;"Falta"),'20'!M13/20,"")</f>
        <v/>
      </c>
      <c r="N13" s="54" t="str">
        <f>IF(AND('20'!N13&lt;&gt;"",'20'!N13&lt;&gt;"Falta"),'20'!N13/20,"")</f>
        <v/>
      </c>
      <c r="O13" s="54" t="str">
        <f>IF(AND('20'!O13&lt;&gt;"",'20'!O13&lt;&gt;"Falta"),'20'!O13/20,"")</f>
        <v/>
      </c>
      <c r="P13" s="54" t="str">
        <f>IF(AND('20'!P13&lt;&gt;"",'20'!P13&lt;&gt;"Falta"),'20'!P13/20,"")</f>
        <v/>
      </c>
      <c r="Q13" s="54" t="str">
        <f>IF(AND('20'!Q13&lt;&gt;"",'20'!Q13&lt;&gt;"Falta"),'20'!Q13/20,"")</f>
        <v/>
      </c>
      <c r="R13" s="54" t="str">
        <f>IF(AND('20'!R13&lt;&gt;"",'20'!R13&lt;&gt;"Falta"),'20'!R13/20,"")</f>
        <v/>
      </c>
      <c r="S13" s="54" t="str">
        <f>IF(AND('20'!S13&lt;&gt;"",'20'!S13&lt;&gt;"Falta"),'20'!S13/20,"")</f>
        <v/>
      </c>
      <c r="T13" s="54" t="str">
        <f>IF(AND('20'!T13&lt;&gt;"",'20'!T13&lt;&gt;"Falta"),'20'!T13/20,"")</f>
        <v/>
      </c>
      <c r="U13" s="54">
        <f>IF(AND('20'!U13&lt;&gt;"",'20'!U13&lt;&gt;"Falta"),'20'!U13/20,"")</f>
        <v>0.75</v>
      </c>
      <c r="V13" s="54">
        <f>IF(AND('20'!V13&lt;&gt;"",'20'!V13&lt;&gt;"Falta"),'20'!V13/20,"")</f>
        <v>1</v>
      </c>
      <c r="W13" s="54">
        <f>IF(AND('20'!W13&lt;&gt;"",'20'!W13&lt;&gt;"Falta"),'20'!W13/20,"")</f>
        <v>0.65</v>
      </c>
      <c r="X13" s="54" t="str">
        <f>IF(AND('20'!X13&lt;&gt;"",'20'!X13&lt;&gt;"Falta"),'20'!X13/20,"")</f>
        <v/>
      </c>
      <c r="Y13" s="54">
        <f>IF(AND('20'!Y13&lt;&gt;"",'20'!Y13&lt;&gt;"Falta"),'20'!Y13/20,"")</f>
        <v>0.4</v>
      </c>
      <c r="Z13" s="54">
        <f>IF(AND('20'!Z13&lt;&gt;"",'20'!Z13&lt;&gt;"Falta"),'20'!Z13/20,"")</f>
        <v>0.9</v>
      </c>
      <c r="AA13" s="54">
        <f>IF(AND('20'!AA13&lt;&gt;"",'20'!AA13&lt;&gt;"Falta"),'20'!AA13/20,"")</f>
        <v>0.4</v>
      </c>
      <c r="AB13" s="54">
        <f>IF(AND('20'!AB13&lt;&gt;"",'20'!AB13&lt;&gt;"Falta"),'20'!AB13/20,"")</f>
        <v>0.9</v>
      </c>
      <c r="AC13" s="54">
        <f>IF(AND('20'!AC13&lt;&gt;"",'20'!AC13&lt;&gt;"Falta"),'20'!AC13/20,"")</f>
        <v>0.45</v>
      </c>
      <c r="AD13" s="54" t="str">
        <f>IF(AND('20'!AD13&lt;&gt;"",'20'!AD13&lt;&gt;"Falta"),'20'!AD13/20,"")</f>
        <v/>
      </c>
      <c r="AE13" s="54" t="str">
        <f>IF(AND('20'!AE13&lt;&gt;"",'20'!AE13&lt;&gt;"Falta"),'20'!AE13/20,"")</f>
        <v/>
      </c>
      <c r="AF13" s="54" t="str">
        <f>IF(AND('20'!AF13&lt;&gt;"",'20'!AF13&lt;&gt;"Falta"),'20'!AF13/20,"")</f>
        <v/>
      </c>
      <c r="AG13" s="54" t="str">
        <f>IF(AND('20'!AG13&lt;&gt;"",'20'!AG13&lt;&gt;"Falta"),'20'!AG13/20,"")</f>
        <v/>
      </c>
      <c r="AH13" s="54" t="str">
        <f>IF(AND('20'!AH13&lt;&gt;"",'20'!AH13&lt;&gt;"Falta"),'20'!AH13/20,"")</f>
        <v/>
      </c>
      <c r="AI13" s="54" t="str">
        <f>IF(AND('20'!AI13&lt;&gt;"",'20'!AI13&lt;&gt;"Falta"),'20'!AI13/20,"")</f>
        <v/>
      </c>
      <c r="AJ13" s="54" t="str">
        <f>IF(AND('20'!AJ13&lt;&gt;"",'20'!AJ13&lt;&gt;"Falta"),'20'!AJ13/20,"")</f>
        <v/>
      </c>
      <c r="AK13" s="54" t="str">
        <f>IF(AND('20'!AK13&lt;&gt;"",'20'!AK13&lt;&gt;"Falta"),'20'!AK13/20,"")</f>
        <v/>
      </c>
      <c r="AL13" s="54" t="str">
        <f>IF(AND('20'!AL13&lt;&gt;"",'20'!AL13&lt;&gt;"Falta"),'20'!AL13/20,"")</f>
        <v/>
      </c>
      <c r="AM13" s="54" t="str">
        <f>IF(AND('20'!AM13&lt;&gt;"",'20'!AM13&lt;&gt;"Falta"),'20'!AM13/20,"")</f>
        <v/>
      </c>
      <c r="AN13" s="54" t="str">
        <f>IF(AND('20'!AN13&lt;&gt;"",'20'!AN13&lt;&gt;"Falta"),'20'!AN13/20,"")</f>
        <v/>
      </c>
      <c r="AO13" s="54" t="str">
        <f>IF(AND('20'!AO13&lt;&gt;"",'20'!AO13&lt;&gt;"Falta"),'20'!AO13/20,"")</f>
        <v/>
      </c>
      <c r="AP13" s="54" t="str">
        <f>IF(AND('20'!AP13&lt;&gt;"",'20'!AP13&lt;&gt;"Falta"),'20'!AP13/20,"")</f>
        <v/>
      </c>
      <c r="AQ13" s="54" t="str">
        <f>IF(AND('20'!AQ13&lt;&gt;"",'20'!AQ13&lt;&gt;"Falta"),'20'!AQ13/20,"")</f>
        <v/>
      </c>
      <c r="AR13" s="54" t="str">
        <f>IF(AND('20'!AR13&lt;&gt;"",'20'!AR13&lt;&gt;"Falta"),'20'!AR13/20,"")</f>
        <v/>
      </c>
      <c r="AS13" s="54">
        <f>IF(AND('20'!AS13&lt;&gt;"",'20'!AS13&lt;&gt;"Falta"),'20'!AS13/20,"")</f>
        <v>0.45</v>
      </c>
      <c r="AT13" s="54" t="str">
        <f>IF(AND('20'!AT13&lt;&gt;"",'20'!AT13&lt;&gt;"Falta"),'20'!AT13/20,"")</f>
        <v/>
      </c>
      <c r="AU13" s="54" t="str">
        <f>IF(AND('20'!AU13&lt;&gt;"",'20'!AU13&lt;&gt;"Falta"),'20'!AU13/20,"")</f>
        <v/>
      </c>
      <c r="AV13" s="54" t="str">
        <f>IF(AND('20'!AV13&lt;&gt;"",'20'!AV13&lt;&gt;"Falta"),'20'!AV13/20,"")</f>
        <v/>
      </c>
      <c r="AW13" s="54">
        <f>IF(AND('20'!AW13&lt;&gt;"",'20'!AW13&lt;&gt;"Falta"),'20'!AW13/20,"")</f>
        <v>0.7</v>
      </c>
      <c r="AX13" s="54">
        <f>IF(AND('20'!AX13&lt;&gt;"",'20'!AX13&lt;&gt;"Falta"),'20'!AX13/20,"")</f>
        <v>0.8</v>
      </c>
      <c r="AY13" s="54" t="str">
        <f>IF(AND('20'!AY13&lt;&gt;"",'20'!AY13&lt;&gt;"Falta"),'20'!AY13/20,"")</f>
        <v/>
      </c>
      <c r="AZ13" s="54" t="str">
        <f>IF(AND('20'!AZ13&lt;&gt;"",'20'!AZ13&lt;&gt;"Falta"),'20'!AZ13/20,"")</f>
        <v/>
      </c>
      <c r="BA13" s="54" t="str">
        <f>IF(AND('20'!BA13&lt;&gt;"",'20'!BA13&lt;&gt;"Falta"),'20'!BA13/20,"")</f>
        <v/>
      </c>
      <c r="BB13" s="54" t="str">
        <f>IF(AND('20'!BB13&lt;&gt;"",'20'!BB13&lt;&gt;"Falta"),'20'!BB13/20,"")</f>
        <v/>
      </c>
      <c r="BC13" s="54" t="str">
        <f>IF(AND('20'!BC13&lt;&gt;"",'20'!BC13&lt;&gt;"Falta"),'20'!BC13/20,"")</f>
        <v/>
      </c>
      <c r="BD13" s="54" t="str">
        <f>IF(AND('20'!BD13&lt;&gt;"",'20'!BD13&lt;&gt;"Falta"),'20'!BD13/20,"")</f>
        <v/>
      </c>
      <c r="BE13" s="54" t="str">
        <f>IF(AND('20'!BE13&lt;&gt;"",'20'!BE13&lt;&gt;"Falta"),'20'!BE13/20,"")</f>
        <v/>
      </c>
      <c r="BF13" s="54" t="str">
        <f>IF(AND('20'!BF13&lt;&gt;"",'20'!BF13&lt;&gt;"Falta"),'20'!BF13/20,"")</f>
        <v/>
      </c>
      <c r="BG13" s="54" t="str">
        <f>IF(AND('20'!BG13&lt;&gt;"",'20'!BG13&lt;&gt;"Falta"),'20'!BG13/20,"")</f>
        <v/>
      </c>
      <c r="BH13" s="54" t="str">
        <f>IF(AND('20'!BH13&lt;&gt;"",'20'!BH13&lt;&gt;"Falta"),'20'!BH13/20,"")</f>
        <v/>
      </c>
      <c r="BI13" s="54">
        <f>IF(AND('20'!BI13&lt;&gt;"",'20'!BI13&lt;&gt;"Falta"),'20'!BI13/20,"")</f>
        <v>0.8</v>
      </c>
      <c r="BJ13" s="54" t="str">
        <f>IF(AND('20'!BJ13&lt;&gt;"",'20'!BJ13&lt;&gt;"Falta"),'20'!BJ13/20,"")</f>
        <v/>
      </c>
      <c r="BK13" s="54" t="str">
        <f>IF(AND('20'!BK13&lt;&gt;"",'20'!BK13&lt;&gt;"Falta"),'20'!BK13/20,"")</f>
        <v/>
      </c>
      <c r="BL13" s="54" t="str">
        <f>IF(AND('20'!BL13&lt;&gt;"",'20'!BL13&lt;&gt;"Falta"),'20'!BL13/20,"")</f>
        <v/>
      </c>
      <c r="BM13" s="54">
        <f>IF(AND('20'!BM13&lt;&gt;"",'20'!BM13&lt;&gt;"Falta"),'20'!BM13/20,"")</f>
        <v>0.8</v>
      </c>
      <c r="BN13" s="54" t="str">
        <f>IF(AND('20'!BN13&lt;&gt;"",'20'!BN13&lt;&gt;"Falta"),'20'!BN13/20,"")</f>
        <v/>
      </c>
      <c r="BO13" s="54" t="str">
        <f>IF(AND('20'!BO13&lt;&gt;"",'20'!BO13&lt;&gt;"Falta"),'20'!BO13/20,"")</f>
        <v/>
      </c>
      <c r="BP13" s="54" t="str">
        <f>IF(AND('20'!BP13&lt;&gt;"",'20'!BP13&lt;&gt;"Falta"),'20'!BP13/20,"")</f>
        <v/>
      </c>
      <c r="BQ13" s="54" t="str">
        <f>IF(AND('20'!BQ13&lt;&gt;"",'20'!BQ13&lt;&gt;"Falta"),'20'!BQ13/20,"")</f>
        <v/>
      </c>
      <c r="BR13" s="54" t="str">
        <f>IF(AND('20'!BR13&lt;&gt;"",'20'!BR13&lt;&gt;"Falta"),'20'!BR13/20,"")</f>
        <v/>
      </c>
      <c r="BS13" s="54" t="str">
        <f>IF(AND('20'!BS13&lt;&gt;"",'20'!BS13&lt;&gt;"Falta"),'20'!BS13/20,"")</f>
        <v/>
      </c>
      <c r="BT13" s="54" t="str">
        <f>IF(AND('20'!BT13&lt;&gt;"",'20'!BT13&lt;&gt;"Falta"),'20'!BT13/20,"")</f>
        <v/>
      </c>
      <c r="BU13" s="54" t="str">
        <f>IF(AND('20'!BU13&lt;&gt;"",'20'!BU13&lt;&gt;"Falta"),'20'!BU13/20,"")</f>
        <v/>
      </c>
      <c r="BV13" s="54" t="str">
        <f>IF(AND('20'!BV13&lt;&gt;"",'20'!BV13&lt;&gt;"Falta"),'20'!BV13/20,"")</f>
        <v/>
      </c>
      <c r="BW13" s="54" t="str">
        <f>IF(AND('20'!BW13&lt;&gt;"",'20'!BW13&lt;&gt;"Falta"),'20'!BW13/20,"")</f>
        <v/>
      </c>
      <c r="BX13" s="54" t="str">
        <f>IF(AND('20'!BX13&lt;&gt;"",'20'!BX13&lt;&gt;"Falta"),'20'!BX13/20,"")</f>
        <v/>
      </c>
      <c r="BY13" s="54">
        <f>IF(AND('20'!BY13&lt;&gt;"",'20'!BY13&lt;&gt;"Falta"),'20'!BY13/20,"")</f>
        <v>0.6</v>
      </c>
      <c r="BZ13" s="54">
        <f>IF(AND('20'!BZ13&lt;&gt;"",'20'!BZ13&lt;&gt;"Falta"),'20'!BZ13/20,"")</f>
        <v>0.75</v>
      </c>
      <c r="CA13" s="54" t="str">
        <f>IF(AND('20'!CA13&lt;&gt;"",'20'!CA13&lt;&gt;"Falta"),'20'!CA13/20,"")</f>
        <v/>
      </c>
      <c r="CB13" s="54" t="str">
        <f>IF(AND('20'!CB13&lt;&gt;"",'20'!CB13&lt;&gt;"Falta"),'20'!CB13/20,"")</f>
        <v/>
      </c>
      <c r="CC13" s="54" t="str">
        <f>IF(AND('20'!CC13&lt;&gt;"",'20'!CC13&lt;&gt;"Falta"),'20'!CC13/20,"")</f>
        <v/>
      </c>
      <c r="CD13" s="54" t="str">
        <f>IF(AND('20'!CD13&lt;&gt;"",'20'!CD13&lt;&gt;"Falta"),'20'!CD13/20,"")</f>
        <v/>
      </c>
      <c r="CE13" s="54" t="str">
        <f>IF(AND('20'!CE13&lt;&gt;"",'20'!CE13&lt;&gt;"Falta"),'20'!CE13/20,"")</f>
        <v/>
      </c>
      <c r="CF13" s="54" t="str">
        <f>IF(AND('20'!CF13&lt;&gt;"",'20'!CF13&lt;&gt;"Falta"),'20'!CF13/20,"")</f>
        <v/>
      </c>
      <c r="CG13" s="54" t="str">
        <f>IF(AND('20'!CG13&lt;&gt;"",'20'!CG13&lt;&gt;"Falta"),'20'!CG13/20,"")</f>
        <v/>
      </c>
      <c r="CH13" s="54" t="str">
        <f>IF(AND('20'!CH13&lt;&gt;"",'20'!CH13&lt;&gt;"Falta"),'20'!CH13/20,"")</f>
        <v/>
      </c>
      <c r="CI13" s="54" t="str">
        <f>IF(AND('20'!CI13&lt;&gt;"",'20'!CI13&lt;&gt;"Falta"),'20'!CI13/20,"")</f>
        <v/>
      </c>
      <c r="CJ13" s="54" t="str">
        <f>IF(AND('20'!CJ13&lt;&gt;"",'20'!CJ13&lt;&gt;"Falta"),'20'!CJ13/20,"")</f>
        <v/>
      </c>
      <c r="CK13" s="54">
        <f>IF(AND('20'!CK13&lt;&gt;"",'20'!CK13&lt;&gt;"Falta"),'20'!CK13/20,"")</f>
        <v>0.6</v>
      </c>
      <c r="CL13" s="54" t="str">
        <f>IF(AND('20'!CL13&lt;&gt;"",'20'!CL13&lt;&gt;"Falta"),'20'!CL13/20,"")</f>
        <v/>
      </c>
      <c r="CM13" s="54" t="str">
        <f>IF(AND('20'!CM13&lt;&gt;"",'20'!CM13&lt;&gt;"Falta"),'20'!CM13/20,"")</f>
        <v/>
      </c>
      <c r="CN13" s="54" t="str">
        <f>IF(AND('20'!CN13&lt;&gt;"",'20'!CN13&lt;&gt;"Falta"),'20'!CN13/20,"")</f>
        <v/>
      </c>
      <c r="CO13" s="54">
        <f>IF(AND('20'!CO13&lt;&gt;"",'20'!CO13&lt;&gt;"Falta"),'20'!CO13/20,"")</f>
        <v>0.55000000000000004</v>
      </c>
      <c r="CP13" s="54" t="str">
        <f>IF(AND('20'!CP13&lt;&gt;"",'20'!CP13&lt;&gt;"Falta"),'20'!CP13/20,"")</f>
        <v/>
      </c>
      <c r="CQ13" s="54" t="str">
        <f>IF(AND('20'!CQ13&lt;&gt;"",'20'!CQ13&lt;&gt;"Falta"),'20'!CQ13/20,"")</f>
        <v/>
      </c>
      <c r="CR13" s="54" t="str">
        <f>IF(AND('20'!CR13&lt;&gt;"",'20'!CR13&lt;&gt;"Falta"),'20'!CR13/20,"")</f>
        <v/>
      </c>
      <c r="CS13" s="54" t="str">
        <f>IF(AND('20'!CS13&lt;&gt;"",'20'!CS13&lt;&gt;"Falta"),'20'!CS13/20,"")</f>
        <v/>
      </c>
      <c r="CT13" s="54" t="str">
        <f>IF(AND('20'!CT13&lt;&gt;"",'20'!CT13&lt;&gt;"Falta"),'20'!CT13/20,"")</f>
        <v/>
      </c>
      <c r="CU13" s="54" t="str">
        <f>IF(AND('20'!CU13&lt;&gt;"",'20'!CU13&lt;&gt;"Falta"),'20'!CU13/20,"")</f>
        <v/>
      </c>
      <c r="CV13" s="54" t="str">
        <f>IF(AND('20'!CV13&lt;&gt;"",'20'!CV13&lt;&gt;"Falta"),'20'!CV13/20,"")</f>
        <v/>
      </c>
      <c r="CW13" s="54" t="str">
        <f>IF(AND('20'!CW13&lt;&gt;"",'20'!CW13&lt;&gt;"Falta"),'20'!CW13/20,"")</f>
        <v/>
      </c>
      <c r="CX13" s="54" t="str">
        <f>IF(AND('20'!CX13&lt;&gt;"",'20'!CX13&lt;&gt;"Falta"),'20'!CX13/20,"")</f>
        <v/>
      </c>
      <c r="CY13" s="54" t="str">
        <f>IF(AND('20'!CY13&lt;&gt;"",'20'!CY13&lt;&gt;"Falta"),'20'!CY13/20,"")</f>
        <v/>
      </c>
      <c r="CZ13" s="54" t="str">
        <f>IF(AND('20'!CZ13&lt;&gt;"",'20'!CZ13&lt;&gt;"Falta"),'20'!CZ13/20,"")</f>
        <v/>
      </c>
      <c r="DA13" s="54">
        <f>IF(AND('20'!DA13&lt;&gt;"",'20'!DA13&lt;&gt;"Falta"),'20'!DA13/20,"")</f>
        <v>0.4</v>
      </c>
      <c r="DB13" s="54">
        <f>IF(AND('20'!DB13&lt;&gt;"",'20'!DB13&lt;&gt;"Falta"),'20'!DB13/20,"")</f>
        <v>1</v>
      </c>
      <c r="DC13" s="54">
        <f>IF(AND('20'!DC13&lt;&gt;"",'20'!DC13&lt;&gt;"Falta"),'20'!DC13/20,"")</f>
        <v>0.7</v>
      </c>
      <c r="DD13" s="54">
        <f>IF(AND('20'!DD13&lt;&gt;"",'20'!DD13&lt;&gt;"Falta"),'20'!DD13/20,"")</f>
        <v>0.9</v>
      </c>
      <c r="DE13" s="54">
        <f>IF(AND('20'!DE13&lt;&gt;"",'20'!DE13&lt;&gt;"Falta"),'20'!DE13/20,"")</f>
        <v>0.8</v>
      </c>
      <c r="DF13" s="54" t="str">
        <f>IF(AND('20'!DF13&lt;&gt;"",'20'!DF13&lt;&gt;"Falta"),'20'!DF13/20,"")</f>
        <v/>
      </c>
      <c r="DG13" s="54" t="str">
        <f>IF(AND('20'!DG13&lt;&gt;"",'20'!DG13&lt;&gt;"Falta"),'20'!DG13/20,"")</f>
        <v/>
      </c>
      <c r="DH13" s="54" t="str">
        <f>IF(AND('20'!DH13&lt;&gt;"",'20'!DH13&lt;&gt;"Falta"),'20'!DH13/20,"")</f>
        <v/>
      </c>
      <c r="DI13" s="54" t="str">
        <f>IF(AND('20'!DI13&lt;&gt;"",'20'!DI13&lt;&gt;"Falta"),'20'!DI13/20,"")</f>
        <v/>
      </c>
      <c r="DJ13" s="54" t="str">
        <f>IF(AND('20'!DJ13&lt;&gt;"",'20'!DJ13&lt;&gt;"Falta"),'20'!DJ13/20,"")</f>
        <v/>
      </c>
      <c r="DK13" s="54" t="str">
        <f>IF(AND('20'!DK13&lt;&gt;"",'20'!DK13&lt;&gt;"Falta"),'20'!DK13/20,"")</f>
        <v/>
      </c>
      <c r="DL13" s="54" t="str">
        <f>IF(AND('20'!DL13&lt;&gt;"",'20'!DL13&lt;&gt;"Falta"),'20'!DL13/20,"")</f>
        <v/>
      </c>
      <c r="DM13" s="54" t="str">
        <f>IF(AND('20'!DM13&lt;&gt;"",'20'!DM13&lt;&gt;"Falta"),'20'!DM13/20,"")</f>
        <v/>
      </c>
      <c r="DN13" s="54" t="str">
        <f>IF(AND('20'!DN13&lt;&gt;"",'20'!DN13&lt;&gt;"Falta"),'20'!DN13/20,"")</f>
        <v/>
      </c>
      <c r="DO13" s="54" t="str">
        <f>IF(AND('20'!DO13&lt;&gt;"",'20'!DO13&lt;&gt;"Falta"),'20'!DO13/20,"")</f>
        <v/>
      </c>
      <c r="DP13" s="54" t="str">
        <f>IF(AND('20'!DP13&lt;&gt;"",'20'!DP13&lt;&gt;"Falta"),'20'!DP13/20,"")</f>
        <v/>
      </c>
      <c r="DQ13" s="54">
        <f>IF(AND('20'!DQ13&lt;&gt;"",'20'!DQ13&lt;&gt;"Falta"),'20'!DQ13/20,"")</f>
        <v>0.6</v>
      </c>
      <c r="DR13" s="54" t="str">
        <f>IF(AND('20'!DR13&lt;&gt;"",'20'!DR13&lt;&gt;"Falta"),'20'!DR13/20,"")</f>
        <v/>
      </c>
      <c r="DS13" s="54" t="str">
        <f>IF(AND('20'!DS13&lt;&gt;"",'20'!DS13&lt;&gt;"Falta"),'20'!DS13/20,"")</f>
        <v/>
      </c>
      <c r="DT13" s="54" t="str">
        <f>IF(AND('20'!DT13&lt;&gt;"",'20'!DT13&lt;&gt;"Falta"),'20'!DT13/20,"")</f>
        <v/>
      </c>
      <c r="DU13" s="54">
        <f>IF(AND('20'!DU13&lt;&gt;"",'20'!DU13&lt;&gt;"Falta"),'20'!DU13/20,"")</f>
        <v>0.6</v>
      </c>
      <c r="DV13" s="54" t="str">
        <f>IF(AND('20'!DV13&lt;&gt;"",'20'!DV13&lt;&gt;"Falta"),'20'!DV13/20,"")</f>
        <v/>
      </c>
      <c r="DW13" s="54" t="str">
        <f>IF(AND('20'!DW13&lt;&gt;"",'20'!DW13&lt;&gt;"Falta"),'20'!DW13/20,"")</f>
        <v/>
      </c>
      <c r="DX13" s="54" t="str">
        <f>IF(AND('20'!DX13&lt;&gt;"",'20'!DX13&lt;&gt;"Falta"),'20'!DX13/20,"")</f>
        <v/>
      </c>
      <c r="DY13" s="54" t="str">
        <f>IF(AND('20'!DY13&lt;&gt;"",'20'!DY13&lt;&gt;"Falta"),'20'!DY13/20,"")</f>
        <v/>
      </c>
      <c r="DZ13" s="54" t="str">
        <f>IF(AND('20'!DZ13&lt;&gt;"",'20'!DZ13&lt;&gt;"Falta"),'20'!DZ13/20,"")</f>
        <v/>
      </c>
      <c r="EA13" s="54" t="str">
        <f>IF(AND('20'!EA13&lt;&gt;"",'20'!EA13&lt;&gt;"Falta"),'20'!EA13/20,"")</f>
        <v/>
      </c>
      <c r="EB13" s="54" t="str">
        <f>IF(AND('20'!EB13&lt;&gt;"",'20'!EB13&lt;&gt;"Falta"),'20'!EB13/20,"")</f>
        <v/>
      </c>
      <c r="EC13" s="54" t="str">
        <f>IF(AND('20'!EC13&lt;&gt;"",'20'!EC13&lt;&gt;"Falta"),'20'!EC13/20,"")</f>
        <v/>
      </c>
      <c r="ED13" s="54" t="str">
        <f>IF(AND('20'!ED13&lt;&gt;"",'20'!ED13&lt;&gt;"Falta"),'20'!ED13/20,"")</f>
        <v/>
      </c>
      <c r="EE13" s="54" t="str">
        <f>IF(AND('20'!EE13&lt;&gt;"",'20'!EE13&lt;&gt;"Falta"),'20'!EE13/20,"")</f>
        <v/>
      </c>
      <c r="EF13" s="54" t="str">
        <f>IF(AND('20'!EF13&lt;&gt;"",'20'!EF13&lt;&gt;"Falta"),'20'!EF13/20,"")</f>
        <v/>
      </c>
      <c r="EG13" s="54" t="str">
        <f>IF(AND('20'!EG13&lt;&gt;"",'20'!EG13&lt;&gt;"Falta"),'20'!EG13/20,"")</f>
        <v/>
      </c>
      <c r="EH13" s="54" t="str">
        <f>IF(AND('20'!EH13&lt;&gt;"",'20'!EH13&lt;&gt;"Falta"),'20'!EH13/20,"")</f>
        <v/>
      </c>
      <c r="EI13" s="54" t="str">
        <f>IF(AND('20'!EI13&lt;&gt;"",'20'!EI13&lt;&gt;"Falta"),'20'!EI13/20,"")</f>
        <v/>
      </c>
      <c r="EJ13" s="54" t="str">
        <f>IF(AND('20'!EJ13&lt;&gt;"",'20'!EJ13&lt;&gt;"Falta"),'20'!EJ13/20,"")</f>
        <v/>
      </c>
      <c r="EK13" s="54">
        <f>IF(AND('20'!EK13&lt;&gt;"",'20'!EK13&lt;&gt;"Falta"),'20'!EK13/20,"")</f>
        <v>0.6</v>
      </c>
      <c r="EL13" s="54" t="str">
        <f>IF(AND('20'!EL13&lt;&gt;"",'20'!EL13&lt;&gt;"Falta"),'20'!EL13/20,"")</f>
        <v/>
      </c>
      <c r="EM13" s="54" t="str">
        <f>IF(AND('20'!EM13&lt;&gt;"",'20'!EM13&lt;&gt;"Falta"),'20'!EM13/20,"")</f>
        <v/>
      </c>
      <c r="EN13" s="54" t="str">
        <f>IF(AND('20'!EN13&lt;&gt;"",'20'!EN13&lt;&gt;"Falta"),'20'!EN13/20,"")</f>
        <v/>
      </c>
      <c r="EO13" s="54">
        <f>IF(AND('20'!EO13&lt;&gt;"",'20'!EO13&lt;&gt;"Falta"),'20'!EO13/20,"")</f>
        <v>0.6</v>
      </c>
      <c r="EP13" s="54" t="str">
        <f>IF(AND('20'!EP13&lt;&gt;"",'20'!EP13&lt;&gt;"Falta"),'20'!EP13/20,"")</f>
        <v/>
      </c>
      <c r="EQ13" s="54" t="str">
        <f>IF(AND('20'!EQ13&lt;&gt;"",'20'!EQ13&lt;&gt;"Falta"),'20'!EQ13/20,"")</f>
        <v/>
      </c>
      <c r="ER13" s="54" t="str">
        <f>IF(AND('20'!ER13&lt;&gt;"",'20'!ER13&lt;&gt;"Falta"),'20'!ER13/20,"")</f>
        <v/>
      </c>
      <c r="ES13" s="54" t="str">
        <f>IF(AND('20'!ES13&lt;&gt;"",'20'!ES13&lt;&gt;"Falta"),'20'!ES13/20,"")</f>
        <v/>
      </c>
      <c r="ET13" s="54" t="str">
        <f>IF(AND('20'!ET13&lt;&gt;"",'20'!ET13&lt;&gt;"Falta"),'20'!ET13/20,"")</f>
        <v/>
      </c>
      <c r="EU13" s="54" t="str">
        <f>IF(AND('20'!EU13&lt;&gt;"",'20'!EU13&lt;&gt;"Falta"),'20'!EU13/20,"")</f>
        <v/>
      </c>
      <c r="EV13" s="54" t="str">
        <f>IF(AND('20'!EV13&lt;&gt;"",'20'!EV13&lt;&gt;"Falta"),'20'!EV13/20,"")</f>
        <v/>
      </c>
      <c r="EW13" s="54" t="str">
        <f>IF(AND('20'!EW13&lt;&gt;"",'20'!EW13&lt;&gt;"Falta"),'20'!EW13/20,"")</f>
        <v/>
      </c>
      <c r="EX13" s="54" t="str">
        <f>IF(AND('20'!EX13&lt;&gt;"",'20'!EX13&lt;&gt;"Falta"),'20'!EX13/20,"")</f>
        <v/>
      </c>
      <c r="EY13" s="54" t="str">
        <f>IF(AND('20'!EY13&lt;&gt;"",'20'!EY13&lt;&gt;"Falta"),'20'!EY13/20,"")</f>
        <v/>
      </c>
      <c r="EZ13" s="54" t="str">
        <f>IF(AND('20'!EZ13&lt;&gt;"",'20'!EZ13&lt;&gt;"Falta"),'20'!EZ13/20,"")</f>
        <v/>
      </c>
      <c r="FA13" s="54">
        <f>IF(AND('20'!FA13&lt;&gt;"",'20'!FA13&lt;&gt;"Falta"),'20'!FA13/20,"")</f>
        <v>0.95</v>
      </c>
      <c r="FB13" s="54">
        <f>IF(AND('20'!FB13&lt;&gt;"",'20'!FB13&lt;&gt;"Falta"),'20'!FB13/20,"")</f>
        <v>0.6</v>
      </c>
      <c r="FC13" s="54">
        <f>IF(AND('20'!FC13&lt;&gt;"",'20'!FC13&lt;&gt;"Falta"),'20'!FC13/20,"")</f>
        <v>0.75</v>
      </c>
      <c r="FD13" s="54">
        <f>IF(AND('20'!FD13&lt;&gt;"",'20'!FD13&lt;&gt;"Falta"),'20'!FD13/20,"")</f>
        <v>1</v>
      </c>
      <c r="FE13" s="54" t="str">
        <f>IF(AND('20'!FE13&lt;&gt;"",'20'!FE13&lt;&gt;"Falta"),'20'!FE13/20,"")</f>
        <v/>
      </c>
      <c r="FF13" s="54" t="str">
        <f>IF(AND('20'!FF13&lt;&gt;"",'20'!FF13&lt;&gt;"Falta"),'20'!FF13/20,"")</f>
        <v/>
      </c>
      <c r="FG13" s="54" t="str">
        <f>IF(AND('20'!FG13&lt;&gt;"",'20'!FG13&lt;&gt;"Falta"),'20'!FG13/20,"")</f>
        <v/>
      </c>
      <c r="FH13" s="54" t="str">
        <f>IF(AND('20'!FH13&lt;&gt;"",'20'!FH13&lt;&gt;"Falta"),'20'!FH13/20,"")</f>
        <v/>
      </c>
      <c r="FI13" s="54" t="str">
        <f>IF(AND('20'!FI13&lt;&gt;"",'20'!FI13&lt;&gt;"Falta"),'20'!FI13/20,"")</f>
        <v/>
      </c>
      <c r="FJ13" s="54" t="str">
        <f>IF(AND('20'!FJ13&lt;&gt;"",'20'!FJ13&lt;&gt;"Falta"),'20'!FJ13/20,"")</f>
        <v/>
      </c>
      <c r="FK13" s="54" t="str">
        <f>IF(AND('20'!FK13&lt;&gt;"",'20'!FK13&lt;&gt;"Falta"),'20'!FK13/20,"")</f>
        <v/>
      </c>
      <c r="FL13" s="54" t="str">
        <f>IF(AND('20'!FL13&lt;&gt;"",'20'!FL13&lt;&gt;"Falta"),'20'!FL13/20,"")</f>
        <v/>
      </c>
    </row>
    <row r="14" spans="2:168" x14ac:dyDescent="0.25">
      <c r="B14" s="42" t="str">
        <f>IF(ISBLANK('Nota de Estudiantes'!B14),"",'Nota de Estudiantes'!B14)</f>
        <v>8</v>
      </c>
      <c r="C14" s="42" t="str">
        <f>IF(ISBLANK('Nota de Estudiantes'!C14),"",'Nota de Estudiantes'!C14)</f>
        <v>FERIA MORENO, EDSON ALBERTO</v>
      </c>
      <c r="D14" s="38" t="str">
        <f>IF(ISBLANK('Nota de Estudiantes'!D14),"",'Nota de Estudiantes'!D14)</f>
        <v>03</v>
      </c>
      <c r="E14" s="54">
        <f>IF(AND('20'!E14&lt;&gt;"",'20'!E14&lt;&gt;"Falta"),'20'!E14/20,"")</f>
        <v>0.8</v>
      </c>
      <c r="F14" s="54">
        <f>IF(AND('20'!F14&lt;&gt;"",'20'!F14&lt;&gt;"Falta"),'20'!F14/20,"")</f>
        <v>0.6</v>
      </c>
      <c r="G14" s="54">
        <f>IF(AND('20'!G14&lt;&gt;"",'20'!G14&lt;&gt;"Falta"),'20'!G14/20,"")</f>
        <v>0.75</v>
      </c>
      <c r="H14" s="54" t="str">
        <f>IF(AND('20'!H14&lt;&gt;"",'20'!H14&lt;&gt;"Falta"),'20'!H14/20,"")</f>
        <v/>
      </c>
      <c r="I14" s="54">
        <f>IF(AND('20'!I14&lt;&gt;"",'20'!I14&lt;&gt;"Falta"),'20'!I14/20,"")</f>
        <v>0.6</v>
      </c>
      <c r="J14" s="54">
        <f>IF(AND('20'!J14&lt;&gt;"",'20'!J14&lt;&gt;"Falta"),'20'!J14/20,"")</f>
        <v>0.8</v>
      </c>
      <c r="K14" s="54">
        <f>IF(AND('20'!K14&lt;&gt;"",'20'!K14&lt;&gt;"Falta"),'20'!K14/20,"")</f>
        <v>0.8</v>
      </c>
      <c r="L14" s="54">
        <f>IF(AND('20'!L14&lt;&gt;"",'20'!L14&lt;&gt;"Falta"),'20'!L14/20,"")</f>
        <v>0.8</v>
      </c>
      <c r="M14" s="54" t="str">
        <f>IF(AND('20'!M14&lt;&gt;"",'20'!M14&lt;&gt;"Falta"),'20'!M14/20,"")</f>
        <v/>
      </c>
      <c r="N14" s="54" t="str">
        <f>IF(AND('20'!N14&lt;&gt;"",'20'!N14&lt;&gt;"Falta"),'20'!N14/20,"")</f>
        <v/>
      </c>
      <c r="O14" s="54" t="str">
        <f>IF(AND('20'!O14&lt;&gt;"",'20'!O14&lt;&gt;"Falta"),'20'!O14/20,"")</f>
        <v/>
      </c>
      <c r="P14" s="54" t="str">
        <f>IF(AND('20'!P14&lt;&gt;"",'20'!P14&lt;&gt;"Falta"),'20'!P14/20,"")</f>
        <v/>
      </c>
      <c r="Q14" s="54" t="str">
        <f>IF(AND('20'!Q14&lt;&gt;"",'20'!Q14&lt;&gt;"Falta"),'20'!Q14/20,"")</f>
        <v/>
      </c>
      <c r="R14" s="54" t="str">
        <f>IF(AND('20'!R14&lt;&gt;"",'20'!R14&lt;&gt;"Falta"),'20'!R14/20,"")</f>
        <v/>
      </c>
      <c r="S14" s="54" t="str">
        <f>IF(AND('20'!S14&lt;&gt;"",'20'!S14&lt;&gt;"Falta"),'20'!S14/20,"")</f>
        <v/>
      </c>
      <c r="T14" s="54" t="str">
        <f>IF(AND('20'!T14&lt;&gt;"",'20'!T14&lt;&gt;"Falta"),'20'!T14/20,"")</f>
        <v/>
      </c>
      <c r="U14" s="54">
        <f>IF(AND('20'!U14&lt;&gt;"",'20'!U14&lt;&gt;"Falta"),'20'!U14/20,"")</f>
        <v>1</v>
      </c>
      <c r="V14" s="54">
        <f>IF(AND('20'!V14&lt;&gt;"",'20'!V14&lt;&gt;"Falta"),'20'!V14/20,"")</f>
        <v>0.8</v>
      </c>
      <c r="W14" s="54">
        <f>IF(AND('20'!W14&lt;&gt;"",'20'!W14&lt;&gt;"Falta"),'20'!W14/20,"")</f>
        <v>0.95</v>
      </c>
      <c r="X14" s="54" t="str">
        <f>IF(AND('20'!X14&lt;&gt;"",'20'!X14&lt;&gt;"Falta"),'20'!X14/20,"")</f>
        <v/>
      </c>
      <c r="Y14" s="54">
        <f>IF(AND('20'!Y14&lt;&gt;"",'20'!Y14&lt;&gt;"Falta"),'20'!Y14/20,"")</f>
        <v>0.6</v>
      </c>
      <c r="Z14" s="54">
        <f>IF(AND('20'!Z14&lt;&gt;"",'20'!Z14&lt;&gt;"Falta"),'20'!Z14/20,"")</f>
        <v>0.6</v>
      </c>
      <c r="AA14" s="54">
        <f>IF(AND('20'!AA14&lt;&gt;"",'20'!AA14&lt;&gt;"Falta"),'20'!AA14/20,"")</f>
        <v>0.85</v>
      </c>
      <c r="AB14" s="54">
        <f>IF(AND('20'!AB14&lt;&gt;"",'20'!AB14&lt;&gt;"Falta"),'20'!AB14/20,"")</f>
        <v>0.75</v>
      </c>
      <c r="AC14" s="54">
        <f>IF(AND('20'!AC14&lt;&gt;"",'20'!AC14&lt;&gt;"Falta"),'20'!AC14/20,"")</f>
        <v>0.9</v>
      </c>
      <c r="AD14" s="54" t="str">
        <f>IF(AND('20'!AD14&lt;&gt;"",'20'!AD14&lt;&gt;"Falta"),'20'!AD14/20,"")</f>
        <v/>
      </c>
      <c r="AE14" s="54" t="str">
        <f>IF(AND('20'!AE14&lt;&gt;"",'20'!AE14&lt;&gt;"Falta"),'20'!AE14/20,"")</f>
        <v/>
      </c>
      <c r="AF14" s="54" t="str">
        <f>IF(AND('20'!AF14&lt;&gt;"",'20'!AF14&lt;&gt;"Falta"),'20'!AF14/20,"")</f>
        <v/>
      </c>
      <c r="AG14" s="54" t="str">
        <f>IF(AND('20'!AG14&lt;&gt;"",'20'!AG14&lt;&gt;"Falta"),'20'!AG14/20,"")</f>
        <v/>
      </c>
      <c r="AH14" s="54" t="str">
        <f>IF(AND('20'!AH14&lt;&gt;"",'20'!AH14&lt;&gt;"Falta"),'20'!AH14/20,"")</f>
        <v/>
      </c>
      <c r="AI14" s="54" t="str">
        <f>IF(AND('20'!AI14&lt;&gt;"",'20'!AI14&lt;&gt;"Falta"),'20'!AI14/20,"")</f>
        <v/>
      </c>
      <c r="AJ14" s="54" t="str">
        <f>IF(AND('20'!AJ14&lt;&gt;"",'20'!AJ14&lt;&gt;"Falta"),'20'!AJ14/20,"")</f>
        <v/>
      </c>
      <c r="AK14" s="54" t="str">
        <f>IF(AND('20'!AK14&lt;&gt;"",'20'!AK14&lt;&gt;"Falta"),'20'!AK14/20,"")</f>
        <v/>
      </c>
      <c r="AL14" s="54" t="str">
        <f>IF(AND('20'!AL14&lt;&gt;"",'20'!AL14&lt;&gt;"Falta"),'20'!AL14/20,"")</f>
        <v/>
      </c>
      <c r="AM14" s="54" t="str">
        <f>IF(AND('20'!AM14&lt;&gt;"",'20'!AM14&lt;&gt;"Falta"),'20'!AM14/20,"")</f>
        <v/>
      </c>
      <c r="AN14" s="54" t="str">
        <f>IF(AND('20'!AN14&lt;&gt;"",'20'!AN14&lt;&gt;"Falta"),'20'!AN14/20,"")</f>
        <v/>
      </c>
      <c r="AO14" s="54" t="str">
        <f>IF(AND('20'!AO14&lt;&gt;"",'20'!AO14&lt;&gt;"Falta"),'20'!AO14/20,"")</f>
        <v/>
      </c>
      <c r="AP14" s="54" t="str">
        <f>IF(AND('20'!AP14&lt;&gt;"",'20'!AP14&lt;&gt;"Falta"),'20'!AP14/20,"")</f>
        <v/>
      </c>
      <c r="AQ14" s="54" t="str">
        <f>IF(AND('20'!AQ14&lt;&gt;"",'20'!AQ14&lt;&gt;"Falta"),'20'!AQ14/20,"")</f>
        <v/>
      </c>
      <c r="AR14" s="54" t="str">
        <f>IF(AND('20'!AR14&lt;&gt;"",'20'!AR14&lt;&gt;"Falta"),'20'!AR14/20,"")</f>
        <v/>
      </c>
      <c r="AS14" s="54">
        <f>IF(AND('20'!AS14&lt;&gt;"",'20'!AS14&lt;&gt;"Falta"),'20'!AS14/20,"")</f>
        <v>0.75</v>
      </c>
      <c r="AT14" s="54" t="str">
        <f>IF(AND('20'!AT14&lt;&gt;"",'20'!AT14&lt;&gt;"Falta"),'20'!AT14/20,"")</f>
        <v/>
      </c>
      <c r="AU14" s="54" t="str">
        <f>IF(AND('20'!AU14&lt;&gt;"",'20'!AU14&lt;&gt;"Falta"),'20'!AU14/20,"")</f>
        <v/>
      </c>
      <c r="AV14" s="54" t="str">
        <f>IF(AND('20'!AV14&lt;&gt;"",'20'!AV14&lt;&gt;"Falta"),'20'!AV14/20,"")</f>
        <v/>
      </c>
      <c r="AW14" s="54">
        <f>IF(AND('20'!AW14&lt;&gt;"",'20'!AW14&lt;&gt;"Falta"),'20'!AW14/20,"")</f>
        <v>1</v>
      </c>
      <c r="AX14" s="54">
        <f>IF(AND('20'!AX14&lt;&gt;"",'20'!AX14&lt;&gt;"Falta"),'20'!AX14/20,"")</f>
        <v>0.95</v>
      </c>
      <c r="AY14" s="54" t="str">
        <f>IF(AND('20'!AY14&lt;&gt;"",'20'!AY14&lt;&gt;"Falta"),'20'!AY14/20,"")</f>
        <v/>
      </c>
      <c r="AZ14" s="54" t="str">
        <f>IF(AND('20'!AZ14&lt;&gt;"",'20'!AZ14&lt;&gt;"Falta"),'20'!AZ14/20,"")</f>
        <v/>
      </c>
      <c r="BA14" s="54" t="str">
        <f>IF(AND('20'!BA14&lt;&gt;"",'20'!BA14&lt;&gt;"Falta"),'20'!BA14/20,"")</f>
        <v/>
      </c>
      <c r="BB14" s="54" t="str">
        <f>IF(AND('20'!BB14&lt;&gt;"",'20'!BB14&lt;&gt;"Falta"),'20'!BB14/20,"")</f>
        <v/>
      </c>
      <c r="BC14" s="54" t="str">
        <f>IF(AND('20'!BC14&lt;&gt;"",'20'!BC14&lt;&gt;"Falta"),'20'!BC14/20,"")</f>
        <v/>
      </c>
      <c r="BD14" s="54" t="str">
        <f>IF(AND('20'!BD14&lt;&gt;"",'20'!BD14&lt;&gt;"Falta"),'20'!BD14/20,"")</f>
        <v/>
      </c>
      <c r="BE14" s="54" t="str">
        <f>IF(AND('20'!BE14&lt;&gt;"",'20'!BE14&lt;&gt;"Falta"),'20'!BE14/20,"")</f>
        <v/>
      </c>
      <c r="BF14" s="54" t="str">
        <f>IF(AND('20'!BF14&lt;&gt;"",'20'!BF14&lt;&gt;"Falta"),'20'!BF14/20,"")</f>
        <v/>
      </c>
      <c r="BG14" s="54" t="str">
        <f>IF(AND('20'!BG14&lt;&gt;"",'20'!BG14&lt;&gt;"Falta"),'20'!BG14/20,"")</f>
        <v/>
      </c>
      <c r="BH14" s="54" t="str">
        <f>IF(AND('20'!BH14&lt;&gt;"",'20'!BH14&lt;&gt;"Falta"),'20'!BH14/20,"")</f>
        <v/>
      </c>
      <c r="BI14" s="54">
        <f>IF(AND('20'!BI14&lt;&gt;"",'20'!BI14&lt;&gt;"Falta"),'20'!BI14/20,"")</f>
        <v>0.9</v>
      </c>
      <c r="BJ14" s="54" t="str">
        <f>IF(AND('20'!BJ14&lt;&gt;"",'20'!BJ14&lt;&gt;"Falta"),'20'!BJ14/20,"")</f>
        <v/>
      </c>
      <c r="BK14" s="54" t="str">
        <f>IF(AND('20'!BK14&lt;&gt;"",'20'!BK14&lt;&gt;"Falta"),'20'!BK14/20,"")</f>
        <v/>
      </c>
      <c r="BL14" s="54" t="str">
        <f>IF(AND('20'!BL14&lt;&gt;"",'20'!BL14&lt;&gt;"Falta"),'20'!BL14/20,"")</f>
        <v/>
      </c>
      <c r="BM14" s="54">
        <f>IF(AND('20'!BM14&lt;&gt;"",'20'!BM14&lt;&gt;"Falta"),'20'!BM14/20,"")</f>
        <v>0.95</v>
      </c>
      <c r="BN14" s="54" t="str">
        <f>IF(AND('20'!BN14&lt;&gt;"",'20'!BN14&lt;&gt;"Falta"),'20'!BN14/20,"")</f>
        <v/>
      </c>
      <c r="BO14" s="54" t="str">
        <f>IF(AND('20'!BO14&lt;&gt;"",'20'!BO14&lt;&gt;"Falta"),'20'!BO14/20,"")</f>
        <v/>
      </c>
      <c r="BP14" s="54" t="str">
        <f>IF(AND('20'!BP14&lt;&gt;"",'20'!BP14&lt;&gt;"Falta"),'20'!BP14/20,"")</f>
        <v/>
      </c>
      <c r="BQ14" s="54" t="str">
        <f>IF(AND('20'!BQ14&lt;&gt;"",'20'!BQ14&lt;&gt;"Falta"),'20'!BQ14/20,"")</f>
        <v/>
      </c>
      <c r="BR14" s="54" t="str">
        <f>IF(AND('20'!BR14&lt;&gt;"",'20'!BR14&lt;&gt;"Falta"),'20'!BR14/20,"")</f>
        <v/>
      </c>
      <c r="BS14" s="54" t="str">
        <f>IF(AND('20'!BS14&lt;&gt;"",'20'!BS14&lt;&gt;"Falta"),'20'!BS14/20,"")</f>
        <v/>
      </c>
      <c r="BT14" s="54" t="str">
        <f>IF(AND('20'!BT14&lt;&gt;"",'20'!BT14&lt;&gt;"Falta"),'20'!BT14/20,"")</f>
        <v/>
      </c>
      <c r="BU14" s="54" t="str">
        <f>IF(AND('20'!BU14&lt;&gt;"",'20'!BU14&lt;&gt;"Falta"),'20'!BU14/20,"")</f>
        <v/>
      </c>
      <c r="BV14" s="54" t="str">
        <f>IF(AND('20'!BV14&lt;&gt;"",'20'!BV14&lt;&gt;"Falta"),'20'!BV14/20,"")</f>
        <v/>
      </c>
      <c r="BW14" s="54" t="str">
        <f>IF(AND('20'!BW14&lt;&gt;"",'20'!BW14&lt;&gt;"Falta"),'20'!BW14/20,"")</f>
        <v/>
      </c>
      <c r="BX14" s="54" t="str">
        <f>IF(AND('20'!BX14&lt;&gt;"",'20'!BX14&lt;&gt;"Falta"),'20'!BX14/20,"")</f>
        <v/>
      </c>
      <c r="BY14" s="54">
        <f>IF(AND('20'!BY14&lt;&gt;"",'20'!BY14&lt;&gt;"Falta"),'20'!BY14/20,"")</f>
        <v>1</v>
      </c>
      <c r="BZ14" s="54">
        <f>IF(AND('20'!BZ14&lt;&gt;"",'20'!BZ14&lt;&gt;"Falta"),'20'!BZ14/20,"")</f>
        <v>0.5</v>
      </c>
      <c r="CA14" s="54" t="str">
        <f>IF(AND('20'!CA14&lt;&gt;"",'20'!CA14&lt;&gt;"Falta"),'20'!CA14/20,"")</f>
        <v/>
      </c>
      <c r="CB14" s="54" t="str">
        <f>IF(AND('20'!CB14&lt;&gt;"",'20'!CB14&lt;&gt;"Falta"),'20'!CB14/20,"")</f>
        <v/>
      </c>
      <c r="CC14" s="54" t="str">
        <f>IF(AND('20'!CC14&lt;&gt;"",'20'!CC14&lt;&gt;"Falta"),'20'!CC14/20,"")</f>
        <v/>
      </c>
      <c r="CD14" s="54" t="str">
        <f>IF(AND('20'!CD14&lt;&gt;"",'20'!CD14&lt;&gt;"Falta"),'20'!CD14/20,"")</f>
        <v/>
      </c>
      <c r="CE14" s="54" t="str">
        <f>IF(AND('20'!CE14&lt;&gt;"",'20'!CE14&lt;&gt;"Falta"),'20'!CE14/20,"")</f>
        <v/>
      </c>
      <c r="CF14" s="54" t="str">
        <f>IF(AND('20'!CF14&lt;&gt;"",'20'!CF14&lt;&gt;"Falta"),'20'!CF14/20,"")</f>
        <v/>
      </c>
      <c r="CG14" s="54" t="str">
        <f>IF(AND('20'!CG14&lt;&gt;"",'20'!CG14&lt;&gt;"Falta"),'20'!CG14/20,"")</f>
        <v/>
      </c>
      <c r="CH14" s="54" t="str">
        <f>IF(AND('20'!CH14&lt;&gt;"",'20'!CH14&lt;&gt;"Falta"),'20'!CH14/20,"")</f>
        <v/>
      </c>
      <c r="CI14" s="54" t="str">
        <f>IF(AND('20'!CI14&lt;&gt;"",'20'!CI14&lt;&gt;"Falta"),'20'!CI14/20,"")</f>
        <v/>
      </c>
      <c r="CJ14" s="54" t="str">
        <f>IF(AND('20'!CJ14&lt;&gt;"",'20'!CJ14&lt;&gt;"Falta"),'20'!CJ14/20,"")</f>
        <v/>
      </c>
      <c r="CK14" s="54">
        <f>IF(AND('20'!CK14&lt;&gt;"",'20'!CK14&lt;&gt;"Falta"),'20'!CK14/20,"")</f>
        <v>0.7</v>
      </c>
      <c r="CL14" s="54" t="str">
        <f>IF(AND('20'!CL14&lt;&gt;"",'20'!CL14&lt;&gt;"Falta"),'20'!CL14/20,"")</f>
        <v/>
      </c>
      <c r="CM14" s="54" t="str">
        <f>IF(AND('20'!CM14&lt;&gt;"",'20'!CM14&lt;&gt;"Falta"),'20'!CM14/20,"")</f>
        <v/>
      </c>
      <c r="CN14" s="54" t="str">
        <f>IF(AND('20'!CN14&lt;&gt;"",'20'!CN14&lt;&gt;"Falta"),'20'!CN14/20,"")</f>
        <v/>
      </c>
      <c r="CO14" s="54">
        <f>IF(AND('20'!CO14&lt;&gt;"",'20'!CO14&lt;&gt;"Falta"),'20'!CO14/20,"")</f>
        <v>0.7</v>
      </c>
      <c r="CP14" s="54" t="str">
        <f>IF(AND('20'!CP14&lt;&gt;"",'20'!CP14&lt;&gt;"Falta"),'20'!CP14/20,"")</f>
        <v/>
      </c>
      <c r="CQ14" s="54" t="str">
        <f>IF(AND('20'!CQ14&lt;&gt;"",'20'!CQ14&lt;&gt;"Falta"),'20'!CQ14/20,"")</f>
        <v/>
      </c>
      <c r="CR14" s="54" t="str">
        <f>IF(AND('20'!CR14&lt;&gt;"",'20'!CR14&lt;&gt;"Falta"),'20'!CR14/20,"")</f>
        <v/>
      </c>
      <c r="CS14" s="54" t="str">
        <f>IF(AND('20'!CS14&lt;&gt;"",'20'!CS14&lt;&gt;"Falta"),'20'!CS14/20,"")</f>
        <v/>
      </c>
      <c r="CT14" s="54" t="str">
        <f>IF(AND('20'!CT14&lt;&gt;"",'20'!CT14&lt;&gt;"Falta"),'20'!CT14/20,"")</f>
        <v/>
      </c>
      <c r="CU14" s="54" t="str">
        <f>IF(AND('20'!CU14&lt;&gt;"",'20'!CU14&lt;&gt;"Falta"),'20'!CU14/20,"")</f>
        <v/>
      </c>
      <c r="CV14" s="54" t="str">
        <f>IF(AND('20'!CV14&lt;&gt;"",'20'!CV14&lt;&gt;"Falta"),'20'!CV14/20,"")</f>
        <v/>
      </c>
      <c r="CW14" s="54" t="str">
        <f>IF(AND('20'!CW14&lt;&gt;"",'20'!CW14&lt;&gt;"Falta"),'20'!CW14/20,"")</f>
        <v/>
      </c>
      <c r="CX14" s="54" t="str">
        <f>IF(AND('20'!CX14&lt;&gt;"",'20'!CX14&lt;&gt;"Falta"),'20'!CX14/20,"")</f>
        <v/>
      </c>
      <c r="CY14" s="54" t="str">
        <f>IF(AND('20'!CY14&lt;&gt;"",'20'!CY14&lt;&gt;"Falta"),'20'!CY14/20,"")</f>
        <v/>
      </c>
      <c r="CZ14" s="54" t="str">
        <f>IF(AND('20'!CZ14&lt;&gt;"",'20'!CZ14&lt;&gt;"Falta"),'20'!CZ14/20,"")</f>
        <v/>
      </c>
      <c r="DA14" s="54">
        <f>IF(AND('20'!DA14&lt;&gt;"",'20'!DA14&lt;&gt;"Falta"),'20'!DA14/20,"")</f>
        <v>0.7</v>
      </c>
      <c r="DB14" s="54">
        <f>IF(AND('20'!DB14&lt;&gt;"",'20'!DB14&lt;&gt;"Falta"),'20'!DB14/20,"")</f>
        <v>1</v>
      </c>
      <c r="DC14" s="54">
        <f>IF(AND('20'!DC14&lt;&gt;"",'20'!DC14&lt;&gt;"Falta"),'20'!DC14/20,"")</f>
        <v>0.95</v>
      </c>
      <c r="DD14" s="54">
        <f>IF(AND('20'!DD14&lt;&gt;"",'20'!DD14&lt;&gt;"Falta"),'20'!DD14/20,"")</f>
        <v>0.5</v>
      </c>
      <c r="DE14" s="54">
        <f>IF(AND('20'!DE14&lt;&gt;"",'20'!DE14&lt;&gt;"Falta"),'20'!DE14/20,"")</f>
        <v>0.95</v>
      </c>
      <c r="DF14" s="54" t="str">
        <f>IF(AND('20'!DF14&lt;&gt;"",'20'!DF14&lt;&gt;"Falta"),'20'!DF14/20,"")</f>
        <v/>
      </c>
      <c r="DG14" s="54" t="str">
        <f>IF(AND('20'!DG14&lt;&gt;"",'20'!DG14&lt;&gt;"Falta"),'20'!DG14/20,"")</f>
        <v/>
      </c>
      <c r="DH14" s="54" t="str">
        <f>IF(AND('20'!DH14&lt;&gt;"",'20'!DH14&lt;&gt;"Falta"),'20'!DH14/20,"")</f>
        <v/>
      </c>
      <c r="DI14" s="54" t="str">
        <f>IF(AND('20'!DI14&lt;&gt;"",'20'!DI14&lt;&gt;"Falta"),'20'!DI14/20,"")</f>
        <v/>
      </c>
      <c r="DJ14" s="54" t="str">
        <f>IF(AND('20'!DJ14&lt;&gt;"",'20'!DJ14&lt;&gt;"Falta"),'20'!DJ14/20,"")</f>
        <v/>
      </c>
      <c r="DK14" s="54" t="str">
        <f>IF(AND('20'!DK14&lt;&gt;"",'20'!DK14&lt;&gt;"Falta"),'20'!DK14/20,"")</f>
        <v/>
      </c>
      <c r="DL14" s="54" t="str">
        <f>IF(AND('20'!DL14&lt;&gt;"",'20'!DL14&lt;&gt;"Falta"),'20'!DL14/20,"")</f>
        <v/>
      </c>
      <c r="DM14" s="54" t="str">
        <f>IF(AND('20'!DM14&lt;&gt;"",'20'!DM14&lt;&gt;"Falta"),'20'!DM14/20,"")</f>
        <v/>
      </c>
      <c r="DN14" s="54" t="str">
        <f>IF(AND('20'!DN14&lt;&gt;"",'20'!DN14&lt;&gt;"Falta"),'20'!DN14/20,"")</f>
        <v/>
      </c>
      <c r="DO14" s="54" t="str">
        <f>IF(AND('20'!DO14&lt;&gt;"",'20'!DO14&lt;&gt;"Falta"),'20'!DO14/20,"")</f>
        <v/>
      </c>
      <c r="DP14" s="54" t="str">
        <f>IF(AND('20'!DP14&lt;&gt;"",'20'!DP14&lt;&gt;"Falta"),'20'!DP14/20,"")</f>
        <v/>
      </c>
      <c r="DQ14" s="54">
        <f>IF(AND('20'!DQ14&lt;&gt;"",'20'!DQ14&lt;&gt;"Falta"),'20'!DQ14/20,"")</f>
        <v>0.7</v>
      </c>
      <c r="DR14" s="54" t="str">
        <f>IF(AND('20'!DR14&lt;&gt;"",'20'!DR14&lt;&gt;"Falta"),'20'!DR14/20,"")</f>
        <v/>
      </c>
      <c r="DS14" s="54" t="str">
        <f>IF(AND('20'!DS14&lt;&gt;"",'20'!DS14&lt;&gt;"Falta"),'20'!DS14/20,"")</f>
        <v/>
      </c>
      <c r="DT14" s="54" t="str">
        <f>IF(AND('20'!DT14&lt;&gt;"",'20'!DT14&lt;&gt;"Falta"),'20'!DT14/20,"")</f>
        <v/>
      </c>
      <c r="DU14" s="54">
        <f>IF(AND('20'!DU14&lt;&gt;"",'20'!DU14&lt;&gt;"Falta"),'20'!DU14/20,"")</f>
        <v>0.8</v>
      </c>
      <c r="DV14" s="54" t="str">
        <f>IF(AND('20'!DV14&lt;&gt;"",'20'!DV14&lt;&gt;"Falta"),'20'!DV14/20,"")</f>
        <v/>
      </c>
      <c r="DW14" s="54" t="str">
        <f>IF(AND('20'!DW14&lt;&gt;"",'20'!DW14&lt;&gt;"Falta"),'20'!DW14/20,"")</f>
        <v/>
      </c>
      <c r="DX14" s="54" t="str">
        <f>IF(AND('20'!DX14&lt;&gt;"",'20'!DX14&lt;&gt;"Falta"),'20'!DX14/20,"")</f>
        <v/>
      </c>
      <c r="DY14" s="54" t="str">
        <f>IF(AND('20'!DY14&lt;&gt;"",'20'!DY14&lt;&gt;"Falta"),'20'!DY14/20,"")</f>
        <v/>
      </c>
      <c r="DZ14" s="54" t="str">
        <f>IF(AND('20'!DZ14&lt;&gt;"",'20'!DZ14&lt;&gt;"Falta"),'20'!DZ14/20,"")</f>
        <v/>
      </c>
      <c r="EA14" s="54" t="str">
        <f>IF(AND('20'!EA14&lt;&gt;"",'20'!EA14&lt;&gt;"Falta"),'20'!EA14/20,"")</f>
        <v/>
      </c>
      <c r="EB14" s="54" t="str">
        <f>IF(AND('20'!EB14&lt;&gt;"",'20'!EB14&lt;&gt;"Falta"),'20'!EB14/20,"")</f>
        <v/>
      </c>
      <c r="EC14" s="54" t="str">
        <f>IF(AND('20'!EC14&lt;&gt;"",'20'!EC14&lt;&gt;"Falta"),'20'!EC14/20,"")</f>
        <v/>
      </c>
      <c r="ED14" s="54" t="str">
        <f>IF(AND('20'!ED14&lt;&gt;"",'20'!ED14&lt;&gt;"Falta"),'20'!ED14/20,"")</f>
        <v/>
      </c>
      <c r="EE14" s="54" t="str">
        <f>IF(AND('20'!EE14&lt;&gt;"",'20'!EE14&lt;&gt;"Falta"),'20'!EE14/20,"")</f>
        <v/>
      </c>
      <c r="EF14" s="54" t="str">
        <f>IF(AND('20'!EF14&lt;&gt;"",'20'!EF14&lt;&gt;"Falta"),'20'!EF14/20,"")</f>
        <v/>
      </c>
      <c r="EG14" s="54" t="str">
        <f>IF(AND('20'!EG14&lt;&gt;"",'20'!EG14&lt;&gt;"Falta"),'20'!EG14/20,"")</f>
        <v/>
      </c>
      <c r="EH14" s="54" t="str">
        <f>IF(AND('20'!EH14&lt;&gt;"",'20'!EH14&lt;&gt;"Falta"),'20'!EH14/20,"")</f>
        <v/>
      </c>
      <c r="EI14" s="54" t="str">
        <f>IF(AND('20'!EI14&lt;&gt;"",'20'!EI14&lt;&gt;"Falta"),'20'!EI14/20,"")</f>
        <v/>
      </c>
      <c r="EJ14" s="54" t="str">
        <f>IF(AND('20'!EJ14&lt;&gt;"",'20'!EJ14&lt;&gt;"Falta"),'20'!EJ14/20,"")</f>
        <v/>
      </c>
      <c r="EK14" s="54">
        <f>IF(AND('20'!EK14&lt;&gt;"",'20'!EK14&lt;&gt;"Falta"),'20'!EK14/20,"")</f>
        <v>0.7</v>
      </c>
      <c r="EL14" s="54" t="str">
        <f>IF(AND('20'!EL14&lt;&gt;"",'20'!EL14&lt;&gt;"Falta"),'20'!EL14/20,"")</f>
        <v/>
      </c>
      <c r="EM14" s="54" t="str">
        <f>IF(AND('20'!EM14&lt;&gt;"",'20'!EM14&lt;&gt;"Falta"),'20'!EM14/20,"")</f>
        <v/>
      </c>
      <c r="EN14" s="54" t="str">
        <f>IF(AND('20'!EN14&lt;&gt;"",'20'!EN14&lt;&gt;"Falta"),'20'!EN14/20,"")</f>
        <v/>
      </c>
      <c r="EO14" s="54">
        <f>IF(AND('20'!EO14&lt;&gt;"",'20'!EO14&lt;&gt;"Falta"),'20'!EO14/20,"")</f>
        <v>0.7</v>
      </c>
      <c r="EP14" s="54" t="str">
        <f>IF(AND('20'!EP14&lt;&gt;"",'20'!EP14&lt;&gt;"Falta"),'20'!EP14/20,"")</f>
        <v/>
      </c>
      <c r="EQ14" s="54" t="str">
        <f>IF(AND('20'!EQ14&lt;&gt;"",'20'!EQ14&lt;&gt;"Falta"),'20'!EQ14/20,"")</f>
        <v/>
      </c>
      <c r="ER14" s="54" t="str">
        <f>IF(AND('20'!ER14&lt;&gt;"",'20'!ER14&lt;&gt;"Falta"),'20'!ER14/20,"")</f>
        <v/>
      </c>
      <c r="ES14" s="54" t="str">
        <f>IF(AND('20'!ES14&lt;&gt;"",'20'!ES14&lt;&gt;"Falta"),'20'!ES14/20,"")</f>
        <v/>
      </c>
      <c r="ET14" s="54" t="str">
        <f>IF(AND('20'!ET14&lt;&gt;"",'20'!ET14&lt;&gt;"Falta"),'20'!ET14/20,"")</f>
        <v/>
      </c>
      <c r="EU14" s="54" t="str">
        <f>IF(AND('20'!EU14&lt;&gt;"",'20'!EU14&lt;&gt;"Falta"),'20'!EU14/20,"")</f>
        <v/>
      </c>
      <c r="EV14" s="54" t="str">
        <f>IF(AND('20'!EV14&lt;&gt;"",'20'!EV14&lt;&gt;"Falta"),'20'!EV14/20,"")</f>
        <v/>
      </c>
      <c r="EW14" s="54" t="str">
        <f>IF(AND('20'!EW14&lt;&gt;"",'20'!EW14&lt;&gt;"Falta"),'20'!EW14/20,"")</f>
        <v/>
      </c>
      <c r="EX14" s="54" t="str">
        <f>IF(AND('20'!EX14&lt;&gt;"",'20'!EX14&lt;&gt;"Falta"),'20'!EX14/20,"")</f>
        <v/>
      </c>
      <c r="EY14" s="54" t="str">
        <f>IF(AND('20'!EY14&lt;&gt;"",'20'!EY14&lt;&gt;"Falta"),'20'!EY14/20,"")</f>
        <v/>
      </c>
      <c r="EZ14" s="54" t="str">
        <f>IF(AND('20'!EZ14&lt;&gt;"",'20'!EZ14&lt;&gt;"Falta"),'20'!EZ14/20,"")</f>
        <v/>
      </c>
      <c r="FA14" s="54">
        <f>IF(AND('20'!FA14&lt;&gt;"",'20'!FA14&lt;&gt;"Falta"),'20'!FA14/20,"")</f>
        <v>0.65</v>
      </c>
      <c r="FB14" s="54">
        <f>IF(AND('20'!FB14&lt;&gt;"",'20'!FB14&lt;&gt;"Falta"),'20'!FB14/20,"")</f>
        <v>1</v>
      </c>
      <c r="FC14" s="54">
        <f>IF(AND('20'!FC14&lt;&gt;"",'20'!FC14&lt;&gt;"Falta"),'20'!FC14/20,"")</f>
        <v>0.75</v>
      </c>
      <c r="FD14" s="54">
        <f>IF(AND('20'!FD14&lt;&gt;"",'20'!FD14&lt;&gt;"Falta"),'20'!FD14/20,"")</f>
        <v>0.8</v>
      </c>
      <c r="FE14" s="54" t="str">
        <f>IF(AND('20'!FE14&lt;&gt;"",'20'!FE14&lt;&gt;"Falta"),'20'!FE14/20,"")</f>
        <v/>
      </c>
      <c r="FF14" s="54" t="str">
        <f>IF(AND('20'!FF14&lt;&gt;"",'20'!FF14&lt;&gt;"Falta"),'20'!FF14/20,"")</f>
        <v/>
      </c>
      <c r="FG14" s="54" t="str">
        <f>IF(AND('20'!FG14&lt;&gt;"",'20'!FG14&lt;&gt;"Falta"),'20'!FG14/20,"")</f>
        <v/>
      </c>
      <c r="FH14" s="54" t="str">
        <f>IF(AND('20'!FH14&lt;&gt;"",'20'!FH14&lt;&gt;"Falta"),'20'!FH14/20,"")</f>
        <v/>
      </c>
      <c r="FI14" s="54" t="str">
        <f>IF(AND('20'!FI14&lt;&gt;"",'20'!FI14&lt;&gt;"Falta"),'20'!FI14/20,"")</f>
        <v/>
      </c>
      <c r="FJ14" s="54" t="str">
        <f>IF(AND('20'!FJ14&lt;&gt;"",'20'!FJ14&lt;&gt;"Falta"),'20'!FJ14/20,"")</f>
        <v/>
      </c>
      <c r="FK14" s="54" t="str">
        <f>IF(AND('20'!FK14&lt;&gt;"",'20'!FK14&lt;&gt;"Falta"),'20'!FK14/20,"")</f>
        <v/>
      </c>
      <c r="FL14" s="54" t="str">
        <f>IF(AND('20'!FL14&lt;&gt;"",'20'!FL14&lt;&gt;"Falta"),'20'!FL14/20,"")</f>
        <v/>
      </c>
    </row>
    <row r="15" spans="2:168" x14ac:dyDescent="0.25">
      <c r="B15" s="42" t="str">
        <f>IF(ISBLANK('Nota de Estudiantes'!B15),"",'Nota de Estudiantes'!B15)</f>
        <v>9</v>
      </c>
      <c r="C15" s="42" t="str">
        <f>IF(ISBLANK('Nota de Estudiantes'!C15),"",'Nota de Estudiantes'!C15)</f>
        <v>FERNÁNDEZ VÁSQUEZ, JOSÉ RICARDO</v>
      </c>
      <c r="D15" s="38" t="str">
        <f>IF(ISBLANK('Nota de Estudiantes'!D15),"",'Nota de Estudiantes'!D15)</f>
        <v>01</v>
      </c>
      <c r="E15" s="54">
        <f>IF(AND('20'!E15&lt;&gt;"",'20'!E15&lt;&gt;"Falta"),'20'!E15/20,"")</f>
        <v>0.8</v>
      </c>
      <c r="F15" s="54">
        <f>IF(AND('20'!F15&lt;&gt;"",'20'!F15&lt;&gt;"Falta"),'20'!F15/20,"")</f>
        <v>0.6</v>
      </c>
      <c r="G15" s="54">
        <f>IF(AND('20'!G15&lt;&gt;"",'20'!G15&lt;&gt;"Falta"),'20'!G15/20,"")</f>
        <v>0.75</v>
      </c>
      <c r="H15" s="54" t="str">
        <f>IF(AND('20'!H15&lt;&gt;"",'20'!H15&lt;&gt;"Falta"),'20'!H15/20,"")</f>
        <v/>
      </c>
      <c r="I15" s="54">
        <f>IF(AND('20'!I15&lt;&gt;"",'20'!I15&lt;&gt;"Falta"),'20'!I15/20,"")</f>
        <v>0.95</v>
      </c>
      <c r="J15" s="54">
        <f>IF(AND('20'!J15&lt;&gt;"",'20'!J15&lt;&gt;"Falta"),'20'!J15/20,"")</f>
        <v>1</v>
      </c>
      <c r="K15" s="54">
        <f>IF(AND('20'!K15&lt;&gt;"",'20'!K15&lt;&gt;"Falta"),'20'!K15/20,"")</f>
        <v>0.8</v>
      </c>
      <c r="L15" s="54">
        <f>IF(AND('20'!L15&lt;&gt;"",'20'!L15&lt;&gt;"Falta"),'20'!L15/20,"")</f>
        <v>0.6</v>
      </c>
      <c r="M15" s="54" t="str">
        <f>IF(AND('20'!M15&lt;&gt;"",'20'!M15&lt;&gt;"Falta"),'20'!M15/20,"")</f>
        <v/>
      </c>
      <c r="N15" s="54" t="str">
        <f>IF(AND('20'!N15&lt;&gt;"",'20'!N15&lt;&gt;"Falta"),'20'!N15/20,"")</f>
        <v/>
      </c>
      <c r="O15" s="54" t="str">
        <f>IF(AND('20'!O15&lt;&gt;"",'20'!O15&lt;&gt;"Falta"),'20'!O15/20,"")</f>
        <v/>
      </c>
      <c r="P15" s="54" t="str">
        <f>IF(AND('20'!P15&lt;&gt;"",'20'!P15&lt;&gt;"Falta"),'20'!P15/20,"")</f>
        <v/>
      </c>
      <c r="Q15" s="54" t="str">
        <f>IF(AND('20'!Q15&lt;&gt;"",'20'!Q15&lt;&gt;"Falta"),'20'!Q15/20,"")</f>
        <v/>
      </c>
      <c r="R15" s="54" t="str">
        <f>IF(AND('20'!R15&lt;&gt;"",'20'!R15&lt;&gt;"Falta"),'20'!R15/20,"")</f>
        <v/>
      </c>
      <c r="S15" s="54" t="str">
        <f>IF(AND('20'!S15&lt;&gt;"",'20'!S15&lt;&gt;"Falta"),'20'!S15/20,"")</f>
        <v/>
      </c>
      <c r="T15" s="54" t="str">
        <f>IF(AND('20'!T15&lt;&gt;"",'20'!T15&lt;&gt;"Falta"),'20'!T15/20,"")</f>
        <v/>
      </c>
      <c r="U15" s="54">
        <f>IF(AND('20'!U15&lt;&gt;"",'20'!U15&lt;&gt;"Falta"),'20'!U15/20,"")</f>
        <v>0.75</v>
      </c>
      <c r="V15" s="54">
        <f>IF(AND('20'!V15&lt;&gt;"",'20'!V15&lt;&gt;"Falta"),'20'!V15/20,"")</f>
        <v>1</v>
      </c>
      <c r="W15" s="54">
        <f>IF(AND('20'!W15&lt;&gt;"",'20'!W15&lt;&gt;"Falta"),'20'!W15/20,"")</f>
        <v>0.95</v>
      </c>
      <c r="X15" s="54" t="str">
        <f>IF(AND('20'!X15&lt;&gt;"",'20'!X15&lt;&gt;"Falta"),'20'!X15/20,"")</f>
        <v/>
      </c>
      <c r="Y15" s="54">
        <f>IF(AND('20'!Y15&lt;&gt;"",'20'!Y15&lt;&gt;"Falta"),'20'!Y15/20,"")</f>
        <v>0.6</v>
      </c>
      <c r="Z15" s="54">
        <f>IF(AND('20'!Z15&lt;&gt;"",'20'!Z15&lt;&gt;"Falta"),'20'!Z15/20,"")</f>
        <v>0.6</v>
      </c>
      <c r="AA15" s="54">
        <f>IF(AND('20'!AA15&lt;&gt;"",'20'!AA15&lt;&gt;"Falta"),'20'!AA15/20,"")</f>
        <v>0.95</v>
      </c>
      <c r="AB15" s="54">
        <f>IF(AND('20'!AB15&lt;&gt;"",'20'!AB15&lt;&gt;"Falta"),'20'!AB15/20,"")</f>
        <v>0.6</v>
      </c>
      <c r="AC15" s="54">
        <f>IF(AND('20'!AC15&lt;&gt;"",'20'!AC15&lt;&gt;"Falta"),'20'!AC15/20,"")</f>
        <v>0.55000000000000004</v>
      </c>
      <c r="AD15" s="54" t="str">
        <f>IF(AND('20'!AD15&lt;&gt;"",'20'!AD15&lt;&gt;"Falta"),'20'!AD15/20,"")</f>
        <v/>
      </c>
      <c r="AE15" s="54" t="str">
        <f>IF(AND('20'!AE15&lt;&gt;"",'20'!AE15&lt;&gt;"Falta"),'20'!AE15/20,"")</f>
        <v/>
      </c>
      <c r="AF15" s="54" t="str">
        <f>IF(AND('20'!AF15&lt;&gt;"",'20'!AF15&lt;&gt;"Falta"),'20'!AF15/20,"")</f>
        <v/>
      </c>
      <c r="AG15" s="54" t="str">
        <f>IF(AND('20'!AG15&lt;&gt;"",'20'!AG15&lt;&gt;"Falta"),'20'!AG15/20,"")</f>
        <v/>
      </c>
      <c r="AH15" s="54" t="str">
        <f>IF(AND('20'!AH15&lt;&gt;"",'20'!AH15&lt;&gt;"Falta"),'20'!AH15/20,"")</f>
        <v/>
      </c>
      <c r="AI15" s="54" t="str">
        <f>IF(AND('20'!AI15&lt;&gt;"",'20'!AI15&lt;&gt;"Falta"),'20'!AI15/20,"")</f>
        <v/>
      </c>
      <c r="AJ15" s="54" t="str">
        <f>IF(AND('20'!AJ15&lt;&gt;"",'20'!AJ15&lt;&gt;"Falta"),'20'!AJ15/20,"")</f>
        <v/>
      </c>
      <c r="AK15" s="54" t="str">
        <f>IF(AND('20'!AK15&lt;&gt;"",'20'!AK15&lt;&gt;"Falta"),'20'!AK15/20,"")</f>
        <v/>
      </c>
      <c r="AL15" s="54" t="str">
        <f>IF(AND('20'!AL15&lt;&gt;"",'20'!AL15&lt;&gt;"Falta"),'20'!AL15/20,"")</f>
        <v/>
      </c>
      <c r="AM15" s="54" t="str">
        <f>IF(AND('20'!AM15&lt;&gt;"",'20'!AM15&lt;&gt;"Falta"),'20'!AM15/20,"")</f>
        <v/>
      </c>
      <c r="AN15" s="54" t="str">
        <f>IF(AND('20'!AN15&lt;&gt;"",'20'!AN15&lt;&gt;"Falta"),'20'!AN15/20,"")</f>
        <v/>
      </c>
      <c r="AO15" s="54" t="str">
        <f>IF(AND('20'!AO15&lt;&gt;"",'20'!AO15&lt;&gt;"Falta"),'20'!AO15/20,"")</f>
        <v/>
      </c>
      <c r="AP15" s="54" t="str">
        <f>IF(AND('20'!AP15&lt;&gt;"",'20'!AP15&lt;&gt;"Falta"),'20'!AP15/20,"")</f>
        <v/>
      </c>
      <c r="AQ15" s="54" t="str">
        <f>IF(AND('20'!AQ15&lt;&gt;"",'20'!AQ15&lt;&gt;"Falta"),'20'!AQ15/20,"")</f>
        <v/>
      </c>
      <c r="AR15" s="54" t="str">
        <f>IF(AND('20'!AR15&lt;&gt;"",'20'!AR15&lt;&gt;"Falta"),'20'!AR15/20,"")</f>
        <v/>
      </c>
      <c r="AS15" s="54">
        <f>IF(AND('20'!AS15&lt;&gt;"",'20'!AS15&lt;&gt;"Falta"),'20'!AS15/20,"")</f>
        <v>0.9</v>
      </c>
      <c r="AT15" s="54" t="str">
        <f>IF(AND('20'!AT15&lt;&gt;"",'20'!AT15&lt;&gt;"Falta"),'20'!AT15/20,"")</f>
        <v/>
      </c>
      <c r="AU15" s="54" t="str">
        <f>IF(AND('20'!AU15&lt;&gt;"",'20'!AU15&lt;&gt;"Falta"),'20'!AU15/20,"")</f>
        <v/>
      </c>
      <c r="AV15" s="54" t="str">
        <f>IF(AND('20'!AV15&lt;&gt;"",'20'!AV15&lt;&gt;"Falta"),'20'!AV15/20,"")</f>
        <v/>
      </c>
      <c r="AW15" s="54">
        <f>IF(AND('20'!AW15&lt;&gt;"",'20'!AW15&lt;&gt;"Falta"),'20'!AW15/20,"")</f>
        <v>0.6</v>
      </c>
      <c r="AX15" s="54">
        <f>IF(AND('20'!AX15&lt;&gt;"",'20'!AX15&lt;&gt;"Falta"),'20'!AX15/20,"")</f>
        <v>0.75</v>
      </c>
      <c r="AY15" s="54" t="str">
        <f>IF(AND('20'!AY15&lt;&gt;"",'20'!AY15&lt;&gt;"Falta"),'20'!AY15/20,"")</f>
        <v/>
      </c>
      <c r="AZ15" s="54" t="str">
        <f>IF(AND('20'!AZ15&lt;&gt;"",'20'!AZ15&lt;&gt;"Falta"),'20'!AZ15/20,"")</f>
        <v/>
      </c>
      <c r="BA15" s="54" t="str">
        <f>IF(AND('20'!BA15&lt;&gt;"",'20'!BA15&lt;&gt;"Falta"),'20'!BA15/20,"")</f>
        <v/>
      </c>
      <c r="BB15" s="54" t="str">
        <f>IF(AND('20'!BB15&lt;&gt;"",'20'!BB15&lt;&gt;"Falta"),'20'!BB15/20,"")</f>
        <v/>
      </c>
      <c r="BC15" s="54" t="str">
        <f>IF(AND('20'!BC15&lt;&gt;"",'20'!BC15&lt;&gt;"Falta"),'20'!BC15/20,"")</f>
        <v/>
      </c>
      <c r="BD15" s="54" t="str">
        <f>IF(AND('20'!BD15&lt;&gt;"",'20'!BD15&lt;&gt;"Falta"),'20'!BD15/20,"")</f>
        <v/>
      </c>
      <c r="BE15" s="54" t="str">
        <f>IF(AND('20'!BE15&lt;&gt;"",'20'!BE15&lt;&gt;"Falta"),'20'!BE15/20,"")</f>
        <v/>
      </c>
      <c r="BF15" s="54" t="str">
        <f>IF(AND('20'!BF15&lt;&gt;"",'20'!BF15&lt;&gt;"Falta"),'20'!BF15/20,"")</f>
        <v/>
      </c>
      <c r="BG15" s="54" t="str">
        <f>IF(AND('20'!BG15&lt;&gt;"",'20'!BG15&lt;&gt;"Falta"),'20'!BG15/20,"")</f>
        <v/>
      </c>
      <c r="BH15" s="54" t="str">
        <f>IF(AND('20'!BH15&lt;&gt;"",'20'!BH15&lt;&gt;"Falta"),'20'!BH15/20,"")</f>
        <v/>
      </c>
      <c r="BI15" s="54">
        <f>IF(AND('20'!BI15&lt;&gt;"",'20'!BI15&lt;&gt;"Falta"),'20'!BI15/20,"")</f>
        <v>1</v>
      </c>
      <c r="BJ15" s="54" t="str">
        <f>IF(AND('20'!BJ15&lt;&gt;"",'20'!BJ15&lt;&gt;"Falta"),'20'!BJ15/20,"")</f>
        <v/>
      </c>
      <c r="BK15" s="54" t="str">
        <f>IF(AND('20'!BK15&lt;&gt;"",'20'!BK15&lt;&gt;"Falta"),'20'!BK15/20,"")</f>
        <v/>
      </c>
      <c r="BL15" s="54" t="str">
        <f>IF(AND('20'!BL15&lt;&gt;"",'20'!BL15&lt;&gt;"Falta"),'20'!BL15/20,"")</f>
        <v/>
      </c>
      <c r="BM15" s="54">
        <f>IF(AND('20'!BM15&lt;&gt;"",'20'!BM15&lt;&gt;"Falta"),'20'!BM15/20,"")</f>
        <v>0.75</v>
      </c>
      <c r="BN15" s="54" t="str">
        <f>IF(AND('20'!BN15&lt;&gt;"",'20'!BN15&lt;&gt;"Falta"),'20'!BN15/20,"")</f>
        <v/>
      </c>
      <c r="BO15" s="54" t="str">
        <f>IF(AND('20'!BO15&lt;&gt;"",'20'!BO15&lt;&gt;"Falta"),'20'!BO15/20,"")</f>
        <v/>
      </c>
      <c r="BP15" s="54" t="str">
        <f>IF(AND('20'!BP15&lt;&gt;"",'20'!BP15&lt;&gt;"Falta"),'20'!BP15/20,"")</f>
        <v/>
      </c>
      <c r="BQ15" s="54" t="str">
        <f>IF(AND('20'!BQ15&lt;&gt;"",'20'!BQ15&lt;&gt;"Falta"),'20'!BQ15/20,"")</f>
        <v/>
      </c>
      <c r="BR15" s="54" t="str">
        <f>IF(AND('20'!BR15&lt;&gt;"",'20'!BR15&lt;&gt;"Falta"),'20'!BR15/20,"")</f>
        <v/>
      </c>
      <c r="BS15" s="54" t="str">
        <f>IF(AND('20'!BS15&lt;&gt;"",'20'!BS15&lt;&gt;"Falta"),'20'!BS15/20,"")</f>
        <v/>
      </c>
      <c r="BT15" s="54" t="str">
        <f>IF(AND('20'!BT15&lt;&gt;"",'20'!BT15&lt;&gt;"Falta"),'20'!BT15/20,"")</f>
        <v/>
      </c>
      <c r="BU15" s="54" t="str">
        <f>IF(AND('20'!BU15&lt;&gt;"",'20'!BU15&lt;&gt;"Falta"),'20'!BU15/20,"")</f>
        <v/>
      </c>
      <c r="BV15" s="54" t="str">
        <f>IF(AND('20'!BV15&lt;&gt;"",'20'!BV15&lt;&gt;"Falta"),'20'!BV15/20,"")</f>
        <v/>
      </c>
      <c r="BW15" s="54" t="str">
        <f>IF(AND('20'!BW15&lt;&gt;"",'20'!BW15&lt;&gt;"Falta"),'20'!BW15/20,"")</f>
        <v/>
      </c>
      <c r="BX15" s="54" t="str">
        <f>IF(AND('20'!BX15&lt;&gt;"",'20'!BX15&lt;&gt;"Falta"),'20'!BX15/20,"")</f>
        <v/>
      </c>
      <c r="BY15" s="54">
        <f>IF(AND('20'!BY15&lt;&gt;"",'20'!BY15&lt;&gt;"Falta"),'20'!BY15/20,"")</f>
        <v>0.6</v>
      </c>
      <c r="BZ15" s="54">
        <f>IF(AND('20'!BZ15&lt;&gt;"",'20'!BZ15&lt;&gt;"Falta"),'20'!BZ15/20,"")</f>
        <v>1</v>
      </c>
      <c r="CA15" s="54" t="str">
        <f>IF(AND('20'!CA15&lt;&gt;"",'20'!CA15&lt;&gt;"Falta"),'20'!CA15/20,"")</f>
        <v/>
      </c>
      <c r="CB15" s="54" t="str">
        <f>IF(AND('20'!CB15&lt;&gt;"",'20'!CB15&lt;&gt;"Falta"),'20'!CB15/20,"")</f>
        <v/>
      </c>
      <c r="CC15" s="54" t="str">
        <f>IF(AND('20'!CC15&lt;&gt;"",'20'!CC15&lt;&gt;"Falta"),'20'!CC15/20,"")</f>
        <v/>
      </c>
      <c r="CD15" s="54" t="str">
        <f>IF(AND('20'!CD15&lt;&gt;"",'20'!CD15&lt;&gt;"Falta"),'20'!CD15/20,"")</f>
        <v/>
      </c>
      <c r="CE15" s="54" t="str">
        <f>IF(AND('20'!CE15&lt;&gt;"",'20'!CE15&lt;&gt;"Falta"),'20'!CE15/20,"")</f>
        <v/>
      </c>
      <c r="CF15" s="54" t="str">
        <f>IF(AND('20'!CF15&lt;&gt;"",'20'!CF15&lt;&gt;"Falta"),'20'!CF15/20,"")</f>
        <v/>
      </c>
      <c r="CG15" s="54" t="str">
        <f>IF(AND('20'!CG15&lt;&gt;"",'20'!CG15&lt;&gt;"Falta"),'20'!CG15/20,"")</f>
        <v/>
      </c>
      <c r="CH15" s="54" t="str">
        <f>IF(AND('20'!CH15&lt;&gt;"",'20'!CH15&lt;&gt;"Falta"),'20'!CH15/20,"")</f>
        <v/>
      </c>
      <c r="CI15" s="54" t="str">
        <f>IF(AND('20'!CI15&lt;&gt;"",'20'!CI15&lt;&gt;"Falta"),'20'!CI15/20,"")</f>
        <v/>
      </c>
      <c r="CJ15" s="54" t="str">
        <f>IF(AND('20'!CJ15&lt;&gt;"",'20'!CJ15&lt;&gt;"Falta"),'20'!CJ15/20,"")</f>
        <v/>
      </c>
      <c r="CK15" s="54">
        <f>IF(AND('20'!CK15&lt;&gt;"",'20'!CK15&lt;&gt;"Falta"),'20'!CK15/20,"")</f>
        <v>0.9</v>
      </c>
      <c r="CL15" s="54" t="str">
        <f>IF(AND('20'!CL15&lt;&gt;"",'20'!CL15&lt;&gt;"Falta"),'20'!CL15/20,"")</f>
        <v/>
      </c>
      <c r="CM15" s="54" t="str">
        <f>IF(AND('20'!CM15&lt;&gt;"",'20'!CM15&lt;&gt;"Falta"),'20'!CM15/20,"")</f>
        <v/>
      </c>
      <c r="CN15" s="54" t="str">
        <f>IF(AND('20'!CN15&lt;&gt;"",'20'!CN15&lt;&gt;"Falta"),'20'!CN15/20,"")</f>
        <v/>
      </c>
      <c r="CO15" s="54">
        <f>IF(AND('20'!CO15&lt;&gt;"",'20'!CO15&lt;&gt;"Falta"),'20'!CO15/20,"")</f>
        <v>0.9</v>
      </c>
      <c r="CP15" s="54" t="str">
        <f>IF(AND('20'!CP15&lt;&gt;"",'20'!CP15&lt;&gt;"Falta"),'20'!CP15/20,"")</f>
        <v/>
      </c>
      <c r="CQ15" s="54" t="str">
        <f>IF(AND('20'!CQ15&lt;&gt;"",'20'!CQ15&lt;&gt;"Falta"),'20'!CQ15/20,"")</f>
        <v/>
      </c>
      <c r="CR15" s="54" t="str">
        <f>IF(AND('20'!CR15&lt;&gt;"",'20'!CR15&lt;&gt;"Falta"),'20'!CR15/20,"")</f>
        <v/>
      </c>
      <c r="CS15" s="54" t="str">
        <f>IF(AND('20'!CS15&lt;&gt;"",'20'!CS15&lt;&gt;"Falta"),'20'!CS15/20,"")</f>
        <v/>
      </c>
      <c r="CT15" s="54" t="str">
        <f>IF(AND('20'!CT15&lt;&gt;"",'20'!CT15&lt;&gt;"Falta"),'20'!CT15/20,"")</f>
        <v/>
      </c>
      <c r="CU15" s="54" t="str">
        <f>IF(AND('20'!CU15&lt;&gt;"",'20'!CU15&lt;&gt;"Falta"),'20'!CU15/20,"")</f>
        <v/>
      </c>
      <c r="CV15" s="54" t="str">
        <f>IF(AND('20'!CV15&lt;&gt;"",'20'!CV15&lt;&gt;"Falta"),'20'!CV15/20,"")</f>
        <v/>
      </c>
      <c r="CW15" s="54" t="str">
        <f>IF(AND('20'!CW15&lt;&gt;"",'20'!CW15&lt;&gt;"Falta"),'20'!CW15/20,"")</f>
        <v/>
      </c>
      <c r="CX15" s="54" t="str">
        <f>IF(AND('20'!CX15&lt;&gt;"",'20'!CX15&lt;&gt;"Falta"),'20'!CX15/20,"")</f>
        <v/>
      </c>
      <c r="CY15" s="54" t="str">
        <f>IF(AND('20'!CY15&lt;&gt;"",'20'!CY15&lt;&gt;"Falta"),'20'!CY15/20,"")</f>
        <v/>
      </c>
      <c r="CZ15" s="54" t="str">
        <f>IF(AND('20'!CZ15&lt;&gt;"",'20'!CZ15&lt;&gt;"Falta"),'20'!CZ15/20,"")</f>
        <v/>
      </c>
      <c r="DA15" s="54">
        <f>IF(AND('20'!DA15&lt;&gt;"",'20'!DA15&lt;&gt;"Falta"),'20'!DA15/20,"")</f>
        <v>0.9</v>
      </c>
      <c r="DB15" s="54">
        <f>IF(AND('20'!DB15&lt;&gt;"",'20'!DB15&lt;&gt;"Falta"),'20'!DB15/20,"")</f>
        <v>0.6</v>
      </c>
      <c r="DC15" s="54">
        <f>IF(AND('20'!DC15&lt;&gt;"",'20'!DC15&lt;&gt;"Falta"),'20'!DC15/20,"")</f>
        <v>0.7</v>
      </c>
      <c r="DD15" s="54">
        <f>IF(AND('20'!DD15&lt;&gt;"",'20'!DD15&lt;&gt;"Falta"),'20'!DD15/20,"")</f>
        <v>0.5</v>
      </c>
      <c r="DE15" s="54">
        <f>IF(AND('20'!DE15&lt;&gt;"",'20'!DE15&lt;&gt;"Falta"),'20'!DE15/20,"")</f>
        <v>0.75</v>
      </c>
      <c r="DF15" s="54" t="str">
        <f>IF(AND('20'!DF15&lt;&gt;"",'20'!DF15&lt;&gt;"Falta"),'20'!DF15/20,"")</f>
        <v/>
      </c>
      <c r="DG15" s="54" t="str">
        <f>IF(AND('20'!DG15&lt;&gt;"",'20'!DG15&lt;&gt;"Falta"),'20'!DG15/20,"")</f>
        <v/>
      </c>
      <c r="DH15" s="54" t="str">
        <f>IF(AND('20'!DH15&lt;&gt;"",'20'!DH15&lt;&gt;"Falta"),'20'!DH15/20,"")</f>
        <v/>
      </c>
      <c r="DI15" s="54" t="str">
        <f>IF(AND('20'!DI15&lt;&gt;"",'20'!DI15&lt;&gt;"Falta"),'20'!DI15/20,"")</f>
        <v/>
      </c>
      <c r="DJ15" s="54" t="str">
        <f>IF(AND('20'!DJ15&lt;&gt;"",'20'!DJ15&lt;&gt;"Falta"),'20'!DJ15/20,"")</f>
        <v/>
      </c>
      <c r="DK15" s="54" t="str">
        <f>IF(AND('20'!DK15&lt;&gt;"",'20'!DK15&lt;&gt;"Falta"),'20'!DK15/20,"")</f>
        <v/>
      </c>
      <c r="DL15" s="54" t="str">
        <f>IF(AND('20'!DL15&lt;&gt;"",'20'!DL15&lt;&gt;"Falta"),'20'!DL15/20,"")</f>
        <v/>
      </c>
      <c r="DM15" s="54" t="str">
        <f>IF(AND('20'!DM15&lt;&gt;"",'20'!DM15&lt;&gt;"Falta"),'20'!DM15/20,"")</f>
        <v/>
      </c>
      <c r="DN15" s="54" t="str">
        <f>IF(AND('20'!DN15&lt;&gt;"",'20'!DN15&lt;&gt;"Falta"),'20'!DN15/20,"")</f>
        <v/>
      </c>
      <c r="DO15" s="54" t="str">
        <f>IF(AND('20'!DO15&lt;&gt;"",'20'!DO15&lt;&gt;"Falta"),'20'!DO15/20,"")</f>
        <v/>
      </c>
      <c r="DP15" s="54" t="str">
        <f>IF(AND('20'!DP15&lt;&gt;"",'20'!DP15&lt;&gt;"Falta"),'20'!DP15/20,"")</f>
        <v/>
      </c>
      <c r="DQ15" s="54">
        <f>IF(AND('20'!DQ15&lt;&gt;"",'20'!DQ15&lt;&gt;"Falta"),'20'!DQ15/20,"")</f>
        <v>0.5</v>
      </c>
      <c r="DR15" s="54" t="str">
        <f>IF(AND('20'!DR15&lt;&gt;"",'20'!DR15&lt;&gt;"Falta"),'20'!DR15/20,"")</f>
        <v/>
      </c>
      <c r="DS15" s="54" t="str">
        <f>IF(AND('20'!DS15&lt;&gt;"",'20'!DS15&lt;&gt;"Falta"),'20'!DS15/20,"")</f>
        <v/>
      </c>
      <c r="DT15" s="54" t="str">
        <f>IF(AND('20'!DT15&lt;&gt;"",'20'!DT15&lt;&gt;"Falta"),'20'!DT15/20,"")</f>
        <v/>
      </c>
      <c r="DU15" s="54">
        <f>IF(AND('20'!DU15&lt;&gt;"",'20'!DU15&lt;&gt;"Falta"),'20'!DU15/20,"")</f>
        <v>0.5</v>
      </c>
      <c r="DV15" s="54" t="str">
        <f>IF(AND('20'!DV15&lt;&gt;"",'20'!DV15&lt;&gt;"Falta"),'20'!DV15/20,"")</f>
        <v/>
      </c>
      <c r="DW15" s="54" t="str">
        <f>IF(AND('20'!DW15&lt;&gt;"",'20'!DW15&lt;&gt;"Falta"),'20'!DW15/20,"")</f>
        <v/>
      </c>
      <c r="DX15" s="54" t="str">
        <f>IF(AND('20'!DX15&lt;&gt;"",'20'!DX15&lt;&gt;"Falta"),'20'!DX15/20,"")</f>
        <v/>
      </c>
      <c r="DY15" s="54" t="str">
        <f>IF(AND('20'!DY15&lt;&gt;"",'20'!DY15&lt;&gt;"Falta"),'20'!DY15/20,"")</f>
        <v/>
      </c>
      <c r="DZ15" s="54" t="str">
        <f>IF(AND('20'!DZ15&lt;&gt;"",'20'!DZ15&lt;&gt;"Falta"),'20'!DZ15/20,"")</f>
        <v/>
      </c>
      <c r="EA15" s="54" t="str">
        <f>IF(AND('20'!EA15&lt;&gt;"",'20'!EA15&lt;&gt;"Falta"),'20'!EA15/20,"")</f>
        <v/>
      </c>
      <c r="EB15" s="54" t="str">
        <f>IF(AND('20'!EB15&lt;&gt;"",'20'!EB15&lt;&gt;"Falta"),'20'!EB15/20,"")</f>
        <v/>
      </c>
      <c r="EC15" s="54" t="str">
        <f>IF(AND('20'!EC15&lt;&gt;"",'20'!EC15&lt;&gt;"Falta"),'20'!EC15/20,"")</f>
        <v/>
      </c>
      <c r="ED15" s="54" t="str">
        <f>IF(AND('20'!ED15&lt;&gt;"",'20'!ED15&lt;&gt;"Falta"),'20'!ED15/20,"")</f>
        <v/>
      </c>
      <c r="EE15" s="54" t="str">
        <f>IF(AND('20'!EE15&lt;&gt;"",'20'!EE15&lt;&gt;"Falta"),'20'!EE15/20,"")</f>
        <v/>
      </c>
      <c r="EF15" s="54" t="str">
        <f>IF(AND('20'!EF15&lt;&gt;"",'20'!EF15&lt;&gt;"Falta"),'20'!EF15/20,"")</f>
        <v/>
      </c>
      <c r="EG15" s="54" t="str">
        <f>IF(AND('20'!EG15&lt;&gt;"",'20'!EG15&lt;&gt;"Falta"),'20'!EG15/20,"")</f>
        <v/>
      </c>
      <c r="EH15" s="54" t="str">
        <f>IF(AND('20'!EH15&lt;&gt;"",'20'!EH15&lt;&gt;"Falta"),'20'!EH15/20,"")</f>
        <v/>
      </c>
      <c r="EI15" s="54" t="str">
        <f>IF(AND('20'!EI15&lt;&gt;"",'20'!EI15&lt;&gt;"Falta"),'20'!EI15/20,"")</f>
        <v/>
      </c>
      <c r="EJ15" s="54" t="str">
        <f>IF(AND('20'!EJ15&lt;&gt;"",'20'!EJ15&lt;&gt;"Falta"),'20'!EJ15/20,"")</f>
        <v/>
      </c>
      <c r="EK15" s="54">
        <f>IF(AND('20'!EK15&lt;&gt;"",'20'!EK15&lt;&gt;"Falta"),'20'!EK15/20,"")</f>
        <v>0.5</v>
      </c>
      <c r="EL15" s="54" t="str">
        <f>IF(AND('20'!EL15&lt;&gt;"",'20'!EL15&lt;&gt;"Falta"),'20'!EL15/20,"")</f>
        <v/>
      </c>
      <c r="EM15" s="54" t="str">
        <f>IF(AND('20'!EM15&lt;&gt;"",'20'!EM15&lt;&gt;"Falta"),'20'!EM15/20,"")</f>
        <v/>
      </c>
      <c r="EN15" s="54" t="str">
        <f>IF(AND('20'!EN15&lt;&gt;"",'20'!EN15&lt;&gt;"Falta"),'20'!EN15/20,"")</f>
        <v/>
      </c>
      <c r="EO15" s="54">
        <f>IF(AND('20'!EO15&lt;&gt;"",'20'!EO15&lt;&gt;"Falta"),'20'!EO15/20,"")</f>
        <v>0.5</v>
      </c>
      <c r="EP15" s="54" t="str">
        <f>IF(AND('20'!EP15&lt;&gt;"",'20'!EP15&lt;&gt;"Falta"),'20'!EP15/20,"")</f>
        <v/>
      </c>
      <c r="EQ15" s="54" t="str">
        <f>IF(AND('20'!EQ15&lt;&gt;"",'20'!EQ15&lt;&gt;"Falta"),'20'!EQ15/20,"")</f>
        <v/>
      </c>
      <c r="ER15" s="54" t="str">
        <f>IF(AND('20'!ER15&lt;&gt;"",'20'!ER15&lt;&gt;"Falta"),'20'!ER15/20,"")</f>
        <v/>
      </c>
      <c r="ES15" s="54" t="str">
        <f>IF(AND('20'!ES15&lt;&gt;"",'20'!ES15&lt;&gt;"Falta"),'20'!ES15/20,"")</f>
        <v/>
      </c>
      <c r="ET15" s="54" t="str">
        <f>IF(AND('20'!ET15&lt;&gt;"",'20'!ET15&lt;&gt;"Falta"),'20'!ET15/20,"")</f>
        <v/>
      </c>
      <c r="EU15" s="54" t="str">
        <f>IF(AND('20'!EU15&lt;&gt;"",'20'!EU15&lt;&gt;"Falta"),'20'!EU15/20,"")</f>
        <v/>
      </c>
      <c r="EV15" s="54" t="str">
        <f>IF(AND('20'!EV15&lt;&gt;"",'20'!EV15&lt;&gt;"Falta"),'20'!EV15/20,"")</f>
        <v/>
      </c>
      <c r="EW15" s="54" t="str">
        <f>IF(AND('20'!EW15&lt;&gt;"",'20'!EW15&lt;&gt;"Falta"),'20'!EW15/20,"")</f>
        <v/>
      </c>
      <c r="EX15" s="54" t="str">
        <f>IF(AND('20'!EX15&lt;&gt;"",'20'!EX15&lt;&gt;"Falta"),'20'!EX15/20,"")</f>
        <v/>
      </c>
      <c r="EY15" s="54" t="str">
        <f>IF(AND('20'!EY15&lt;&gt;"",'20'!EY15&lt;&gt;"Falta"),'20'!EY15/20,"")</f>
        <v/>
      </c>
      <c r="EZ15" s="54" t="str">
        <f>IF(AND('20'!EZ15&lt;&gt;"",'20'!EZ15&lt;&gt;"Falta"),'20'!EZ15/20,"")</f>
        <v/>
      </c>
      <c r="FA15" s="54">
        <f>IF(AND('20'!FA15&lt;&gt;"",'20'!FA15&lt;&gt;"Falta"),'20'!FA15/20,"")</f>
        <v>0.55000000000000004</v>
      </c>
      <c r="FB15" s="54">
        <f>IF(AND('20'!FB15&lt;&gt;"",'20'!FB15&lt;&gt;"Falta"),'20'!FB15/20,"")</f>
        <v>0.6</v>
      </c>
      <c r="FC15" s="54">
        <f>IF(AND('20'!FC15&lt;&gt;"",'20'!FC15&lt;&gt;"Falta"),'20'!FC15/20,"")</f>
        <v>0.5</v>
      </c>
      <c r="FD15" s="54">
        <f>IF(AND('20'!FD15&lt;&gt;"",'20'!FD15&lt;&gt;"Falta"),'20'!FD15/20,"")</f>
        <v>0.8</v>
      </c>
      <c r="FE15" s="54" t="str">
        <f>IF(AND('20'!FE15&lt;&gt;"",'20'!FE15&lt;&gt;"Falta"),'20'!FE15/20,"")</f>
        <v/>
      </c>
      <c r="FF15" s="54" t="str">
        <f>IF(AND('20'!FF15&lt;&gt;"",'20'!FF15&lt;&gt;"Falta"),'20'!FF15/20,"")</f>
        <v/>
      </c>
      <c r="FG15" s="54" t="str">
        <f>IF(AND('20'!FG15&lt;&gt;"",'20'!FG15&lt;&gt;"Falta"),'20'!FG15/20,"")</f>
        <v/>
      </c>
      <c r="FH15" s="54" t="str">
        <f>IF(AND('20'!FH15&lt;&gt;"",'20'!FH15&lt;&gt;"Falta"),'20'!FH15/20,"")</f>
        <v/>
      </c>
      <c r="FI15" s="54" t="str">
        <f>IF(AND('20'!FI15&lt;&gt;"",'20'!FI15&lt;&gt;"Falta"),'20'!FI15/20,"")</f>
        <v/>
      </c>
      <c r="FJ15" s="54" t="str">
        <f>IF(AND('20'!FJ15&lt;&gt;"",'20'!FJ15&lt;&gt;"Falta"),'20'!FJ15/20,"")</f>
        <v/>
      </c>
      <c r="FK15" s="54" t="str">
        <f>IF(AND('20'!FK15&lt;&gt;"",'20'!FK15&lt;&gt;"Falta"),'20'!FK15/20,"")</f>
        <v/>
      </c>
      <c r="FL15" s="54" t="str">
        <f>IF(AND('20'!FL15&lt;&gt;"",'20'!FL15&lt;&gt;"Falta"),'20'!FL15/20,"")</f>
        <v/>
      </c>
    </row>
    <row r="16" spans="2:168" x14ac:dyDescent="0.25">
      <c r="B16" s="42" t="str">
        <f>IF(ISBLANK('Nota de Estudiantes'!B16),"",'Nota de Estudiantes'!B16)</f>
        <v>10</v>
      </c>
      <c r="C16" s="42" t="str">
        <f>IF(ISBLANK('Nota de Estudiantes'!C16),"",'Nota de Estudiantes'!C16)</f>
        <v>GARCIA ROZAS, OMAR ANDRES</v>
      </c>
      <c r="D16" s="38" t="str">
        <f>IF(ISBLANK('Nota de Estudiantes'!D16),"",'Nota de Estudiantes'!D16)</f>
        <v>04</v>
      </c>
      <c r="E16" s="54">
        <f>IF(AND('20'!E16&lt;&gt;"",'20'!E16&lt;&gt;"Falta"),'20'!E16/20,"")</f>
        <v>1</v>
      </c>
      <c r="F16" s="54">
        <f>IF(AND('20'!F16&lt;&gt;"",'20'!F16&lt;&gt;"Falta"),'20'!F16/20,"")</f>
        <v>0.6</v>
      </c>
      <c r="G16" s="54">
        <f>IF(AND('20'!G16&lt;&gt;"",'20'!G16&lt;&gt;"Falta"),'20'!G16/20,"")</f>
        <v>0.5</v>
      </c>
      <c r="H16" s="54" t="str">
        <f>IF(AND('20'!H16&lt;&gt;"",'20'!H16&lt;&gt;"Falta"),'20'!H16/20,"")</f>
        <v/>
      </c>
      <c r="I16" s="54">
        <f>IF(AND('20'!I16&lt;&gt;"",'20'!I16&lt;&gt;"Falta"),'20'!I16/20,"")</f>
        <v>0.85</v>
      </c>
      <c r="J16" s="54">
        <f>IF(AND('20'!J16&lt;&gt;"",'20'!J16&lt;&gt;"Falta"),'20'!J16/20,"")</f>
        <v>0.8</v>
      </c>
      <c r="K16" s="54">
        <f>IF(AND('20'!K16&lt;&gt;"",'20'!K16&lt;&gt;"Falta"),'20'!K16/20,"")</f>
        <v>0.8</v>
      </c>
      <c r="L16" s="54">
        <f>IF(AND('20'!L16&lt;&gt;"",'20'!L16&lt;&gt;"Falta"),'20'!L16/20,"")</f>
        <v>0.6</v>
      </c>
      <c r="M16" s="54" t="str">
        <f>IF(AND('20'!M16&lt;&gt;"",'20'!M16&lt;&gt;"Falta"),'20'!M16/20,"")</f>
        <v/>
      </c>
      <c r="N16" s="54" t="str">
        <f>IF(AND('20'!N16&lt;&gt;"",'20'!N16&lt;&gt;"Falta"),'20'!N16/20,"")</f>
        <v/>
      </c>
      <c r="O16" s="54" t="str">
        <f>IF(AND('20'!O16&lt;&gt;"",'20'!O16&lt;&gt;"Falta"),'20'!O16/20,"")</f>
        <v/>
      </c>
      <c r="P16" s="54" t="str">
        <f>IF(AND('20'!P16&lt;&gt;"",'20'!P16&lt;&gt;"Falta"),'20'!P16/20,"")</f>
        <v/>
      </c>
      <c r="Q16" s="54" t="str">
        <f>IF(AND('20'!Q16&lt;&gt;"",'20'!Q16&lt;&gt;"Falta"),'20'!Q16/20,"")</f>
        <v/>
      </c>
      <c r="R16" s="54" t="str">
        <f>IF(AND('20'!R16&lt;&gt;"",'20'!R16&lt;&gt;"Falta"),'20'!R16/20,"")</f>
        <v/>
      </c>
      <c r="S16" s="54" t="str">
        <f>IF(AND('20'!S16&lt;&gt;"",'20'!S16&lt;&gt;"Falta"),'20'!S16/20,"")</f>
        <v/>
      </c>
      <c r="T16" s="54" t="str">
        <f>IF(AND('20'!T16&lt;&gt;"",'20'!T16&lt;&gt;"Falta"),'20'!T16/20,"")</f>
        <v/>
      </c>
      <c r="U16" s="54">
        <f>IF(AND('20'!U16&lt;&gt;"",'20'!U16&lt;&gt;"Falta"),'20'!U16/20,"")</f>
        <v>1</v>
      </c>
      <c r="V16" s="54">
        <f>IF(AND('20'!V16&lt;&gt;"",'20'!V16&lt;&gt;"Falta"),'20'!V16/20,"")</f>
        <v>0.6</v>
      </c>
      <c r="W16" s="54">
        <f>IF(AND('20'!W16&lt;&gt;"",'20'!W16&lt;&gt;"Falta"),'20'!W16/20,"")</f>
        <v>0.45</v>
      </c>
      <c r="X16" s="54" t="str">
        <f>IF(AND('20'!X16&lt;&gt;"",'20'!X16&lt;&gt;"Falta"),'20'!X16/20,"")</f>
        <v/>
      </c>
      <c r="Y16" s="54">
        <f>IF(AND('20'!Y16&lt;&gt;"",'20'!Y16&lt;&gt;"Falta"),'20'!Y16/20,"")</f>
        <v>0.45</v>
      </c>
      <c r="Z16" s="54">
        <f>IF(AND('20'!Z16&lt;&gt;"",'20'!Z16&lt;&gt;"Falta"),'20'!Z16/20,"")</f>
        <v>0.65</v>
      </c>
      <c r="AA16" s="54">
        <f>IF(AND('20'!AA16&lt;&gt;"",'20'!AA16&lt;&gt;"Falta"),'20'!AA16/20,"")</f>
        <v>0.9</v>
      </c>
      <c r="AB16" s="54">
        <f>IF(AND('20'!AB16&lt;&gt;"",'20'!AB16&lt;&gt;"Falta"),'20'!AB16/20,"")</f>
        <v>0.8</v>
      </c>
      <c r="AC16" s="54">
        <f>IF(AND('20'!AC16&lt;&gt;"",'20'!AC16&lt;&gt;"Falta"),'20'!AC16/20,"")</f>
        <v>0.5</v>
      </c>
      <c r="AD16" s="54" t="str">
        <f>IF(AND('20'!AD16&lt;&gt;"",'20'!AD16&lt;&gt;"Falta"),'20'!AD16/20,"")</f>
        <v/>
      </c>
      <c r="AE16" s="54" t="str">
        <f>IF(AND('20'!AE16&lt;&gt;"",'20'!AE16&lt;&gt;"Falta"),'20'!AE16/20,"")</f>
        <v/>
      </c>
      <c r="AF16" s="54" t="str">
        <f>IF(AND('20'!AF16&lt;&gt;"",'20'!AF16&lt;&gt;"Falta"),'20'!AF16/20,"")</f>
        <v/>
      </c>
      <c r="AG16" s="54" t="str">
        <f>IF(AND('20'!AG16&lt;&gt;"",'20'!AG16&lt;&gt;"Falta"),'20'!AG16/20,"")</f>
        <v/>
      </c>
      <c r="AH16" s="54" t="str">
        <f>IF(AND('20'!AH16&lt;&gt;"",'20'!AH16&lt;&gt;"Falta"),'20'!AH16/20,"")</f>
        <v/>
      </c>
      <c r="AI16" s="54" t="str">
        <f>IF(AND('20'!AI16&lt;&gt;"",'20'!AI16&lt;&gt;"Falta"),'20'!AI16/20,"")</f>
        <v/>
      </c>
      <c r="AJ16" s="54" t="str">
        <f>IF(AND('20'!AJ16&lt;&gt;"",'20'!AJ16&lt;&gt;"Falta"),'20'!AJ16/20,"")</f>
        <v/>
      </c>
      <c r="AK16" s="54" t="str">
        <f>IF(AND('20'!AK16&lt;&gt;"",'20'!AK16&lt;&gt;"Falta"),'20'!AK16/20,"")</f>
        <v/>
      </c>
      <c r="AL16" s="54" t="str">
        <f>IF(AND('20'!AL16&lt;&gt;"",'20'!AL16&lt;&gt;"Falta"),'20'!AL16/20,"")</f>
        <v/>
      </c>
      <c r="AM16" s="54" t="str">
        <f>IF(AND('20'!AM16&lt;&gt;"",'20'!AM16&lt;&gt;"Falta"),'20'!AM16/20,"")</f>
        <v/>
      </c>
      <c r="AN16" s="54" t="str">
        <f>IF(AND('20'!AN16&lt;&gt;"",'20'!AN16&lt;&gt;"Falta"),'20'!AN16/20,"")</f>
        <v/>
      </c>
      <c r="AO16" s="54" t="str">
        <f>IF(AND('20'!AO16&lt;&gt;"",'20'!AO16&lt;&gt;"Falta"),'20'!AO16/20,"")</f>
        <v/>
      </c>
      <c r="AP16" s="54" t="str">
        <f>IF(AND('20'!AP16&lt;&gt;"",'20'!AP16&lt;&gt;"Falta"),'20'!AP16/20,"")</f>
        <v/>
      </c>
      <c r="AQ16" s="54" t="str">
        <f>IF(AND('20'!AQ16&lt;&gt;"",'20'!AQ16&lt;&gt;"Falta"),'20'!AQ16/20,"")</f>
        <v/>
      </c>
      <c r="AR16" s="54" t="str">
        <f>IF(AND('20'!AR16&lt;&gt;"",'20'!AR16&lt;&gt;"Falta"),'20'!AR16/20,"")</f>
        <v/>
      </c>
      <c r="AS16" s="54">
        <f>IF(AND('20'!AS16&lt;&gt;"",'20'!AS16&lt;&gt;"Falta"),'20'!AS16/20,"")</f>
        <v>1</v>
      </c>
      <c r="AT16" s="54" t="str">
        <f>IF(AND('20'!AT16&lt;&gt;"",'20'!AT16&lt;&gt;"Falta"),'20'!AT16/20,"")</f>
        <v/>
      </c>
      <c r="AU16" s="54" t="str">
        <f>IF(AND('20'!AU16&lt;&gt;"",'20'!AU16&lt;&gt;"Falta"),'20'!AU16/20,"")</f>
        <v/>
      </c>
      <c r="AV16" s="54" t="str">
        <f>IF(AND('20'!AV16&lt;&gt;"",'20'!AV16&lt;&gt;"Falta"),'20'!AV16/20,"")</f>
        <v/>
      </c>
      <c r="AW16" s="54">
        <f>IF(AND('20'!AW16&lt;&gt;"",'20'!AW16&lt;&gt;"Falta"),'20'!AW16/20,"")</f>
        <v>0.7</v>
      </c>
      <c r="AX16" s="54">
        <f>IF(AND('20'!AX16&lt;&gt;"",'20'!AX16&lt;&gt;"Falta"),'20'!AX16/20,"")</f>
        <v>0.7</v>
      </c>
      <c r="AY16" s="54" t="str">
        <f>IF(AND('20'!AY16&lt;&gt;"",'20'!AY16&lt;&gt;"Falta"),'20'!AY16/20,"")</f>
        <v/>
      </c>
      <c r="AZ16" s="54" t="str">
        <f>IF(AND('20'!AZ16&lt;&gt;"",'20'!AZ16&lt;&gt;"Falta"),'20'!AZ16/20,"")</f>
        <v/>
      </c>
      <c r="BA16" s="54" t="str">
        <f>IF(AND('20'!BA16&lt;&gt;"",'20'!BA16&lt;&gt;"Falta"),'20'!BA16/20,"")</f>
        <v/>
      </c>
      <c r="BB16" s="54" t="str">
        <f>IF(AND('20'!BB16&lt;&gt;"",'20'!BB16&lt;&gt;"Falta"),'20'!BB16/20,"")</f>
        <v/>
      </c>
      <c r="BC16" s="54" t="str">
        <f>IF(AND('20'!BC16&lt;&gt;"",'20'!BC16&lt;&gt;"Falta"),'20'!BC16/20,"")</f>
        <v/>
      </c>
      <c r="BD16" s="54" t="str">
        <f>IF(AND('20'!BD16&lt;&gt;"",'20'!BD16&lt;&gt;"Falta"),'20'!BD16/20,"")</f>
        <v/>
      </c>
      <c r="BE16" s="54" t="str">
        <f>IF(AND('20'!BE16&lt;&gt;"",'20'!BE16&lt;&gt;"Falta"),'20'!BE16/20,"")</f>
        <v/>
      </c>
      <c r="BF16" s="54" t="str">
        <f>IF(AND('20'!BF16&lt;&gt;"",'20'!BF16&lt;&gt;"Falta"),'20'!BF16/20,"")</f>
        <v/>
      </c>
      <c r="BG16" s="54" t="str">
        <f>IF(AND('20'!BG16&lt;&gt;"",'20'!BG16&lt;&gt;"Falta"),'20'!BG16/20,"")</f>
        <v/>
      </c>
      <c r="BH16" s="54" t="str">
        <f>IF(AND('20'!BH16&lt;&gt;"",'20'!BH16&lt;&gt;"Falta"),'20'!BH16/20,"")</f>
        <v/>
      </c>
      <c r="BI16" s="54">
        <f>IF(AND('20'!BI16&lt;&gt;"",'20'!BI16&lt;&gt;"Falta"),'20'!BI16/20,"")</f>
        <v>0.9</v>
      </c>
      <c r="BJ16" s="54" t="str">
        <f>IF(AND('20'!BJ16&lt;&gt;"",'20'!BJ16&lt;&gt;"Falta"),'20'!BJ16/20,"")</f>
        <v/>
      </c>
      <c r="BK16" s="54" t="str">
        <f>IF(AND('20'!BK16&lt;&gt;"",'20'!BK16&lt;&gt;"Falta"),'20'!BK16/20,"")</f>
        <v/>
      </c>
      <c r="BL16" s="54" t="str">
        <f>IF(AND('20'!BL16&lt;&gt;"",'20'!BL16&lt;&gt;"Falta"),'20'!BL16/20,"")</f>
        <v/>
      </c>
      <c r="BM16" s="54">
        <f>IF(AND('20'!BM16&lt;&gt;"",'20'!BM16&lt;&gt;"Falta"),'20'!BM16/20,"")</f>
        <v>0.7</v>
      </c>
      <c r="BN16" s="54" t="str">
        <f>IF(AND('20'!BN16&lt;&gt;"",'20'!BN16&lt;&gt;"Falta"),'20'!BN16/20,"")</f>
        <v/>
      </c>
      <c r="BO16" s="54" t="str">
        <f>IF(AND('20'!BO16&lt;&gt;"",'20'!BO16&lt;&gt;"Falta"),'20'!BO16/20,"")</f>
        <v/>
      </c>
      <c r="BP16" s="54" t="str">
        <f>IF(AND('20'!BP16&lt;&gt;"",'20'!BP16&lt;&gt;"Falta"),'20'!BP16/20,"")</f>
        <v/>
      </c>
      <c r="BQ16" s="54" t="str">
        <f>IF(AND('20'!BQ16&lt;&gt;"",'20'!BQ16&lt;&gt;"Falta"),'20'!BQ16/20,"")</f>
        <v/>
      </c>
      <c r="BR16" s="54" t="str">
        <f>IF(AND('20'!BR16&lt;&gt;"",'20'!BR16&lt;&gt;"Falta"),'20'!BR16/20,"")</f>
        <v/>
      </c>
      <c r="BS16" s="54" t="str">
        <f>IF(AND('20'!BS16&lt;&gt;"",'20'!BS16&lt;&gt;"Falta"),'20'!BS16/20,"")</f>
        <v/>
      </c>
      <c r="BT16" s="54" t="str">
        <f>IF(AND('20'!BT16&lt;&gt;"",'20'!BT16&lt;&gt;"Falta"),'20'!BT16/20,"")</f>
        <v/>
      </c>
      <c r="BU16" s="54" t="str">
        <f>IF(AND('20'!BU16&lt;&gt;"",'20'!BU16&lt;&gt;"Falta"),'20'!BU16/20,"")</f>
        <v/>
      </c>
      <c r="BV16" s="54" t="str">
        <f>IF(AND('20'!BV16&lt;&gt;"",'20'!BV16&lt;&gt;"Falta"),'20'!BV16/20,"")</f>
        <v/>
      </c>
      <c r="BW16" s="54" t="str">
        <f>IF(AND('20'!BW16&lt;&gt;"",'20'!BW16&lt;&gt;"Falta"),'20'!BW16/20,"")</f>
        <v/>
      </c>
      <c r="BX16" s="54" t="str">
        <f>IF(AND('20'!BX16&lt;&gt;"",'20'!BX16&lt;&gt;"Falta"),'20'!BX16/20,"")</f>
        <v/>
      </c>
      <c r="BY16" s="54">
        <f>IF(AND('20'!BY16&lt;&gt;"",'20'!BY16&lt;&gt;"Falta"),'20'!BY16/20,"")</f>
        <v>1</v>
      </c>
      <c r="BZ16" s="54">
        <f>IF(AND('20'!BZ16&lt;&gt;"",'20'!BZ16&lt;&gt;"Falta"),'20'!BZ16/20,"")</f>
        <v>0.75</v>
      </c>
      <c r="CA16" s="54" t="str">
        <f>IF(AND('20'!CA16&lt;&gt;"",'20'!CA16&lt;&gt;"Falta"),'20'!CA16/20,"")</f>
        <v/>
      </c>
      <c r="CB16" s="54" t="str">
        <f>IF(AND('20'!CB16&lt;&gt;"",'20'!CB16&lt;&gt;"Falta"),'20'!CB16/20,"")</f>
        <v/>
      </c>
      <c r="CC16" s="54" t="str">
        <f>IF(AND('20'!CC16&lt;&gt;"",'20'!CC16&lt;&gt;"Falta"),'20'!CC16/20,"")</f>
        <v/>
      </c>
      <c r="CD16" s="54" t="str">
        <f>IF(AND('20'!CD16&lt;&gt;"",'20'!CD16&lt;&gt;"Falta"),'20'!CD16/20,"")</f>
        <v/>
      </c>
      <c r="CE16" s="54" t="str">
        <f>IF(AND('20'!CE16&lt;&gt;"",'20'!CE16&lt;&gt;"Falta"),'20'!CE16/20,"")</f>
        <v/>
      </c>
      <c r="CF16" s="54" t="str">
        <f>IF(AND('20'!CF16&lt;&gt;"",'20'!CF16&lt;&gt;"Falta"),'20'!CF16/20,"")</f>
        <v/>
      </c>
      <c r="CG16" s="54" t="str">
        <f>IF(AND('20'!CG16&lt;&gt;"",'20'!CG16&lt;&gt;"Falta"),'20'!CG16/20,"")</f>
        <v/>
      </c>
      <c r="CH16" s="54" t="str">
        <f>IF(AND('20'!CH16&lt;&gt;"",'20'!CH16&lt;&gt;"Falta"),'20'!CH16/20,"")</f>
        <v/>
      </c>
      <c r="CI16" s="54" t="str">
        <f>IF(AND('20'!CI16&lt;&gt;"",'20'!CI16&lt;&gt;"Falta"),'20'!CI16/20,"")</f>
        <v/>
      </c>
      <c r="CJ16" s="54" t="str">
        <f>IF(AND('20'!CJ16&lt;&gt;"",'20'!CJ16&lt;&gt;"Falta"),'20'!CJ16/20,"")</f>
        <v/>
      </c>
      <c r="CK16" s="54">
        <f>IF(AND('20'!CK16&lt;&gt;"",'20'!CK16&lt;&gt;"Falta"),'20'!CK16/20,"")</f>
        <v>0.95</v>
      </c>
      <c r="CL16" s="54" t="str">
        <f>IF(AND('20'!CL16&lt;&gt;"",'20'!CL16&lt;&gt;"Falta"),'20'!CL16/20,"")</f>
        <v/>
      </c>
      <c r="CM16" s="54" t="str">
        <f>IF(AND('20'!CM16&lt;&gt;"",'20'!CM16&lt;&gt;"Falta"),'20'!CM16/20,"")</f>
        <v/>
      </c>
      <c r="CN16" s="54" t="str">
        <f>IF(AND('20'!CN16&lt;&gt;"",'20'!CN16&lt;&gt;"Falta"),'20'!CN16/20,"")</f>
        <v/>
      </c>
      <c r="CO16" s="54">
        <f>IF(AND('20'!CO16&lt;&gt;"",'20'!CO16&lt;&gt;"Falta"),'20'!CO16/20,"")</f>
        <v>0.95</v>
      </c>
      <c r="CP16" s="54" t="str">
        <f>IF(AND('20'!CP16&lt;&gt;"",'20'!CP16&lt;&gt;"Falta"),'20'!CP16/20,"")</f>
        <v/>
      </c>
      <c r="CQ16" s="54" t="str">
        <f>IF(AND('20'!CQ16&lt;&gt;"",'20'!CQ16&lt;&gt;"Falta"),'20'!CQ16/20,"")</f>
        <v/>
      </c>
      <c r="CR16" s="54" t="str">
        <f>IF(AND('20'!CR16&lt;&gt;"",'20'!CR16&lt;&gt;"Falta"),'20'!CR16/20,"")</f>
        <v/>
      </c>
      <c r="CS16" s="54" t="str">
        <f>IF(AND('20'!CS16&lt;&gt;"",'20'!CS16&lt;&gt;"Falta"),'20'!CS16/20,"")</f>
        <v/>
      </c>
      <c r="CT16" s="54" t="str">
        <f>IF(AND('20'!CT16&lt;&gt;"",'20'!CT16&lt;&gt;"Falta"),'20'!CT16/20,"")</f>
        <v/>
      </c>
      <c r="CU16" s="54" t="str">
        <f>IF(AND('20'!CU16&lt;&gt;"",'20'!CU16&lt;&gt;"Falta"),'20'!CU16/20,"")</f>
        <v/>
      </c>
      <c r="CV16" s="54" t="str">
        <f>IF(AND('20'!CV16&lt;&gt;"",'20'!CV16&lt;&gt;"Falta"),'20'!CV16/20,"")</f>
        <v/>
      </c>
      <c r="CW16" s="54" t="str">
        <f>IF(AND('20'!CW16&lt;&gt;"",'20'!CW16&lt;&gt;"Falta"),'20'!CW16/20,"")</f>
        <v/>
      </c>
      <c r="CX16" s="54" t="str">
        <f>IF(AND('20'!CX16&lt;&gt;"",'20'!CX16&lt;&gt;"Falta"),'20'!CX16/20,"")</f>
        <v/>
      </c>
      <c r="CY16" s="54" t="str">
        <f>IF(AND('20'!CY16&lt;&gt;"",'20'!CY16&lt;&gt;"Falta"),'20'!CY16/20,"")</f>
        <v/>
      </c>
      <c r="CZ16" s="54" t="str">
        <f>IF(AND('20'!CZ16&lt;&gt;"",'20'!CZ16&lt;&gt;"Falta"),'20'!CZ16/20,"")</f>
        <v/>
      </c>
      <c r="DA16" s="54">
        <f>IF(AND('20'!DA16&lt;&gt;"",'20'!DA16&lt;&gt;"Falta"),'20'!DA16/20,"")</f>
        <v>0.95</v>
      </c>
      <c r="DB16" s="54">
        <f>IF(AND('20'!DB16&lt;&gt;"",'20'!DB16&lt;&gt;"Falta"),'20'!DB16/20,"")</f>
        <v>0.7</v>
      </c>
      <c r="DC16" s="54">
        <f>IF(AND('20'!DC16&lt;&gt;"",'20'!DC16&lt;&gt;"Falta"),'20'!DC16/20,"")</f>
        <v>0.75</v>
      </c>
      <c r="DD16" s="54">
        <f>IF(AND('20'!DD16&lt;&gt;"",'20'!DD16&lt;&gt;"Falta"),'20'!DD16/20,"")</f>
        <v>0.5</v>
      </c>
      <c r="DE16" s="54">
        <f>IF(AND('20'!DE16&lt;&gt;"",'20'!DE16&lt;&gt;"Falta"),'20'!DE16/20,"")</f>
        <v>0.7</v>
      </c>
      <c r="DF16" s="54" t="str">
        <f>IF(AND('20'!DF16&lt;&gt;"",'20'!DF16&lt;&gt;"Falta"),'20'!DF16/20,"")</f>
        <v/>
      </c>
      <c r="DG16" s="54" t="str">
        <f>IF(AND('20'!DG16&lt;&gt;"",'20'!DG16&lt;&gt;"Falta"),'20'!DG16/20,"")</f>
        <v/>
      </c>
      <c r="DH16" s="54" t="str">
        <f>IF(AND('20'!DH16&lt;&gt;"",'20'!DH16&lt;&gt;"Falta"),'20'!DH16/20,"")</f>
        <v/>
      </c>
      <c r="DI16" s="54" t="str">
        <f>IF(AND('20'!DI16&lt;&gt;"",'20'!DI16&lt;&gt;"Falta"),'20'!DI16/20,"")</f>
        <v/>
      </c>
      <c r="DJ16" s="54" t="str">
        <f>IF(AND('20'!DJ16&lt;&gt;"",'20'!DJ16&lt;&gt;"Falta"),'20'!DJ16/20,"")</f>
        <v/>
      </c>
      <c r="DK16" s="54" t="str">
        <f>IF(AND('20'!DK16&lt;&gt;"",'20'!DK16&lt;&gt;"Falta"),'20'!DK16/20,"")</f>
        <v/>
      </c>
      <c r="DL16" s="54" t="str">
        <f>IF(AND('20'!DL16&lt;&gt;"",'20'!DL16&lt;&gt;"Falta"),'20'!DL16/20,"")</f>
        <v/>
      </c>
      <c r="DM16" s="54" t="str">
        <f>IF(AND('20'!DM16&lt;&gt;"",'20'!DM16&lt;&gt;"Falta"),'20'!DM16/20,"")</f>
        <v/>
      </c>
      <c r="DN16" s="54" t="str">
        <f>IF(AND('20'!DN16&lt;&gt;"",'20'!DN16&lt;&gt;"Falta"),'20'!DN16/20,"")</f>
        <v/>
      </c>
      <c r="DO16" s="54" t="str">
        <f>IF(AND('20'!DO16&lt;&gt;"",'20'!DO16&lt;&gt;"Falta"),'20'!DO16/20,"")</f>
        <v/>
      </c>
      <c r="DP16" s="54" t="str">
        <f>IF(AND('20'!DP16&lt;&gt;"",'20'!DP16&lt;&gt;"Falta"),'20'!DP16/20,"")</f>
        <v/>
      </c>
      <c r="DQ16" s="54">
        <f>IF(AND('20'!DQ16&lt;&gt;"",'20'!DQ16&lt;&gt;"Falta"),'20'!DQ16/20,"")</f>
        <v>0.8</v>
      </c>
      <c r="DR16" s="54" t="str">
        <f>IF(AND('20'!DR16&lt;&gt;"",'20'!DR16&lt;&gt;"Falta"),'20'!DR16/20,"")</f>
        <v/>
      </c>
      <c r="DS16" s="54" t="str">
        <f>IF(AND('20'!DS16&lt;&gt;"",'20'!DS16&lt;&gt;"Falta"),'20'!DS16/20,"")</f>
        <v/>
      </c>
      <c r="DT16" s="54" t="str">
        <f>IF(AND('20'!DT16&lt;&gt;"",'20'!DT16&lt;&gt;"Falta"),'20'!DT16/20,"")</f>
        <v/>
      </c>
      <c r="DU16" s="54">
        <f>IF(AND('20'!DU16&lt;&gt;"",'20'!DU16&lt;&gt;"Falta"),'20'!DU16/20,"")</f>
        <v>0.9</v>
      </c>
      <c r="DV16" s="54" t="str">
        <f>IF(AND('20'!DV16&lt;&gt;"",'20'!DV16&lt;&gt;"Falta"),'20'!DV16/20,"")</f>
        <v/>
      </c>
      <c r="DW16" s="54" t="str">
        <f>IF(AND('20'!DW16&lt;&gt;"",'20'!DW16&lt;&gt;"Falta"),'20'!DW16/20,"")</f>
        <v/>
      </c>
      <c r="DX16" s="54" t="str">
        <f>IF(AND('20'!DX16&lt;&gt;"",'20'!DX16&lt;&gt;"Falta"),'20'!DX16/20,"")</f>
        <v/>
      </c>
      <c r="DY16" s="54" t="str">
        <f>IF(AND('20'!DY16&lt;&gt;"",'20'!DY16&lt;&gt;"Falta"),'20'!DY16/20,"")</f>
        <v/>
      </c>
      <c r="DZ16" s="54" t="str">
        <f>IF(AND('20'!DZ16&lt;&gt;"",'20'!DZ16&lt;&gt;"Falta"),'20'!DZ16/20,"")</f>
        <v/>
      </c>
      <c r="EA16" s="54" t="str">
        <f>IF(AND('20'!EA16&lt;&gt;"",'20'!EA16&lt;&gt;"Falta"),'20'!EA16/20,"")</f>
        <v/>
      </c>
      <c r="EB16" s="54" t="str">
        <f>IF(AND('20'!EB16&lt;&gt;"",'20'!EB16&lt;&gt;"Falta"),'20'!EB16/20,"")</f>
        <v/>
      </c>
      <c r="EC16" s="54" t="str">
        <f>IF(AND('20'!EC16&lt;&gt;"",'20'!EC16&lt;&gt;"Falta"),'20'!EC16/20,"")</f>
        <v/>
      </c>
      <c r="ED16" s="54" t="str">
        <f>IF(AND('20'!ED16&lt;&gt;"",'20'!ED16&lt;&gt;"Falta"),'20'!ED16/20,"")</f>
        <v/>
      </c>
      <c r="EE16" s="54" t="str">
        <f>IF(AND('20'!EE16&lt;&gt;"",'20'!EE16&lt;&gt;"Falta"),'20'!EE16/20,"")</f>
        <v/>
      </c>
      <c r="EF16" s="54" t="str">
        <f>IF(AND('20'!EF16&lt;&gt;"",'20'!EF16&lt;&gt;"Falta"),'20'!EF16/20,"")</f>
        <v/>
      </c>
      <c r="EG16" s="54" t="str">
        <f>IF(AND('20'!EG16&lt;&gt;"",'20'!EG16&lt;&gt;"Falta"),'20'!EG16/20,"")</f>
        <v/>
      </c>
      <c r="EH16" s="54" t="str">
        <f>IF(AND('20'!EH16&lt;&gt;"",'20'!EH16&lt;&gt;"Falta"),'20'!EH16/20,"")</f>
        <v/>
      </c>
      <c r="EI16" s="54" t="str">
        <f>IF(AND('20'!EI16&lt;&gt;"",'20'!EI16&lt;&gt;"Falta"),'20'!EI16/20,"")</f>
        <v/>
      </c>
      <c r="EJ16" s="54" t="str">
        <f>IF(AND('20'!EJ16&lt;&gt;"",'20'!EJ16&lt;&gt;"Falta"),'20'!EJ16/20,"")</f>
        <v/>
      </c>
      <c r="EK16" s="54">
        <f>IF(AND('20'!EK16&lt;&gt;"",'20'!EK16&lt;&gt;"Falta"),'20'!EK16/20,"")</f>
        <v>0.8</v>
      </c>
      <c r="EL16" s="54" t="str">
        <f>IF(AND('20'!EL16&lt;&gt;"",'20'!EL16&lt;&gt;"Falta"),'20'!EL16/20,"")</f>
        <v/>
      </c>
      <c r="EM16" s="54" t="str">
        <f>IF(AND('20'!EM16&lt;&gt;"",'20'!EM16&lt;&gt;"Falta"),'20'!EM16/20,"")</f>
        <v/>
      </c>
      <c r="EN16" s="54" t="str">
        <f>IF(AND('20'!EN16&lt;&gt;"",'20'!EN16&lt;&gt;"Falta"),'20'!EN16/20,"")</f>
        <v/>
      </c>
      <c r="EO16" s="54">
        <f>IF(AND('20'!EO16&lt;&gt;"",'20'!EO16&lt;&gt;"Falta"),'20'!EO16/20,"")</f>
        <v>0.8</v>
      </c>
      <c r="EP16" s="54" t="str">
        <f>IF(AND('20'!EP16&lt;&gt;"",'20'!EP16&lt;&gt;"Falta"),'20'!EP16/20,"")</f>
        <v/>
      </c>
      <c r="EQ16" s="54" t="str">
        <f>IF(AND('20'!EQ16&lt;&gt;"",'20'!EQ16&lt;&gt;"Falta"),'20'!EQ16/20,"")</f>
        <v/>
      </c>
      <c r="ER16" s="54" t="str">
        <f>IF(AND('20'!ER16&lt;&gt;"",'20'!ER16&lt;&gt;"Falta"),'20'!ER16/20,"")</f>
        <v/>
      </c>
      <c r="ES16" s="54" t="str">
        <f>IF(AND('20'!ES16&lt;&gt;"",'20'!ES16&lt;&gt;"Falta"),'20'!ES16/20,"")</f>
        <v/>
      </c>
      <c r="ET16" s="54" t="str">
        <f>IF(AND('20'!ET16&lt;&gt;"",'20'!ET16&lt;&gt;"Falta"),'20'!ET16/20,"")</f>
        <v/>
      </c>
      <c r="EU16" s="54" t="str">
        <f>IF(AND('20'!EU16&lt;&gt;"",'20'!EU16&lt;&gt;"Falta"),'20'!EU16/20,"")</f>
        <v/>
      </c>
      <c r="EV16" s="54" t="str">
        <f>IF(AND('20'!EV16&lt;&gt;"",'20'!EV16&lt;&gt;"Falta"),'20'!EV16/20,"")</f>
        <v/>
      </c>
      <c r="EW16" s="54" t="str">
        <f>IF(AND('20'!EW16&lt;&gt;"",'20'!EW16&lt;&gt;"Falta"),'20'!EW16/20,"")</f>
        <v/>
      </c>
      <c r="EX16" s="54" t="str">
        <f>IF(AND('20'!EX16&lt;&gt;"",'20'!EX16&lt;&gt;"Falta"),'20'!EX16/20,"")</f>
        <v/>
      </c>
      <c r="EY16" s="54" t="str">
        <f>IF(AND('20'!EY16&lt;&gt;"",'20'!EY16&lt;&gt;"Falta"),'20'!EY16/20,"")</f>
        <v/>
      </c>
      <c r="EZ16" s="54" t="str">
        <f>IF(AND('20'!EZ16&lt;&gt;"",'20'!EZ16&lt;&gt;"Falta"),'20'!EZ16/20,"")</f>
        <v/>
      </c>
      <c r="FA16" s="54">
        <f>IF(AND('20'!FA16&lt;&gt;"",'20'!FA16&lt;&gt;"Falta"),'20'!FA16/20,"")</f>
        <v>0.6</v>
      </c>
      <c r="FB16" s="54">
        <f>IF(AND('20'!FB16&lt;&gt;"",'20'!FB16&lt;&gt;"Falta"),'20'!FB16/20,"")</f>
        <v>1</v>
      </c>
      <c r="FC16" s="54">
        <f>IF(AND('20'!FC16&lt;&gt;"",'20'!FC16&lt;&gt;"Falta"),'20'!FC16/20,"")</f>
        <v>0.75</v>
      </c>
      <c r="FD16" s="54">
        <f>IF(AND('20'!FD16&lt;&gt;"",'20'!FD16&lt;&gt;"Falta"),'20'!FD16/20,"")</f>
        <v>0.8</v>
      </c>
      <c r="FE16" s="54" t="str">
        <f>IF(AND('20'!FE16&lt;&gt;"",'20'!FE16&lt;&gt;"Falta"),'20'!FE16/20,"")</f>
        <v/>
      </c>
      <c r="FF16" s="54" t="str">
        <f>IF(AND('20'!FF16&lt;&gt;"",'20'!FF16&lt;&gt;"Falta"),'20'!FF16/20,"")</f>
        <v/>
      </c>
      <c r="FG16" s="54" t="str">
        <f>IF(AND('20'!FG16&lt;&gt;"",'20'!FG16&lt;&gt;"Falta"),'20'!FG16/20,"")</f>
        <v/>
      </c>
      <c r="FH16" s="54" t="str">
        <f>IF(AND('20'!FH16&lt;&gt;"",'20'!FH16&lt;&gt;"Falta"),'20'!FH16/20,"")</f>
        <v/>
      </c>
      <c r="FI16" s="54" t="str">
        <f>IF(AND('20'!FI16&lt;&gt;"",'20'!FI16&lt;&gt;"Falta"),'20'!FI16/20,"")</f>
        <v/>
      </c>
      <c r="FJ16" s="54" t="str">
        <f>IF(AND('20'!FJ16&lt;&gt;"",'20'!FJ16&lt;&gt;"Falta"),'20'!FJ16/20,"")</f>
        <v/>
      </c>
      <c r="FK16" s="54" t="str">
        <f>IF(AND('20'!FK16&lt;&gt;"",'20'!FK16&lt;&gt;"Falta"),'20'!FK16/20,"")</f>
        <v/>
      </c>
      <c r="FL16" s="54" t="str">
        <f>IF(AND('20'!FL16&lt;&gt;"",'20'!FL16&lt;&gt;"Falta"),'20'!FL16/20,"")</f>
        <v/>
      </c>
    </row>
    <row r="17" spans="2:168" x14ac:dyDescent="0.25">
      <c r="B17" s="42" t="str">
        <f>IF(ISBLANK('Nota de Estudiantes'!B19),"",'Nota de Estudiantes'!B19)</f>
        <v>13</v>
      </c>
      <c r="C17" s="42" t="str">
        <f>IF(ISBLANK('Nota de Estudiantes'!C19),"",'Nota de Estudiantes'!C19)</f>
        <v>GIRALDO SARMIENTO, ANDRES FELIX</v>
      </c>
      <c r="D17" s="38" t="str">
        <f>IF(ISBLANK('Nota de Estudiantes'!D19),"",'Nota de Estudiantes'!D19)</f>
        <v>05</v>
      </c>
      <c r="E17" s="54">
        <f>IF(AND('20'!E17&lt;&gt;"",'20'!E17&lt;&gt;"Falta"),'20'!E17/20,"")</f>
        <v>1</v>
      </c>
      <c r="F17" s="54">
        <f>IF(AND('20'!F17&lt;&gt;"",'20'!F17&lt;&gt;"Falta"),'20'!F17/20,"")</f>
        <v>0.8</v>
      </c>
      <c r="G17" s="54">
        <f>IF(AND('20'!G17&lt;&gt;"",'20'!G17&lt;&gt;"Falta"),'20'!G17/20,"")</f>
        <v>0.75</v>
      </c>
      <c r="H17" s="54" t="str">
        <f>IF(AND('20'!H17&lt;&gt;"",'20'!H17&lt;&gt;"Falta"),'20'!H17/20,"")</f>
        <v/>
      </c>
      <c r="I17" s="54">
        <f>IF(AND('20'!I17&lt;&gt;"",'20'!I17&lt;&gt;"Falta"),'20'!I17/20,"")</f>
        <v>0.75</v>
      </c>
      <c r="J17" s="54">
        <f>IF(AND('20'!J17&lt;&gt;"",'20'!J17&lt;&gt;"Falta"),'20'!J17/20,"")</f>
        <v>0.8</v>
      </c>
      <c r="K17" s="54">
        <f>IF(AND('20'!K17&lt;&gt;"",'20'!K17&lt;&gt;"Falta"),'20'!K17/20,"")</f>
        <v>0.6</v>
      </c>
      <c r="L17" s="54">
        <f>IF(AND('20'!L17&lt;&gt;"",'20'!L17&lt;&gt;"Falta"),'20'!L17/20,"")</f>
        <v>0.6</v>
      </c>
      <c r="M17" s="54" t="str">
        <f>IF(AND('20'!M17&lt;&gt;"",'20'!M17&lt;&gt;"Falta"),'20'!M17/20,"")</f>
        <v/>
      </c>
      <c r="N17" s="54" t="str">
        <f>IF(AND('20'!N17&lt;&gt;"",'20'!N17&lt;&gt;"Falta"),'20'!N17/20,"")</f>
        <v/>
      </c>
      <c r="O17" s="54" t="str">
        <f>IF(AND('20'!O17&lt;&gt;"",'20'!O17&lt;&gt;"Falta"),'20'!O17/20,"")</f>
        <v/>
      </c>
      <c r="P17" s="54" t="str">
        <f>IF(AND('20'!P17&lt;&gt;"",'20'!P17&lt;&gt;"Falta"),'20'!P17/20,"")</f>
        <v/>
      </c>
      <c r="Q17" s="54" t="str">
        <f>IF(AND('20'!Q17&lt;&gt;"",'20'!Q17&lt;&gt;"Falta"),'20'!Q17/20,"")</f>
        <v/>
      </c>
      <c r="R17" s="54" t="str">
        <f>IF(AND('20'!R17&lt;&gt;"",'20'!R17&lt;&gt;"Falta"),'20'!R17/20,"")</f>
        <v/>
      </c>
      <c r="S17" s="54" t="str">
        <f>IF(AND('20'!S17&lt;&gt;"",'20'!S17&lt;&gt;"Falta"),'20'!S17/20,"")</f>
        <v/>
      </c>
      <c r="T17" s="54" t="str">
        <f>IF(AND('20'!T17&lt;&gt;"",'20'!T17&lt;&gt;"Falta"),'20'!T17/20,"")</f>
        <v/>
      </c>
      <c r="U17" s="54">
        <f>IF(AND('20'!U17&lt;&gt;"",'20'!U17&lt;&gt;"Falta"),'20'!U17/20,"")</f>
        <v>0.75</v>
      </c>
      <c r="V17" s="54">
        <f>IF(AND('20'!V17&lt;&gt;"",'20'!V17&lt;&gt;"Falta"),'20'!V17/20,"")</f>
        <v>1</v>
      </c>
      <c r="W17" s="54">
        <f>IF(AND('20'!W17&lt;&gt;"",'20'!W17&lt;&gt;"Falta"),'20'!W17/20,"")</f>
        <v>0.8</v>
      </c>
      <c r="X17" s="54" t="str">
        <f>IF(AND('20'!X17&lt;&gt;"",'20'!X17&lt;&gt;"Falta"),'20'!X17/20,"")</f>
        <v/>
      </c>
      <c r="Y17" s="54">
        <f>IF(AND('20'!Y17&lt;&gt;"",'20'!Y17&lt;&gt;"Falta"),'20'!Y17/20,"")</f>
        <v>0.85</v>
      </c>
      <c r="Z17" s="54">
        <f>IF(AND('20'!Z17&lt;&gt;"",'20'!Z17&lt;&gt;"Falta"),'20'!Z17/20,"")</f>
        <v>0.45</v>
      </c>
      <c r="AA17" s="54">
        <f>IF(AND('20'!AA17&lt;&gt;"",'20'!AA17&lt;&gt;"Falta"),'20'!AA17/20,"")</f>
        <v>0.7</v>
      </c>
      <c r="AB17" s="54">
        <f>IF(AND('20'!AB17&lt;&gt;"",'20'!AB17&lt;&gt;"Falta"),'20'!AB17/20,"")</f>
        <v>0.8</v>
      </c>
      <c r="AC17" s="54">
        <f>IF(AND('20'!AC17&lt;&gt;"",'20'!AC17&lt;&gt;"Falta"),'20'!AC17/20,"")</f>
        <v>0.65</v>
      </c>
      <c r="AD17" s="54" t="str">
        <f>IF(AND('20'!AD17&lt;&gt;"",'20'!AD17&lt;&gt;"Falta"),'20'!AD17/20,"")</f>
        <v/>
      </c>
      <c r="AE17" s="54" t="str">
        <f>IF(AND('20'!AE17&lt;&gt;"",'20'!AE17&lt;&gt;"Falta"),'20'!AE17/20,"")</f>
        <v/>
      </c>
      <c r="AF17" s="54" t="str">
        <f>IF(AND('20'!AF17&lt;&gt;"",'20'!AF17&lt;&gt;"Falta"),'20'!AF17/20,"")</f>
        <v/>
      </c>
      <c r="AG17" s="54" t="str">
        <f>IF(AND('20'!AG17&lt;&gt;"",'20'!AG17&lt;&gt;"Falta"),'20'!AG17/20,"")</f>
        <v/>
      </c>
      <c r="AH17" s="54" t="str">
        <f>IF(AND('20'!AH17&lt;&gt;"",'20'!AH17&lt;&gt;"Falta"),'20'!AH17/20,"")</f>
        <v/>
      </c>
      <c r="AI17" s="54" t="str">
        <f>IF(AND('20'!AI17&lt;&gt;"",'20'!AI17&lt;&gt;"Falta"),'20'!AI17/20,"")</f>
        <v/>
      </c>
      <c r="AJ17" s="54" t="str">
        <f>IF(AND('20'!AJ17&lt;&gt;"",'20'!AJ17&lt;&gt;"Falta"),'20'!AJ17/20,"")</f>
        <v/>
      </c>
      <c r="AK17" s="54" t="str">
        <f>IF(AND('20'!AK17&lt;&gt;"",'20'!AK17&lt;&gt;"Falta"),'20'!AK17/20,"")</f>
        <v/>
      </c>
      <c r="AL17" s="54" t="str">
        <f>IF(AND('20'!AL17&lt;&gt;"",'20'!AL17&lt;&gt;"Falta"),'20'!AL17/20,"")</f>
        <v/>
      </c>
      <c r="AM17" s="54" t="str">
        <f>IF(AND('20'!AM17&lt;&gt;"",'20'!AM17&lt;&gt;"Falta"),'20'!AM17/20,"")</f>
        <v/>
      </c>
      <c r="AN17" s="54" t="str">
        <f>IF(AND('20'!AN17&lt;&gt;"",'20'!AN17&lt;&gt;"Falta"),'20'!AN17/20,"")</f>
        <v/>
      </c>
      <c r="AO17" s="54" t="str">
        <f>IF(AND('20'!AO17&lt;&gt;"",'20'!AO17&lt;&gt;"Falta"),'20'!AO17/20,"")</f>
        <v/>
      </c>
      <c r="AP17" s="54" t="str">
        <f>IF(AND('20'!AP17&lt;&gt;"",'20'!AP17&lt;&gt;"Falta"),'20'!AP17/20,"")</f>
        <v/>
      </c>
      <c r="AQ17" s="54" t="str">
        <f>IF(AND('20'!AQ17&lt;&gt;"",'20'!AQ17&lt;&gt;"Falta"),'20'!AQ17/20,"")</f>
        <v/>
      </c>
      <c r="AR17" s="54" t="str">
        <f>IF(AND('20'!AR17&lt;&gt;"",'20'!AR17&lt;&gt;"Falta"),'20'!AR17/20,"")</f>
        <v/>
      </c>
      <c r="AS17" s="54">
        <f>IF(AND('20'!AS17&lt;&gt;"",'20'!AS17&lt;&gt;"Falta"),'20'!AS17/20,"")</f>
        <v>0.5</v>
      </c>
      <c r="AT17" s="54" t="str">
        <f>IF(AND('20'!AT17&lt;&gt;"",'20'!AT17&lt;&gt;"Falta"),'20'!AT17/20,"")</f>
        <v/>
      </c>
      <c r="AU17" s="54" t="str">
        <f>IF(AND('20'!AU17&lt;&gt;"",'20'!AU17&lt;&gt;"Falta"),'20'!AU17/20,"")</f>
        <v/>
      </c>
      <c r="AV17" s="54" t="str">
        <f>IF(AND('20'!AV17&lt;&gt;"",'20'!AV17&lt;&gt;"Falta"),'20'!AV17/20,"")</f>
        <v/>
      </c>
      <c r="AW17" s="54">
        <f>IF(AND('20'!AW17&lt;&gt;"",'20'!AW17&lt;&gt;"Falta"),'20'!AW17/20,"")</f>
        <v>0.9</v>
      </c>
      <c r="AX17" s="54">
        <f>IF(AND('20'!AX17&lt;&gt;"",'20'!AX17&lt;&gt;"Falta"),'20'!AX17/20,"")</f>
        <v>0.85</v>
      </c>
      <c r="AY17" s="54" t="str">
        <f>IF(AND('20'!AY17&lt;&gt;"",'20'!AY17&lt;&gt;"Falta"),'20'!AY17/20,"")</f>
        <v/>
      </c>
      <c r="AZ17" s="54" t="str">
        <f>IF(AND('20'!AZ17&lt;&gt;"",'20'!AZ17&lt;&gt;"Falta"),'20'!AZ17/20,"")</f>
        <v/>
      </c>
      <c r="BA17" s="54" t="str">
        <f>IF(AND('20'!BA17&lt;&gt;"",'20'!BA17&lt;&gt;"Falta"),'20'!BA17/20,"")</f>
        <v/>
      </c>
      <c r="BB17" s="54" t="str">
        <f>IF(AND('20'!BB17&lt;&gt;"",'20'!BB17&lt;&gt;"Falta"),'20'!BB17/20,"")</f>
        <v/>
      </c>
      <c r="BC17" s="54" t="str">
        <f>IF(AND('20'!BC17&lt;&gt;"",'20'!BC17&lt;&gt;"Falta"),'20'!BC17/20,"")</f>
        <v/>
      </c>
      <c r="BD17" s="54" t="str">
        <f>IF(AND('20'!BD17&lt;&gt;"",'20'!BD17&lt;&gt;"Falta"),'20'!BD17/20,"")</f>
        <v/>
      </c>
      <c r="BE17" s="54" t="str">
        <f>IF(AND('20'!BE17&lt;&gt;"",'20'!BE17&lt;&gt;"Falta"),'20'!BE17/20,"")</f>
        <v/>
      </c>
      <c r="BF17" s="54" t="str">
        <f>IF(AND('20'!BF17&lt;&gt;"",'20'!BF17&lt;&gt;"Falta"),'20'!BF17/20,"")</f>
        <v/>
      </c>
      <c r="BG17" s="54" t="str">
        <f>IF(AND('20'!BG17&lt;&gt;"",'20'!BG17&lt;&gt;"Falta"),'20'!BG17/20,"")</f>
        <v/>
      </c>
      <c r="BH17" s="54" t="str">
        <f>IF(AND('20'!BH17&lt;&gt;"",'20'!BH17&lt;&gt;"Falta"),'20'!BH17/20,"")</f>
        <v/>
      </c>
      <c r="BI17" s="54">
        <f>IF(AND('20'!BI17&lt;&gt;"",'20'!BI17&lt;&gt;"Falta"),'20'!BI17/20,"")</f>
        <v>0.5</v>
      </c>
      <c r="BJ17" s="54" t="str">
        <f>IF(AND('20'!BJ17&lt;&gt;"",'20'!BJ17&lt;&gt;"Falta"),'20'!BJ17/20,"")</f>
        <v/>
      </c>
      <c r="BK17" s="54" t="str">
        <f>IF(AND('20'!BK17&lt;&gt;"",'20'!BK17&lt;&gt;"Falta"),'20'!BK17/20,"")</f>
        <v/>
      </c>
      <c r="BL17" s="54" t="str">
        <f>IF(AND('20'!BL17&lt;&gt;"",'20'!BL17&lt;&gt;"Falta"),'20'!BL17/20,"")</f>
        <v/>
      </c>
      <c r="BM17" s="54">
        <f>IF(AND('20'!BM17&lt;&gt;"",'20'!BM17&lt;&gt;"Falta"),'20'!BM17/20,"")</f>
        <v>0.85</v>
      </c>
      <c r="BN17" s="54" t="str">
        <f>IF(AND('20'!BN17&lt;&gt;"",'20'!BN17&lt;&gt;"Falta"),'20'!BN17/20,"")</f>
        <v/>
      </c>
      <c r="BO17" s="54" t="str">
        <f>IF(AND('20'!BO17&lt;&gt;"",'20'!BO17&lt;&gt;"Falta"),'20'!BO17/20,"")</f>
        <v/>
      </c>
      <c r="BP17" s="54" t="str">
        <f>IF(AND('20'!BP17&lt;&gt;"",'20'!BP17&lt;&gt;"Falta"),'20'!BP17/20,"")</f>
        <v/>
      </c>
      <c r="BQ17" s="54" t="str">
        <f>IF(AND('20'!BQ17&lt;&gt;"",'20'!BQ17&lt;&gt;"Falta"),'20'!BQ17/20,"")</f>
        <v/>
      </c>
      <c r="BR17" s="54" t="str">
        <f>IF(AND('20'!BR17&lt;&gt;"",'20'!BR17&lt;&gt;"Falta"),'20'!BR17/20,"")</f>
        <v/>
      </c>
      <c r="BS17" s="54" t="str">
        <f>IF(AND('20'!BS17&lt;&gt;"",'20'!BS17&lt;&gt;"Falta"),'20'!BS17/20,"")</f>
        <v/>
      </c>
      <c r="BT17" s="54" t="str">
        <f>IF(AND('20'!BT17&lt;&gt;"",'20'!BT17&lt;&gt;"Falta"),'20'!BT17/20,"")</f>
        <v/>
      </c>
      <c r="BU17" s="54" t="str">
        <f>IF(AND('20'!BU17&lt;&gt;"",'20'!BU17&lt;&gt;"Falta"),'20'!BU17/20,"")</f>
        <v/>
      </c>
      <c r="BV17" s="54" t="str">
        <f>IF(AND('20'!BV17&lt;&gt;"",'20'!BV17&lt;&gt;"Falta"),'20'!BV17/20,"")</f>
        <v/>
      </c>
      <c r="BW17" s="54" t="str">
        <f>IF(AND('20'!BW17&lt;&gt;"",'20'!BW17&lt;&gt;"Falta"),'20'!BW17/20,"")</f>
        <v/>
      </c>
      <c r="BX17" s="54" t="str">
        <f>IF(AND('20'!BX17&lt;&gt;"",'20'!BX17&lt;&gt;"Falta"),'20'!BX17/20,"")</f>
        <v/>
      </c>
      <c r="BY17" s="54">
        <f>IF(AND('20'!BY17&lt;&gt;"",'20'!BY17&lt;&gt;"Falta"),'20'!BY17/20,"")</f>
        <v>1</v>
      </c>
      <c r="BZ17" s="54">
        <f>IF(AND('20'!BZ17&lt;&gt;"",'20'!BZ17&lt;&gt;"Falta"),'20'!BZ17/20,"")</f>
        <v>0.75</v>
      </c>
      <c r="CA17" s="54" t="str">
        <f>IF(AND('20'!CA17&lt;&gt;"",'20'!CA17&lt;&gt;"Falta"),'20'!CA17/20,"")</f>
        <v/>
      </c>
      <c r="CB17" s="54" t="str">
        <f>IF(AND('20'!CB17&lt;&gt;"",'20'!CB17&lt;&gt;"Falta"),'20'!CB17/20,"")</f>
        <v/>
      </c>
      <c r="CC17" s="54" t="str">
        <f>IF(AND('20'!CC17&lt;&gt;"",'20'!CC17&lt;&gt;"Falta"),'20'!CC17/20,"")</f>
        <v/>
      </c>
      <c r="CD17" s="54" t="str">
        <f>IF(AND('20'!CD17&lt;&gt;"",'20'!CD17&lt;&gt;"Falta"),'20'!CD17/20,"")</f>
        <v/>
      </c>
      <c r="CE17" s="54" t="str">
        <f>IF(AND('20'!CE17&lt;&gt;"",'20'!CE17&lt;&gt;"Falta"),'20'!CE17/20,"")</f>
        <v/>
      </c>
      <c r="CF17" s="54" t="str">
        <f>IF(AND('20'!CF17&lt;&gt;"",'20'!CF17&lt;&gt;"Falta"),'20'!CF17/20,"")</f>
        <v/>
      </c>
      <c r="CG17" s="54" t="str">
        <f>IF(AND('20'!CG17&lt;&gt;"",'20'!CG17&lt;&gt;"Falta"),'20'!CG17/20,"")</f>
        <v/>
      </c>
      <c r="CH17" s="54" t="str">
        <f>IF(AND('20'!CH17&lt;&gt;"",'20'!CH17&lt;&gt;"Falta"),'20'!CH17/20,"")</f>
        <v/>
      </c>
      <c r="CI17" s="54" t="str">
        <f>IF(AND('20'!CI17&lt;&gt;"",'20'!CI17&lt;&gt;"Falta"),'20'!CI17/20,"")</f>
        <v/>
      </c>
      <c r="CJ17" s="54" t="str">
        <f>IF(AND('20'!CJ17&lt;&gt;"",'20'!CJ17&lt;&gt;"Falta"),'20'!CJ17/20,"")</f>
        <v/>
      </c>
      <c r="CK17" s="54">
        <f>IF(AND('20'!CK17&lt;&gt;"",'20'!CK17&lt;&gt;"Falta"),'20'!CK17/20,"")</f>
        <v>1</v>
      </c>
      <c r="CL17" s="54" t="str">
        <f>IF(AND('20'!CL17&lt;&gt;"",'20'!CL17&lt;&gt;"Falta"),'20'!CL17/20,"")</f>
        <v/>
      </c>
      <c r="CM17" s="54" t="str">
        <f>IF(AND('20'!CM17&lt;&gt;"",'20'!CM17&lt;&gt;"Falta"),'20'!CM17/20,"")</f>
        <v/>
      </c>
      <c r="CN17" s="54" t="str">
        <f>IF(AND('20'!CN17&lt;&gt;"",'20'!CN17&lt;&gt;"Falta"),'20'!CN17/20,"")</f>
        <v/>
      </c>
      <c r="CO17" s="54">
        <f>IF(AND('20'!CO17&lt;&gt;"",'20'!CO17&lt;&gt;"Falta"),'20'!CO17/20,"")</f>
        <v>1</v>
      </c>
      <c r="CP17" s="54" t="str">
        <f>IF(AND('20'!CP17&lt;&gt;"",'20'!CP17&lt;&gt;"Falta"),'20'!CP17/20,"")</f>
        <v/>
      </c>
      <c r="CQ17" s="54" t="str">
        <f>IF(AND('20'!CQ17&lt;&gt;"",'20'!CQ17&lt;&gt;"Falta"),'20'!CQ17/20,"")</f>
        <v/>
      </c>
      <c r="CR17" s="54" t="str">
        <f>IF(AND('20'!CR17&lt;&gt;"",'20'!CR17&lt;&gt;"Falta"),'20'!CR17/20,"")</f>
        <v/>
      </c>
      <c r="CS17" s="54" t="str">
        <f>IF(AND('20'!CS17&lt;&gt;"",'20'!CS17&lt;&gt;"Falta"),'20'!CS17/20,"")</f>
        <v/>
      </c>
      <c r="CT17" s="54" t="str">
        <f>IF(AND('20'!CT17&lt;&gt;"",'20'!CT17&lt;&gt;"Falta"),'20'!CT17/20,"")</f>
        <v/>
      </c>
      <c r="CU17" s="54" t="str">
        <f>IF(AND('20'!CU17&lt;&gt;"",'20'!CU17&lt;&gt;"Falta"),'20'!CU17/20,"")</f>
        <v/>
      </c>
      <c r="CV17" s="54" t="str">
        <f>IF(AND('20'!CV17&lt;&gt;"",'20'!CV17&lt;&gt;"Falta"),'20'!CV17/20,"")</f>
        <v/>
      </c>
      <c r="CW17" s="54" t="str">
        <f>IF(AND('20'!CW17&lt;&gt;"",'20'!CW17&lt;&gt;"Falta"),'20'!CW17/20,"")</f>
        <v/>
      </c>
      <c r="CX17" s="54" t="str">
        <f>IF(AND('20'!CX17&lt;&gt;"",'20'!CX17&lt;&gt;"Falta"),'20'!CX17/20,"")</f>
        <v/>
      </c>
      <c r="CY17" s="54" t="str">
        <f>IF(AND('20'!CY17&lt;&gt;"",'20'!CY17&lt;&gt;"Falta"),'20'!CY17/20,"")</f>
        <v/>
      </c>
      <c r="CZ17" s="54" t="str">
        <f>IF(AND('20'!CZ17&lt;&gt;"",'20'!CZ17&lt;&gt;"Falta"),'20'!CZ17/20,"")</f>
        <v/>
      </c>
      <c r="DA17" s="54">
        <f>IF(AND('20'!DA17&lt;&gt;"",'20'!DA17&lt;&gt;"Falta"),'20'!DA17/20,"")</f>
        <v>1</v>
      </c>
      <c r="DB17" s="54">
        <f>IF(AND('20'!DB17&lt;&gt;"",'20'!DB17&lt;&gt;"Falta"),'20'!DB17/20,"")</f>
        <v>1</v>
      </c>
      <c r="DC17" s="54">
        <f>IF(AND('20'!DC17&lt;&gt;"",'20'!DC17&lt;&gt;"Falta"),'20'!DC17/20,"")</f>
        <v>0.95</v>
      </c>
      <c r="DD17" s="54">
        <f>IF(AND('20'!DD17&lt;&gt;"",'20'!DD17&lt;&gt;"Falta"),'20'!DD17/20,"")</f>
        <v>0.6</v>
      </c>
      <c r="DE17" s="54">
        <f>IF(AND('20'!DE17&lt;&gt;"",'20'!DE17&lt;&gt;"Falta"),'20'!DE17/20,"")</f>
        <v>0.85</v>
      </c>
      <c r="DF17" s="54" t="str">
        <f>IF(AND('20'!DF17&lt;&gt;"",'20'!DF17&lt;&gt;"Falta"),'20'!DF17/20,"")</f>
        <v/>
      </c>
      <c r="DG17" s="54" t="str">
        <f>IF(AND('20'!DG17&lt;&gt;"",'20'!DG17&lt;&gt;"Falta"),'20'!DG17/20,"")</f>
        <v/>
      </c>
      <c r="DH17" s="54" t="str">
        <f>IF(AND('20'!DH17&lt;&gt;"",'20'!DH17&lt;&gt;"Falta"),'20'!DH17/20,"")</f>
        <v/>
      </c>
      <c r="DI17" s="54" t="str">
        <f>IF(AND('20'!DI17&lt;&gt;"",'20'!DI17&lt;&gt;"Falta"),'20'!DI17/20,"")</f>
        <v/>
      </c>
      <c r="DJ17" s="54" t="str">
        <f>IF(AND('20'!DJ17&lt;&gt;"",'20'!DJ17&lt;&gt;"Falta"),'20'!DJ17/20,"")</f>
        <v/>
      </c>
      <c r="DK17" s="54" t="str">
        <f>IF(AND('20'!DK17&lt;&gt;"",'20'!DK17&lt;&gt;"Falta"),'20'!DK17/20,"")</f>
        <v/>
      </c>
      <c r="DL17" s="54" t="str">
        <f>IF(AND('20'!DL17&lt;&gt;"",'20'!DL17&lt;&gt;"Falta"),'20'!DL17/20,"")</f>
        <v/>
      </c>
      <c r="DM17" s="54" t="str">
        <f>IF(AND('20'!DM17&lt;&gt;"",'20'!DM17&lt;&gt;"Falta"),'20'!DM17/20,"")</f>
        <v/>
      </c>
      <c r="DN17" s="54" t="str">
        <f>IF(AND('20'!DN17&lt;&gt;"",'20'!DN17&lt;&gt;"Falta"),'20'!DN17/20,"")</f>
        <v/>
      </c>
      <c r="DO17" s="54" t="str">
        <f>IF(AND('20'!DO17&lt;&gt;"",'20'!DO17&lt;&gt;"Falta"),'20'!DO17/20,"")</f>
        <v/>
      </c>
      <c r="DP17" s="54" t="str">
        <f>IF(AND('20'!DP17&lt;&gt;"",'20'!DP17&lt;&gt;"Falta"),'20'!DP17/20,"")</f>
        <v/>
      </c>
      <c r="DQ17" s="54">
        <f>IF(AND('20'!DQ17&lt;&gt;"",'20'!DQ17&lt;&gt;"Falta"),'20'!DQ17/20,"")</f>
        <v>0.85</v>
      </c>
      <c r="DR17" s="54" t="str">
        <f>IF(AND('20'!DR17&lt;&gt;"",'20'!DR17&lt;&gt;"Falta"),'20'!DR17/20,"")</f>
        <v/>
      </c>
      <c r="DS17" s="54" t="str">
        <f>IF(AND('20'!DS17&lt;&gt;"",'20'!DS17&lt;&gt;"Falta"),'20'!DS17/20,"")</f>
        <v/>
      </c>
      <c r="DT17" s="54" t="str">
        <f>IF(AND('20'!DT17&lt;&gt;"",'20'!DT17&lt;&gt;"Falta"),'20'!DT17/20,"")</f>
        <v/>
      </c>
      <c r="DU17" s="54">
        <f>IF(AND('20'!DU17&lt;&gt;"",'20'!DU17&lt;&gt;"Falta"),'20'!DU17/20,"")</f>
        <v>0.85</v>
      </c>
      <c r="DV17" s="54" t="str">
        <f>IF(AND('20'!DV17&lt;&gt;"",'20'!DV17&lt;&gt;"Falta"),'20'!DV17/20,"")</f>
        <v/>
      </c>
      <c r="DW17" s="54" t="str">
        <f>IF(AND('20'!DW17&lt;&gt;"",'20'!DW17&lt;&gt;"Falta"),'20'!DW17/20,"")</f>
        <v/>
      </c>
      <c r="DX17" s="54" t="str">
        <f>IF(AND('20'!DX17&lt;&gt;"",'20'!DX17&lt;&gt;"Falta"),'20'!DX17/20,"")</f>
        <v/>
      </c>
      <c r="DY17" s="54" t="str">
        <f>IF(AND('20'!DY17&lt;&gt;"",'20'!DY17&lt;&gt;"Falta"),'20'!DY17/20,"")</f>
        <v/>
      </c>
      <c r="DZ17" s="54" t="str">
        <f>IF(AND('20'!DZ17&lt;&gt;"",'20'!DZ17&lt;&gt;"Falta"),'20'!DZ17/20,"")</f>
        <v/>
      </c>
      <c r="EA17" s="54" t="str">
        <f>IF(AND('20'!EA17&lt;&gt;"",'20'!EA17&lt;&gt;"Falta"),'20'!EA17/20,"")</f>
        <v/>
      </c>
      <c r="EB17" s="54" t="str">
        <f>IF(AND('20'!EB17&lt;&gt;"",'20'!EB17&lt;&gt;"Falta"),'20'!EB17/20,"")</f>
        <v/>
      </c>
      <c r="EC17" s="54" t="str">
        <f>IF(AND('20'!EC17&lt;&gt;"",'20'!EC17&lt;&gt;"Falta"),'20'!EC17/20,"")</f>
        <v/>
      </c>
      <c r="ED17" s="54" t="str">
        <f>IF(AND('20'!ED17&lt;&gt;"",'20'!ED17&lt;&gt;"Falta"),'20'!ED17/20,"")</f>
        <v/>
      </c>
      <c r="EE17" s="54" t="str">
        <f>IF(AND('20'!EE17&lt;&gt;"",'20'!EE17&lt;&gt;"Falta"),'20'!EE17/20,"")</f>
        <v/>
      </c>
      <c r="EF17" s="54" t="str">
        <f>IF(AND('20'!EF17&lt;&gt;"",'20'!EF17&lt;&gt;"Falta"),'20'!EF17/20,"")</f>
        <v/>
      </c>
      <c r="EG17" s="54" t="str">
        <f>IF(AND('20'!EG17&lt;&gt;"",'20'!EG17&lt;&gt;"Falta"),'20'!EG17/20,"")</f>
        <v/>
      </c>
      <c r="EH17" s="54" t="str">
        <f>IF(AND('20'!EH17&lt;&gt;"",'20'!EH17&lt;&gt;"Falta"),'20'!EH17/20,"")</f>
        <v/>
      </c>
      <c r="EI17" s="54" t="str">
        <f>IF(AND('20'!EI17&lt;&gt;"",'20'!EI17&lt;&gt;"Falta"),'20'!EI17/20,"")</f>
        <v/>
      </c>
      <c r="EJ17" s="54" t="str">
        <f>IF(AND('20'!EJ17&lt;&gt;"",'20'!EJ17&lt;&gt;"Falta"),'20'!EJ17/20,"")</f>
        <v/>
      </c>
      <c r="EK17" s="54">
        <f>IF(AND('20'!EK17&lt;&gt;"",'20'!EK17&lt;&gt;"Falta"),'20'!EK17/20,"")</f>
        <v>0.85</v>
      </c>
      <c r="EL17" s="54" t="str">
        <f>IF(AND('20'!EL17&lt;&gt;"",'20'!EL17&lt;&gt;"Falta"),'20'!EL17/20,"")</f>
        <v/>
      </c>
      <c r="EM17" s="54" t="str">
        <f>IF(AND('20'!EM17&lt;&gt;"",'20'!EM17&lt;&gt;"Falta"),'20'!EM17/20,"")</f>
        <v/>
      </c>
      <c r="EN17" s="54" t="str">
        <f>IF(AND('20'!EN17&lt;&gt;"",'20'!EN17&lt;&gt;"Falta"),'20'!EN17/20,"")</f>
        <v/>
      </c>
      <c r="EO17" s="54">
        <f>IF(AND('20'!EO17&lt;&gt;"",'20'!EO17&lt;&gt;"Falta"),'20'!EO17/20,"")</f>
        <v>0.85</v>
      </c>
      <c r="EP17" s="54" t="str">
        <f>IF(AND('20'!EP17&lt;&gt;"",'20'!EP17&lt;&gt;"Falta"),'20'!EP17/20,"")</f>
        <v/>
      </c>
      <c r="EQ17" s="54" t="str">
        <f>IF(AND('20'!EQ17&lt;&gt;"",'20'!EQ17&lt;&gt;"Falta"),'20'!EQ17/20,"")</f>
        <v/>
      </c>
      <c r="ER17" s="54" t="str">
        <f>IF(AND('20'!ER17&lt;&gt;"",'20'!ER17&lt;&gt;"Falta"),'20'!ER17/20,"")</f>
        <v/>
      </c>
      <c r="ES17" s="54" t="str">
        <f>IF(AND('20'!ES17&lt;&gt;"",'20'!ES17&lt;&gt;"Falta"),'20'!ES17/20,"")</f>
        <v/>
      </c>
      <c r="ET17" s="54" t="str">
        <f>IF(AND('20'!ET17&lt;&gt;"",'20'!ET17&lt;&gt;"Falta"),'20'!ET17/20,"")</f>
        <v/>
      </c>
      <c r="EU17" s="54" t="str">
        <f>IF(AND('20'!EU17&lt;&gt;"",'20'!EU17&lt;&gt;"Falta"),'20'!EU17/20,"")</f>
        <v/>
      </c>
      <c r="EV17" s="54" t="str">
        <f>IF(AND('20'!EV17&lt;&gt;"",'20'!EV17&lt;&gt;"Falta"),'20'!EV17/20,"")</f>
        <v/>
      </c>
      <c r="EW17" s="54" t="str">
        <f>IF(AND('20'!EW17&lt;&gt;"",'20'!EW17&lt;&gt;"Falta"),'20'!EW17/20,"")</f>
        <v/>
      </c>
      <c r="EX17" s="54" t="str">
        <f>IF(AND('20'!EX17&lt;&gt;"",'20'!EX17&lt;&gt;"Falta"),'20'!EX17/20,"")</f>
        <v/>
      </c>
      <c r="EY17" s="54" t="str">
        <f>IF(AND('20'!EY17&lt;&gt;"",'20'!EY17&lt;&gt;"Falta"),'20'!EY17/20,"")</f>
        <v/>
      </c>
      <c r="EZ17" s="54" t="str">
        <f>IF(AND('20'!EZ17&lt;&gt;"",'20'!EZ17&lt;&gt;"Falta"),'20'!EZ17/20,"")</f>
        <v/>
      </c>
      <c r="FA17" s="54">
        <f>IF(AND('20'!FA17&lt;&gt;"",'20'!FA17&lt;&gt;"Falta"),'20'!FA17/20,"")</f>
        <v>0.75</v>
      </c>
      <c r="FB17" s="54">
        <f>IF(AND('20'!FB17&lt;&gt;"",'20'!FB17&lt;&gt;"Falta"),'20'!FB17/20,"")</f>
        <v>0.8</v>
      </c>
      <c r="FC17" s="54">
        <f>IF(AND('20'!FC17&lt;&gt;"",'20'!FC17&lt;&gt;"Falta"),'20'!FC17/20,"")</f>
        <v>0.75</v>
      </c>
      <c r="FD17" s="54">
        <f>IF(AND('20'!FD17&lt;&gt;"",'20'!FD17&lt;&gt;"Falta"),'20'!FD17/20,"")</f>
        <v>0.8</v>
      </c>
      <c r="FE17" s="54" t="str">
        <f>IF(AND('20'!FE17&lt;&gt;"",'20'!FE17&lt;&gt;"Falta"),'20'!FE17/20,"")</f>
        <v/>
      </c>
      <c r="FF17" s="54" t="str">
        <f>IF(AND('20'!FF17&lt;&gt;"",'20'!FF17&lt;&gt;"Falta"),'20'!FF17/20,"")</f>
        <v/>
      </c>
      <c r="FG17" s="54" t="str">
        <f>IF(AND('20'!FG17&lt;&gt;"",'20'!FG17&lt;&gt;"Falta"),'20'!FG17/20,"")</f>
        <v/>
      </c>
      <c r="FH17" s="54" t="str">
        <f>IF(AND('20'!FH17&lt;&gt;"",'20'!FH17&lt;&gt;"Falta"),'20'!FH17/20,"")</f>
        <v/>
      </c>
      <c r="FI17" s="54" t="str">
        <f>IF(AND('20'!FI17&lt;&gt;"",'20'!FI17&lt;&gt;"Falta"),'20'!FI17/20,"")</f>
        <v/>
      </c>
      <c r="FJ17" s="54" t="str">
        <f>IF(AND('20'!FJ17&lt;&gt;"",'20'!FJ17&lt;&gt;"Falta"),'20'!FJ17/20,"")</f>
        <v/>
      </c>
      <c r="FK17" s="54" t="str">
        <f>IF(AND('20'!FK17&lt;&gt;"",'20'!FK17&lt;&gt;"Falta"),'20'!FK17/20,"")</f>
        <v/>
      </c>
      <c r="FL17" s="54" t="str">
        <f>IF(AND('20'!FL17&lt;&gt;"",'20'!FL17&lt;&gt;"Falta"),'20'!FL17/20,"")</f>
        <v/>
      </c>
    </row>
    <row r="18" spans="2:168" x14ac:dyDescent="0.25">
      <c r="B18" s="42" t="str">
        <f>IF(ISBLANK('Nota de Estudiantes'!B20),"",'Nota de Estudiantes'!B20)</f>
        <v>14</v>
      </c>
      <c r="C18" s="42" t="str">
        <f>IF(ISBLANK('Nota de Estudiantes'!C20),"",'Nota de Estudiantes'!C20)</f>
        <v>GOICOCHEA BACON, JONATAN VLADIMIR</v>
      </c>
      <c r="D18" s="38" t="str">
        <f>IF(ISBLANK('Nota de Estudiantes'!D20),"",'Nota de Estudiantes'!D20)</f>
        <v>04</v>
      </c>
      <c r="E18" s="54">
        <f>IF(AND('20'!E18&lt;&gt;"",'20'!E18&lt;&gt;"Falta"),'20'!E18/20,"")</f>
        <v>0.8</v>
      </c>
      <c r="F18" s="54">
        <f>IF(AND('20'!F18&lt;&gt;"",'20'!F18&lt;&gt;"Falta"),'20'!F18/20,"")</f>
        <v>0.8</v>
      </c>
      <c r="G18" s="54">
        <f>IF(AND('20'!G18&lt;&gt;"",'20'!G18&lt;&gt;"Falta"),'20'!G18/20,"")</f>
        <v>1</v>
      </c>
      <c r="H18" s="54" t="str">
        <f>IF(AND('20'!H18&lt;&gt;"",'20'!H18&lt;&gt;"Falta"),'20'!H18/20,"")</f>
        <v/>
      </c>
      <c r="I18" s="54">
        <f>IF(AND('20'!I18&lt;&gt;"",'20'!I18&lt;&gt;"Falta"),'20'!I18/20,"")</f>
        <v>0.7</v>
      </c>
      <c r="J18" s="54">
        <f>IF(AND('20'!J18&lt;&gt;"",'20'!J18&lt;&gt;"Falta"),'20'!J18/20,"")</f>
        <v>0.8</v>
      </c>
      <c r="K18" s="54">
        <f>IF(AND('20'!K18&lt;&gt;"",'20'!K18&lt;&gt;"Falta"),'20'!K18/20,"")</f>
        <v>0.8</v>
      </c>
      <c r="L18" s="54">
        <f>IF(AND('20'!L18&lt;&gt;"",'20'!L18&lt;&gt;"Falta"),'20'!L18/20,"")</f>
        <v>0.6</v>
      </c>
      <c r="M18" s="54" t="str">
        <f>IF(AND('20'!M18&lt;&gt;"",'20'!M18&lt;&gt;"Falta"),'20'!M18/20,"")</f>
        <v/>
      </c>
      <c r="N18" s="54" t="str">
        <f>IF(AND('20'!N18&lt;&gt;"",'20'!N18&lt;&gt;"Falta"),'20'!N18/20,"")</f>
        <v/>
      </c>
      <c r="O18" s="54" t="str">
        <f>IF(AND('20'!O18&lt;&gt;"",'20'!O18&lt;&gt;"Falta"),'20'!O18/20,"")</f>
        <v/>
      </c>
      <c r="P18" s="54" t="str">
        <f>IF(AND('20'!P18&lt;&gt;"",'20'!P18&lt;&gt;"Falta"),'20'!P18/20,"")</f>
        <v/>
      </c>
      <c r="Q18" s="54" t="str">
        <f>IF(AND('20'!Q18&lt;&gt;"",'20'!Q18&lt;&gt;"Falta"),'20'!Q18/20,"")</f>
        <v/>
      </c>
      <c r="R18" s="54" t="str">
        <f>IF(AND('20'!R18&lt;&gt;"",'20'!R18&lt;&gt;"Falta"),'20'!R18/20,"")</f>
        <v/>
      </c>
      <c r="S18" s="54" t="str">
        <f>IF(AND('20'!S18&lt;&gt;"",'20'!S18&lt;&gt;"Falta"),'20'!S18/20,"")</f>
        <v/>
      </c>
      <c r="T18" s="54" t="str">
        <f>IF(AND('20'!T18&lt;&gt;"",'20'!T18&lt;&gt;"Falta"),'20'!T18/20,"")</f>
        <v/>
      </c>
      <c r="U18" s="54">
        <f>IF(AND('20'!U18&lt;&gt;"",'20'!U18&lt;&gt;"Falta"),'20'!U18/20,"")</f>
        <v>1</v>
      </c>
      <c r="V18" s="54">
        <f>IF(AND('20'!V18&lt;&gt;"",'20'!V18&lt;&gt;"Falta"),'20'!V18/20,"")</f>
        <v>0.8</v>
      </c>
      <c r="W18" s="54">
        <f>IF(AND('20'!W18&lt;&gt;"",'20'!W18&lt;&gt;"Falta"),'20'!W18/20,"")</f>
        <v>0.75</v>
      </c>
      <c r="X18" s="54" t="str">
        <f>IF(AND('20'!X18&lt;&gt;"",'20'!X18&lt;&gt;"Falta"),'20'!X18/20,"")</f>
        <v/>
      </c>
      <c r="Y18" s="54">
        <f>IF(AND('20'!Y18&lt;&gt;"",'20'!Y18&lt;&gt;"Falta"),'20'!Y18/20,"")</f>
        <v>0.65</v>
      </c>
      <c r="Z18" s="54">
        <f>IF(AND('20'!Z18&lt;&gt;"",'20'!Z18&lt;&gt;"Falta"),'20'!Z18/20,"")</f>
        <v>0.45</v>
      </c>
      <c r="AA18" s="54">
        <f>IF(AND('20'!AA18&lt;&gt;"",'20'!AA18&lt;&gt;"Falta"),'20'!AA18/20,"")</f>
        <v>0.95</v>
      </c>
      <c r="AB18" s="54">
        <f>IF(AND('20'!AB18&lt;&gt;"",'20'!AB18&lt;&gt;"Falta"),'20'!AB18/20,"")</f>
        <v>0.5</v>
      </c>
      <c r="AC18" s="54">
        <f>IF(AND('20'!AC18&lt;&gt;"",'20'!AC18&lt;&gt;"Falta"),'20'!AC18/20,"")</f>
        <v>0.75</v>
      </c>
      <c r="AD18" s="54" t="str">
        <f>IF(AND('20'!AD18&lt;&gt;"",'20'!AD18&lt;&gt;"Falta"),'20'!AD18/20,"")</f>
        <v/>
      </c>
      <c r="AE18" s="54" t="str">
        <f>IF(AND('20'!AE18&lt;&gt;"",'20'!AE18&lt;&gt;"Falta"),'20'!AE18/20,"")</f>
        <v/>
      </c>
      <c r="AF18" s="54" t="str">
        <f>IF(AND('20'!AF18&lt;&gt;"",'20'!AF18&lt;&gt;"Falta"),'20'!AF18/20,"")</f>
        <v/>
      </c>
      <c r="AG18" s="54" t="str">
        <f>IF(AND('20'!AG18&lt;&gt;"",'20'!AG18&lt;&gt;"Falta"),'20'!AG18/20,"")</f>
        <v/>
      </c>
      <c r="AH18" s="54" t="str">
        <f>IF(AND('20'!AH18&lt;&gt;"",'20'!AH18&lt;&gt;"Falta"),'20'!AH18/20,"")</f>
        <v/>
      </c>
      <c r="AI18" s="54" t="str">
        <f>IF(AND('20'!AI18&lt;&gt;"",'20'!AI18&lt;&gt;"Falta"),'20'!AI18/20,"")</f>
        <v/>
      </c>
      <c r="AJ18" s="54" t="str">
        <f>IF(AND('20'!AJ18&lt;&gt;"",'20'!AJ18&lt;&gt;"Falta"),'20'!AJ18/20,"")</f>
        <v/>
      </c>
      <c r="AK18" s="54" t="str">
        <f>IF(AND('20'!AK18&lt;&gt;"",'20'!AK18&lt;&gt;"Falta"),'20'!AK18/20,"")</f>
        <v/>
      </c>
      <c r="AL18" s="54" t="str">
        <f>IF(AND('20'!AL18&lt;&gt;"",'20'!AL18&lt;&gt;"Falta"),'20'!AL18/20,"")</f>
        <v/>
      </c>
      <c r="AM18" s="54" t="str">
        <f>IF(AND('20'!AM18&lt;&gt;"",'20'!AM18&lt;&gt;"Falta"),'20'!AM18/20,"")</f>
        <v/>
      </c>
      <c r="AN18" s="54" t="str">
        <f>IF(AND('20'!AN18&lt;&gt;"",'20'!AN18&lt;&gt;"Falta"),'20'!AN18/20,"")</f>
        <v/>
      </c>
      <c r="AO18" s="54" t="str">
        <f>IF(AND('20'!AO18&lt;&gt;"",'20'!AO18&lt;&gt;"Falta"),'20'!AO18/20,"")</f>
        <v/>
      </c>
      <c r="AP18" s="54" t="str">
        <f>IF(AND('20'!AP18&lt;&gt;"",'20'!AP18&lt;&gt;"Falta"),'20'!AP18/20,"")</f>
        <v/>
      </c>
      <c r="AQ18" s="54" t="str">
        <f>IF(AND('20'!AQ18&lt;&gt;"",'20'!AQ18&lt;&gt;"Falta"),'20'!AQ18/20,"")</f>
        <v/>
      </c>
      <c r="AR18" s="54" t="str">
        <f>IF(AND('20'!AR18&lt;&gt;"",'20'!AR18&lt;&gt;"Falta"),'20'!AR18/20,"")</f>
        <v/>
      </c>
      <c r="AS18" s="54">
        <f>IF(AND('20'!AS18&lt;&gt;"",'20'!AS18&lt;&gt;"Falta"),'20'!AS18/20,"")</f>
        <v>0.85</v>
      </c>
      <c r="AT18" s="54" t="str">
        <f>IF(AND('20'!AT18&lt;&gt;"",'20'!AT18&lt;&gt;"Falta"),'20'!AT18/20,"")</f>
        <v/>
      </c>
      <c r="AU18" s="54" t="str">
        <f>IF(AND('20'!AU18&lt;&gt;"",'20'!AU18&lt;&gt;"Falta"),'20'!AU18/20,"")</f>
        <v/>
      </c>
      <c r="AV18" s="54" t="str">
        <f>IF(AND('20'!AV18&lt;&gt;"",'20'!AV18&lt;&gt;"Falta"),'20'!AV18/20,"")</f>
        <v/>
      </c>
      <c r="AW18" s="54">
        <f>IF(AND('20'!AW18&lt;&gt;"",'20'!AW18&lt;&gt;"Falta"),'20'!AW18/20,"")</f>
        <v>0.6</v>
      </c>
      <c r="AX18" s="54">
        <f>IF(AND('20'!AX18&lt;&gt;"",'20'!AX18&lt;&gt;"Falta"),'20'!AX18/20,"")</f>
        <v>0.5</v>
      </c>
      <c r="AY18" s="54" t="str">
        <f>IF(AND('20'!AY18&lt;&gt;"",'20'!AY18&lt;&gt;"Falta"),'20'!AY18/20,"")</f>
        <v/>
      </c>
      <c r="AZ18" s="54" t="str">
        <f>IF(AND('20'!AZ18&lt;&gt;"",'20'!AZ18&lt;&gt;"Falta"),'20'!AZ18/20,"")</f>
        <v/>
      </c>
      <c r="BA18" s="54" t="str">
        <f>IF(AND('20'!BA18&lt;&gt;"",'20'!BA18&lt;&gt;"Falta"),'20'!BA18/20,"")</f>
        <v/>
      </c>
      <c r="BB18" s="54" t="str">
        <f>IF(AND('20'!BB18&lt;&gt;"",'20'!BB18&lt;&gt;"Falta"),'20'!BB18/20,"")</f>
        <v/>
      </c>
      <c r="BC18" s="54" t="str">
        <f>IF(AND('20'!BC18&lt;&gt;"",'20'!BC18&lt;&gt;"Falta"),'20'!BC18/20,"")</f>
        <v/>
      </c>
      <c r="BD18" s="54" t="str">
        <f>IF(AND('20'!BD18&lt;&gt;"",'20'!BD18&lt;&gt;"Falta"),'20'!BD18/20,"")</f>
        <v/>
      </c>
      <c r="BE18" s="54" t="str">
        <f>IF(AND('20'!BE18&lt;&gt;"",'20'!BE18&lt;&gt;"Falta"),'20'!BE18/20,"")</f>
        <v/>
      </c>
      <c r="BF18" s="54" t="str">
        <f>IF(AND('20'!BF18&lt;&gt;"",'20'!BF18&lt;&gt;"Falta"),'20'!BF18/20,"")</f>
        <v/>
      </c>
      <c r="BG18" s="54" t="str">
        <f>IF(AND('20'!BG18&lt;&gt;"",'20'!BG18&lt;&gt;"Falta"),'20'!BG18/20,"")</f>
        <v/>
      </c>
      <c r="BH18" s="54" t="str">
        <f>IF(AND('20'!BH18&lt;&gt;"",'20'!BH18&lt;&gt;"Falta"),'20'!BH18/20,"")</f>
        <v/>
      </c>
      <c r="BI18" s="54">
        <f>IF(AND('20'!BI18&lt;&gt;"",'20'!BI18&lt;&gt;"Falta"),'20'!BI18/20,"")</f>
        <v>0.6</v>
      </c>
      <c r="BJ18" s="54" t="str">
        <f>IF(AND('20'!BJ18&lt;&gt;"",'20'!BJ18&lt;&gt;"Falta"),'20'!BJ18/20,"")</f>
        <v/>
      </c>
      <c r="BK18" s="54" t="str">
        <f>IF(AND('20'!BK18&lt;&gt;"",'20'!BK18&lt;&gt;"Falta"),'20'!BK18/20,"")</f>
        <v/>
      </c>
      <c r="BL18" s="54" t="str">
        <f>IF(AND('20'!BL18&lt;&gt;"",'20'!BL18&lt;&gt;"Falta"),'20'!BL18/20,"")</f>
        <v/>
      </c>
      <c r="BM18" s="54">
        <f>IF(AND('20'!BM18&lt;&gt;"",'20'!BM18&lt;&gt;"Falta"),'20'!BM18/20,"")</f>
        <v>0.5</v>
      </c>
      <c r="BN18" s="54" t="str">
        <f>IF(AND('20'!BN18&lt;&gt;"",'20'!BN18&lt;&gt;"Falta"),'20'!BN18/20,"")</f>
        <v/>
      </c>
      <c r="BO18" s="54" t="str">
        <f>IF(AND('20'!BO18&lt;&gt;"",'20'!BO18&lt;&gt;"Falta"),'20'!BO18/20,"")</f>
        <v/>
      </c>
      <c r="BP18" s="54" t="str">
        <f>IF(AND('20'!BP18&lt;&gt;"",'20'!BP18&lt;&gt;"Falta"),'20'!BP18/20,"")</f>
        <v/>
      </c>
      <c r="BQ18" s="54" t="str">
        <f>IF(AND('20'!BQ18&lt;&gt;"",'20'!BQ18&lt;&gt;"Falta"),'20'!BQ18/20,"")</f>
        <v/>
      </c>
      <c r="BR18" s="54" t="str">
        <f>IF(AND('20'!BR18&lt;&gt;"",'20'!BR18&lt;&gt;"Falta"),'20'!BR18/20,"")</f>
        <v/>
      </c>
      <c r="BS18" s="54" t="str">
        <f>IF(AND('20'!BS18&lt;&gt;"",'20'!BS18&lt;&gt;"Falta"),'20'!BS18/20,"")</f>
        <v/>
      </c>
      <c r="BT18" s="54" t="str">
        <f>IF(AND('20'!BT18&lt;&gt;"",'20'!BT18&lt;&gt;"Falta"),'20'!BT18/20,"")</f>
        <v/>
      </c>
      <c r="BU18" s="54" t="str">
        <f>IF(AND('20'!BU18&lt;&gt;"",'20'!BU18&lt;&gt;"Falta"),'20'!BU18/20,"")</f>
        <v/>
      </c>
      <c r="BV18" s="54" t="str">
        <f>IF(AND('20'!BV18&lt;&gt;"",'20'!BV18&lt;&gt;"Falta"),'20'!BV18/20,"")</f>
        <v/>
      </c>
      <c r="BW18" s="54" t="str">
        <f>IF(AND('20'!BW18&lt;&gt;"",'20'!BW18&lt;&gt;"Falta"),'20'!BW18/20,"")</f>
        <v/>
      </c>
      <c r="BX18" s="54" t="str">
        <f>IF(AND('20'!BX18&lt;&gt;"",'20'!BX18&lt;&gt;"Falta"),'20'!BX18/20,"")</f>
        <v/>
      </c>
      <c r="BY18" s="54">
        <f>IF(AND('20'!BY18&lt;&gt;"",'20'!BY18&lt;&gt;"Falta"),'20'!BY18/20,"")</f>
        <v>1</v>
      </c>
      <c r="BZ18" s="54">
        <f>IF(AND('20'!BZ18&lt;&gt;"",'20'!BZ18&lt;&gt;"Falta"),'20'!BZ18/20,"")</f>
        <v>1</v>
      </c>
      <c r="CA18" s="54" t="str">
        <f>IF(AND('20'!CA18&lt;&gt;"",'20'!CA18&lt;&gt;"Falta"),'20'!CA18/20,"")</f>
        <v/>
      </c>
      <c r="CB18" s="54" t="str">
        <f>IF(AND('20'!CB18&lt;&gt;"",'20'!CB18&lt;&gt;"Falta"),'20'!CB18/20,"")</f>
        <v/>
      </c>
      <c r="CC18" s="54" t="str">
        <f>IF(AND('20'!CC18&lt;&gt;"",'20'!CC18&lt;&gt;"Falta"),'20'!CC18/20,"")</f>
        <v/>
      </c>
      <c r="CD18" s="54" t="str">
        <f>IF(AND('20'!CD18&lt;&gt;"",'20'!CD18&lt;&gt;"Falta"),'20'!CD18/20,"")</f>
        <v/>
      </c>
      <c r="CE18" s="54" t="str">
        <f>IF(AND('20'!CE18&lt;&gt;"",'20'!CE18&lt;&gt;"Falta"),'20'!CE18/20,"")</f>
        <v/>
      </c>
      <c r="CF18" s="54" t="str">
        <f>IF(AND('20'!CF18&lt;&gt;"",'20'!CF18&lt;&gt;"Falta"),'20'!CF18/20,"")</f>
        <v/>
      </c>
      <c r="CG18" s="54" t="str">
        <f>IF(AND('20'!CG18&lt;&gt;"",'20'!CG18&lt;&gt;"Falta"),'20'!CG18/20,"")</f>
        <v/>
      </c>
      <c r="CH18" s="54" t="str">
        <f>IF(AND('20'!CH18&lt;&gt;"",'20'!CH18&lt;&gt;"Falta"),'20'!CH18/20,"")</f>
        <v/>
      </c>
      <c r="CI18" s="54" t="str">
        <f>IF(AND('20'!CI18&lt;&gt;"",'20'!CI18&lt;&gt;"Falta"),'20'!CI18/20,"")</f>
        <v/>
      </c>
      <c r="CJ18" s="54" t="str">
        <f>IF(AND('20'!CJ18&lt;&gt;"",'20'!CJ18&lt;&gt;"Falta"),'20'!CJ18/20,"")</f>
        <v/>
      </c>
      <c r="CK18" s="54">
        <f>IF(AND('20'!CK18&lt;&gt;"",'20'!CK18&lt;&gt;"Falta"),'20'!CK18/20,"")</f>
        <v>0.55000000000000004</v>
      </c>
      <c r="CL18" s="54" t="str">
        <f>IF(AND('20'!CL18&lt;&gt;"",'20'!CL18&lt;&gt;"Falta"),'20'!CL18/20,"")</f>
        <v/>
      </c>
      <c r="CM18" s="54" t="str">
        <f>IF(AND('20'!CM18&lt;&gt;"",'20'!CM18&lt;&gt;"Falta"),'20'!CM18/20,"")</f>
        <v/>
      </c>
      <c r="CN18" s="54" t="str">
        <f>IF(AND('20'!CN18&lt;&gt;"",'20'!CN18&lt;&gt;"Falta"),'20'!CN18/20,"")</f>
        <v/>
      </c>
      <c r="CO18" s="54">
        <f>IF(AND('20'!CO18&lt;&gt;"",'20'!CO18&lt;&gt;"Falta"),'20'!CO18/20,"")</f>
        <v>0.55000000000000004</v>
      </c>
      <c r="CP18" s="54" t="str">
        <f>IF(AND('20'!CP18&lt;&gt;"",'20'!CP18&lt;&gt;"Falta"),'20'!CP18/20,"")</f>
        <v/>
      </c>
      <c r="CQ18" s="54" t="str">
        <f>IF(AND('20'!CQ18&lt;&gt;"",'20'!CQ18&lt;&gt;"Falta"),'20'!CQ18/20,"")</f>
        <v/>
      </c>
      <c r="CR18" s="54" t="str">
        <f>IF(AND('20'!CR18&lt;&gt;"",'20'!CR18&lt;&gt;"Falta"),'20'!CR18/20,"")</f>
        <v/>
      </c>
      <c r="CS18" s="54" t="str">
        <f>IF(AND('20'!CS18&lt;&gt;"",'20'!CS18&lt;&gt;"Falta"),'20'!CS18/20,"")</f>
        <v/>
      </c>
      <c r="CT18" s="54" t="str">
        <f>IF(AND('20'!CT18&lt;&gt;"",'20'!CT18&lt;&gt;"Falta"),'20'!CT18/20,"")</f>
        <v/>
      </c>
      <c r="CU18" s="54" t="str">
        <f>IF(AND('20'!CU18&lt;&gt;"",'20'!CU18&lt;&gt;"Falta"),'20'!CU18/20,"")</f>
        <v/>
      </c>
      <c r="CV18" s="54" t="str">
        <f>IF(AND('20'!CV18&lt;&gt;"",'20'!CV18&lt;&gt;"Falta"),'20'!CV18/20,"")</f>
        <v/>
      </c>
      <c r="CW18" s="54" t="str">
        <f>IF(AND('20'!CW18&lt;&gt;"",'20'!CW18&lt;&gt;"Falta"),'20'!CW18/20,"")</f>
        <v/>
      </c>
      <c r="CX18" s="54" t="str">
        <f>IF(AND('20'!CX18&lt;&gt;"",'20'!CX18&lt;&gt;"Falta"),'20'!CX18/20,"")</f>
        <v/>
      </c>
      <c r="CY18" s="54" t="str">
        <f>IF(AND('20'!CY18&lt;&gt;"",'20'!CY18&lt;&gt;"Falta"),'20'!CY18/20,"")</f>
        <v/>
      </c>
      <c r="CZ18" s="54" t="str">
        <f>IF(AND('20'!CZ18&lt;&gt;"",'20'!CZ18&lt;&gt;"Falta"),'20'!CZ18/20,"")</f>
        <v/>
      </c>
      <c r="DA18" s="54">
        <f>IF(AND('20'!DA18&lt;&gt;"",'20'!DA18&lt;&gt;"Falta"),'20'!DA18/20,"")</f>
        <v>0.4</v>
      </c>
      <c r="DB18" s="54">
        <f>IF(AND('20'!DB18&lt;&gt;"",'20'!DB18&lt;&gt;"Falta"),'20'!DB18/20,"")</f>
        <v>0.7</v>
      </c>
      <c r="DC18" s="54">
        <f>IF(AND('20'!DC18&lt;&gt;"",'20'!DC18&lt;&gt;"Falta"),'20'!DC18/20,"")</f>
        <v>0.55000000000000004</v>
      </c>
      <c r="DD18" s="54">
        <f>IF(AND('20'!DD18&lt;&gt;"",'20'!DD18&lt;&gt;"Falta"),'20'!DD18/20,"")</f>
        <v>0.4</v>
      </c>
      <c r="DE18" s="54">
        <f>IF(AND('20'!DE18&lt;&gt;"",'20'!DE18&lt;&gt;"Falta"),'20'!DE18/20,"")</f>
        <v>0.5</v>
      </c>
      <c r="DF18" s="54" t="str">
        <f>IF(AND('20'!DF18&lt;&gt;"",'20'!DF18&lt;&gt;"Falta"),'20'!DF18/20,"")</f>
        <v/>
      </c>
      <c r="DG18" s="54" t="str">
        <f>IF(AND('20'!DG18&lt;&gt;"",'20'!DG18&lt;&gt;"Falta"),'20'!DG18/20,"")</f>
        <v/>
      </c>
      <c r="DH18" s="54" t="str">
        <f>IF(AND('20'!DH18&lt;&gt;"",'20'!DH18&lt;&gt;"Falta"),'20'!DH18/20,"")</f>
        <v/>
      </c>
      <c r="DI18" s="54" t="str">
        <f>IF(AND('20'!DI18&lt;&gt;"",'20'!DI18&lt;&gt;"Falta"),'20'!DI18/20,"")</f>
        <v/>
      </c>
      <c r="DJ18" s="54" t="str">
        <f>IF(AND('20'!DJ18&lt;&gt;"",'20'!DJ18&lt;&gt;"Falta"),'20'!DJ18/20,"")</f>
        <v/>
      </c>
      <c r="DK18" s="54" t="str">
        <f>IF(AND('20'!DK18&lt;&gt;"",'20'!DK18&lt;&gt;"Falta"),'20'!DK18/20,"")</f>
        <v/>
      </c>
      <c r="DL18" s="54" t="str">
        <f>IF(AND('20'!DL18&lt;&gt;"",'20'!DL18&lt;&gt;"Falta"),'20'!DL18/20,"")</f>
        <v/>
      </c>
      <c r="DM18" s="54" t="str">
        <f>IF(AND('20'!DM18&lt;&gt;"",'20'!DM18&lt;&gt;"Falta"),'20'!DM18/20,"")</f>
        <v/>
      </c>
      <c r="DN18" s="54" t="str">
        <f>IF(AND('20'!DN18&lt;&gt;"",'20'!DN18&lt;&gt;"Falta"),'20'!DN18/20,"")</f>
        <v/>
      </c>
      <c r="DO18" s="54" t="str">
        <f>IF(AND('20'!DO18&lt;&gt;"",'20'!DO18&lt;&gt;"Falta"),'20'!DO18/20,"")</f>
        <v/>
      </c>
      <c r="DP18" s="54" t="str">
        <f>IF(AND('20'!DP18&lt;&gt;"",'20'!DP18&lt;&gt;"Falta"),'20'!DP18/20,"")</f>
        <v/>
      </c>
      <c r="DQ18" s="54">
        <f>IF(AND('20'!DQ18&lt;&gt;"",'20'!DQ18&lt;&gt;"Falta"),'20'!DQ18/20,"")</f>
        <v>0.75</v>
      </c>
      <c r="DR18" s="54" t="str">
        <f>IF(AND('20'!DR18&lt;&gt;"",'20'!DR18&lt;&gt;"Falta"),'20'!DR18/20,"")</f>
        <v/>
      </c>
      <c r="DS18" s="54" t="str">
        <f>IF(AND('20'!DS18&lt;&gt;"",'20'!DS18&lt;&gt;"Falta"),'20'!DS18/20,"")</f>
        <v/>
      </c>
      <c r="DT18" s="54" t="str">
        <f>IF(AND('20'!DT18&lt;&gt;"",'20'!DT18&lt;&gt;"Falta"),'20'!DT18/20,"")</f>
        <v/>
      </c>
      <c r="DU18" s="54">
        <f>IF(AND('20'!DU18&lt;&gt;"",'20'!DU18&lt;&gt;"Falta"),'20'!DU18/20,"")</f>
        <v>0.75</v>
      </c>
      <c r="DV18" s="54" t="str">
        <f>IF(AND('20'!DV18&lt;&gt;"",'20'!DV18&lt;&gt;"Falta"),'20'!DV18/20,"")</f>
        <v/>
      </c>
      <c r="DW18" s="54" t="str">
        <f>IF(AND('20'!DW18&lt;&gt;"",'20'!DW18&lt;&gt;"Falta"),'20'!DW18/20,"")</f>
        <v/>
      </c>
      <c r="DX18" s="54" t="str">
        <f>IF(AND('20'!DX18&lt;&gt;"",'20'!DX18&lt;&gt;"Falta"),'20'!DX18/20,"")</f>
        <v/>
      </c>
      <c r="DY18" s="54" t="str">
        <f>IF(AND('20'!DY18&lt;&gt;"",'20'!DY18&lt;&gt;"Falta"),'20'!DY18/20,"")</f>
        <v/>
      </c>
      <c r="DZ18" s="54" t="str">
        <f>IF(AND('20'!DZ18&lt;&gt;"",'20'!DZ18&lt;&gt;"Falta"),'20'!DZ18/20,"")</f>
        <v/>
      </c>
      <c r="EA18" s="54" t="str">
        <f>IF(AND('20'!EA18&lt;&gt;"",'20'!EA18&lt;&gt;"Falta"),'20'!EA18/20,"")</f>
        <v/>
      </c>
      <c r="EB18" s="54" t="str">
        <f>IF(AND('20'!EB18&lt;&gt;"",'20'!EB18&lt;&gt;"Falta"),'20'!EB18/20,"")</f>
        <v/>
      </c>
      <c r="EC18" s="54" t="str">
        <f>IF(AND('20'!EC18&lt;&gt;"",'20'!EC18&lt;&gt;"Falta"),'20'!EC18/20,"")</f>
        <v/>
      </c>
      <c r="ED18" s="54" t="str">
        <f>IF(AND('20'!ED18&lt;&gt;"",'20'!ED18&lt;&gt;"Falta"),'20'!ED18/20,"")</f>
        <v/>
      </c>
      <c r="EE18" s="54" t="str">
        <f>IF(AND('20'!EE18&lt;&gt;"",'20'!EE18&lt;&gt;"Falta"),'20'!EE18/20,"")</f>
        <v/>
      </c>
      <c r="EF18" s="54" t="str">
        <f>IF(AND('20'!EF18&lt;&gt;"",'20'!EF18&lt;&gt;"Falta"),'20'!EF18/20,"")</f>
        <v/>
      </c>
      <c r="EG18" s="54" t="str">
        <f>IF(AND('20'!EG18&lt;&gt;"",'20'!EG18&lt;&gt;"Falta"),'20'!EG18/20,"")</f>
        <v/>
      </c>
      <c r="EH18" s="54" t="str">
        <f>IF(AND('20'!EH18&lt;&gt;"",'20'!EH18&lt;&gt;"Falta"),'20'!EH18/20,"")</f>
        <v/>
      </c>
      <c r="EI18" s="54" t="str">
        <f>IF(AND('20'!EI18&lt;&gt;"",'20'!EI18&lt;&gt;"Falta"),'20'!EI18/20,"")</f>
        <v/>
      </c>
      <c r="EJ18" s="54" t="str">
        <f>IF(AND('20'!EJ18&lt;&gt;"",'20'!EJ18&lt;&gt;"Falta"),'20'!EJ18/20,"")</f>
        <v/>
      </c>
      <c r="EK18" s="54">
        <f>IF(AND('20'!EK18&lt;&gt;"",'20'!EK18&lt;&gt;"Falta"),'20'!EK18/20,"")</f>
        <v>0.75</v>
      </c>
      <c r="EL18" s="54" t="str">
        <f>IF(AND('20'!EL18&lt;&gt;"",'20'!EL18&lt;&gt;"Falta"),'20'!EL18/20,"")</f>
        <v/>
      </c>
      <c r="EM18" s="54" t="str">
        <f>IF(AND('20'!EM18&lt;&gt;"",'20'!EM18&lt;&gt;"Falta"),'20'!EM18/20,"")</f>
        <v/>
      </c>
      <c r="EN18" s="54" t="str">
        <f>IF(AND('20'!EN18&lt;&gt;"",'20'!EN18&lt;&gt;"Falta"),'20'!EN18/20,"")</f>
        <v/>
      </c>
      <c r="EO18" s="54">
        <f>IF(AND('20'!EO18&lt;&gt;"",'20'!EO18&lt;&gt;"Falta"),'20'!EO18/20,"")</f>
        <v>0.75</v>
      </c>
      <c r="EP18" s="54" t="str">
        <f>IF(AND('20'!EP18&lt;&gt;"",'20'!EP18&lt;&gt;"Falta"),'20'!EP18/20,"")</f>
        <v/>
      </c>
      <c r="EQ18" s="54" t="str">
        <f>IF(AND('20'!EQ18&lt;&gt;"",'20'!EQ18&lt;&gt;"Falta"),'20'!EQ18/20,"")</f>
        <v/>
      </c>
      <c r="ER18" s="54" t="str">
        <f>IF(AND('20'!ER18&lt;&gt;"",'20'!ER18&lt;&gt;"Falta"),'20'!ER18/20,"")</f>
        <v/>
      </c>
      <c r="ES18" s="54" t="str">
        <f>IF(AND('20'!ES18&lt;&gt;"",'20'!ES18&lt;&gt;"Falta"),'20'!ES18/20,"")</f>
        <v/>
      </c>
      <c r="ET18" s="54" t="str">
        <f>IF(AND('20'!ET18&lt;&gt;"",'20'!ET18&lt;&gt;"Falta"),'20'!ET18/20,"")</f>
        <v/>
      </c>
      <c r="EU18" s="54" t="str">
        <f>IF(AND('20'!EU18&lt;&gt;"",'20'!EU18&lt;&gt;"Falta"),'20'!EU18/20,"")</f>
        <v/>
      </c>
      <c r="EV18" s="54" t="str">
        <f>IF(AND('20'!EV18&lt;&gt;"",'20'!EV18&lt;&gt;"Falta"),'20'!EV18/20,"")</f>
        <v/>
      </c>
      <c r="EW18" s="54" t="str">
        <f>IF(AND('20'!EW18&lt;&gt;"",'20'!EW18&lt;&gt;"Falta"),'20'!EW18/20,"")</f>
        <v/>
      </c>
      <c r="EX18" s="54" t="str">
        <f>IF(AND('20'!EX18&lt;&gt;"",'20'!EX18&lt;&gt;"Falta"),'20'!EX18/20,"")</f>
        <v/>
      </c>
      <c r="EY18" s="54" t="str">
        <f>IF(AND('20'!EY18&lt;&gt;"",'20'!EY18&lt;&gt;"Falta"),'20'!EY18/20,"")</f>
        <v/>
      </c>
      <c r="EZ18" s="54" t="str">
        <f>IF(AND('20'!EZ18&lt;&gt;"",'20'!EZ18&lt;&gt;"Falta"),'20'!EZ18/20,"")</f>
        <v/>
      </c>
      <c r="FA18" s="54">
        <f>IF(AND('20'!FA18&lt;&gt;"",'20'!FA18&lt;&gt;"Falta"),'20'!FA18/20,"")</f>
        <v>0.9</v>
      </c>
      <c r="FB18" s="54">
        <f>IF(AND('20'!FB18&lt;&gt;"",'20'!FB18&lt;&gt;"Falta"),'20'!FB18/20,"")</f>
        <v>0.8</v>
      </c>
      <c r="FC18" s="54">
        <f>IF(AND('20'!FC18&lt;&gt;"",'20'!FC18&lt;&gt;"Falta"),'20'!FC18/20,"")</f>
        <v>0.75</v>
      </c>
      <c r="FD18" s="54">
        <f>IF(AND('20'!FD18&lt;&gt;"",'20'!FD18&lt;&gt;"Falta"),'20'!FD18/20,"")</f>
        <v>0.8</v>
      </c>
      <c r="FE18" s="54" t="str">
        <f>IF(AND('20'!FE18&lt;&gt;"",'20'!FE18&lt;&gt;"Falta"),'20'!FE18/20,"")</f>
        <v/>
      </c>
      <c r="FF18" s="54" t="str">
        <f>IF(AND('20'!FF18&lt;&gt;"",'20'!FF18&lt;&gt;"Falta"),'20'!FF18/20,"")</f>
        <v/>
      </c>
      <c r="FG18" s="54" t="str">
        <f>IF(AND('20'!FG18&lt;&gt;"",'20'!FG18&lt;&gt;"Falta"),'20'!FG18/20,"")</f>
        <v/>
      </c>
      <c r="FH18" s="54" t="str">
        <f>IF(AND('20'!FH18&lt;&gt;"",'20'!FH18&lt;&gt;"Falta"),'20'!FH18/20,"")</f>
        <v/>
      </c>
      <c r="FI18" s="54" t="str">
        <f>IF(AND('20'!FI18&lt;&gt;"",'20'!FI18&lt;&gt;"Falta"),'20'!FI18/20,"")</f>
        <v/>
      </c>
      <c r="FJ18" s="54" t="str">
        <f>IF(AND('20'!FJ18&lt;&gt;"",'20'!FJ18&lt;&gt;"Falta"),'20'!FJ18/20,"")</f>
        <v/>
      </c>
      <c r="FK18" s="54" t="str">
        <f>IF(AND('20'!FK18&lt;&gt;"",'20'!FK18&lt;&gt;"Falta"),'20'!FK18/20,"")</f>
        <v/>
      </c>
      <c r="FL18" s="54" t="str">
        <f>IF(AND('20'!FL18&lt;&gt;"",'20'!FL18&lt;&gt;"Falta"),'20'!FL18/20,"")</f>
        <v/>
      </c>
    </row>
    <row r="19" spans="2:168" x14ac:dyDescent="0.25">
      <c r="B19" s="42" t="str">
        <f>IF(ISBLANK('Nota de Estudiantes'!B21),"",'Nota de Estudiantes'!B21)</f>
        <v>15</v>
      </c>
      <c r="C19" s="42" t="str">
        <f>IF(ISBLANK('Nota de Estudiantes'!C21),"",'Nota de Estudiantes'!C21)</f>
        <v>GUZMAN GUTIERREZ, GABRIEL</v>
      </c>
      <c r="D19" s="38" t="str">
        <f>IF(ISBLANK('Nota de Estudiantes'!D21),"",'Nota de Estudiantes'!D21)</f>
        <v>02</v>
      </c>
      <c r="E19" s="54">
        <f>IF(AND('20'!E19&lt;&gt;"",'20'!E19&lt;&gt;"Falta"),'20'!E19/20,"")</f>
        <v>1</v>
      </c>
      <c r="F19" s="54">
        <f>IF(AND('20'!F19&lt;&gt;"",'20'!F19&lt;&gt;"Falta"),'20'!F19/20,"")</f>
        <v>0.8</v>
      </c>
      <c r="G19" s="54">
        <f>IF(AND('20'!G19&lt;&gt;"",'20'!G19&lt;&gt;"Falta"),'20'!G19/20,"")</f>
        <v>0.75</v>
      </c>
      <c r="H19" s="54" t="str">
        <f>IF(AND('20'!H19&lt;&gt;"",'20'!H19&lt;&gt;"Falta"),'20'!H19/20,"")</f>
        <v/>
      </c>
      <c r="I19" s="54">
        <f>IF(AND('20'!I19&lt;&gt;"",'20'!I19&lt;&gt;"Falta"),'20'!I19/20,"")</f>
        <v>0.4</v>
      </c>
      <c r="J19" s="54">
        <f>IF(AND('20'!J19&lt;&gt;"",'20'!J19&lt;&gt;"Falta"),'20'!J19/20,"")</f>
        <v>1</v>
      </c>
      <c r="K19" s="54">
        <f>IF(AND('20'!K19&lt;&gt;"",'20'!K19&lt;&gt;"Falta"),'20'!K19/20,"")</f>
        <v>0.8</v>
      </c>
      <c r="L19" s="54">
        <f>IF(AND('20'!L19&lt;&gt;"",'20'!L19&lt;&gt;"Falta"),'20'!L19/20,"")</f>
        <v>0.8</v>
      </c>
      <c r="M19" s="54" t="str">
        <f>IF(AND('20'!M19&lt;&gt;"",'20'!M19&lt;&gt;"Falta"),'20'!M19/20,"")</f>
        <v/>
      </c>
      <c r="N19" s="54" t="str">
        <f>IF(AND('20'!N19&lt;&gt;"",'20'!N19&lt;&gt;"Falta"),'20'!N19/20,"")</f>
        <v/>
      </c>
      <c r="O19" s="54" t="str">
        <f>IF(AND('20'!O19&lt;&gt;"",'20'!O19&lt;&gt;"Falta"),'20'!O19/20,"")</f>
        <v/>
      </c>
      <c r="P19" s="54" t="str">
        <f>IF(AND('20'!P19&lt;&gt;"",'20'!P19&lt;&gt;"Falta"),'20'!P19/20,"")</f>
        <v/>
      </c>
      <c r="Q19" s="54" t="str">
        <f>IF(AND('20'!Q19&lt;&gt;"",'20'!Q19&lt;&gt;"Falta"),'20'!Q19/20,"")</f>
        <v/>
      </c>
      <c r="R19" s="54" t="str">
        <f>IF(AND('20'!R19&lt;&gt;"",'20'!R19&lt;&gt;"Falta"),'20'!R19/20,"")</f>
        <v/>
      </c>
      <c r="S19" s="54" t="str">
        <f>IF(AND('20'!S19&lt;&gt;"",'20'!S19&lt;&gt;"Falta"),'20'!S19/20,"")</f>
        <v/>
      </c>
      <c r="T19" s="54" t="str">
        <f>IF(AND('20'!T19&lt;&gt;"",'20'!T19&lt;&gt;"Falta"),'20'!T19/20,"")</f>
        <v/>
      </c>
      <c r="U19" s="54">
        <f>IF(AND('20'!U19&lt;&gt;"",'20'!U19&lt;&gt;"Falta"),'20'!U19/20,"")</f>
        <v>0.75</v>
      </c>
      <c r="V19" s="54">
        <f>IF(AND('20'!V19&lt;&gt;"",'20'!V19&lt;&gt;"Falta"),'20'!V19/20,"")</f>
        <v>0.8</v>
      </c>
      <c r="W19" s="54">
        <f>IF(AND('20'!W19&lt;&gt;"",'20'!W19&lt;&gt;"Falta"),'20'!W19/20,"")</f>
        <v>0.6</v>
      </c>
      <c r="X19" s="54" t="str">
        <f>IF(AND('20'!X19&lt;&gt;"",'20'!X19&lt;&gt;"Falta"),'20'!X19/20,"")</f>
        <v/>
      </c>
      <c r="Y19" s="54">
        <f>IF(AND('20'!Y19&lt;&gt;"",'20'!Y19&lt;&gt;"Falta"),'20'!Y19/20,"")</f>
        <v>0.7</v>
      </c>
      <c r="Z19" s="54">
        <f>IF(AND('20'!Z19&lt;&gt;"",'20'!Z19&lt;&gt;"Falta"),'20'!Z19/20,"")</f>
        <v>0.45</v>
      </c>
      <c r="AA19" s="54">
        <f>IF(AND('20'!AA19&lt;&gt;"",'20'!AA19&lt;&gt;"Falta"),'20'!AA19/20,"")</f>
        <v>0.9</v>
      </c>
      <c r="AB19" s="54">
        <f>IF(AND('20'!AB19&lt;&gt;"",'20'!AB19&lt;&gt;"Falta"),'20'!AB19/20,"")</f>
        <v>0.8</v>
      </c>
      <c r="AC19" s="54">
        <f>IF(AND('20'!AC19&lt;&gt;"",'20'!AC19&lt;&gt;"Falta"),'20'!AC19/20,"")</f>
        <v>0.5</v>
      </c>
      <c r="AD19" s="54" t="str">
        <f>IF(AND('20'!AD19&lt;&gt;"",'20'!AD19&lt;&gt;"Falta"),'20'!AD19/20,"")</f>
        <v/>
      </c>
      <c r="AE19" s="54" t="str">
        <f>IF(AND('20'!AE19&lt;&gt;"",'20'!AE19&lt;&gt;"Falta"),'20'!AE19/20,"")</f>
        <v/>
      </c>
      <c r="AF19" s="54" t="str">
        <f>IF(AND('20'!AF19&lt;&gt;"",'20'!AF19&lt;&gt;"Falta"),'20'!AF19/20,"")</f>
        <v/>
      </c>
      <c r="AG19" s="54" t="str">
        <f>IF(AND('20'!AG19&lt;&gt;"",'20'!AG19&lt;&gt;"Falta"),'20'!AG19/20,"")</f>
        <v/>
      </c>
      <c r="AH19" s="54" t="str">
        <f>IF(AND('20'!AH19&lt;&gt;"",'20'!AH19&lt;&gt;"Falta"),'20'!AH19/20,"")</f>
        <v/>
      </c>
      <c r="AI19" s="54" t="str">
        <f>IF(AND('20'!AI19&lt;&gt;"",'20'!AI19&lt;&gt;"Falta"),'20'!AI19/20,"")</f>
        <v/>
      </c>
      <c r="AJ19" s="54" t="str">
        <f>IF(AND('20'!AJ19&lt;&gt;"",'20'!AJ19&lt;&gt;"Falta"),'20'!AJ19/20,"")</f>
        <v/>
      </c>
      <c r="AK19" s="54" t="str">
        <f>IF(AND('20'!AK19&lt;&gt;"",'20'!AK19&lt;&gt;"Falta"),'20'!AK19/20,"")</f>
        <v/>
      </c>
      <c r="AL19" s="54" t="str">
        <f>IF(AND('20'!AL19&lt;&gt;"",'20'!AL19&lt;&gt;"Falta"),'20'!AL19/20,"")</f>
        <v/>
      </c>
      <c r="AM19" s="54" t="str">
        <f>IF(AND('20'!AM19&lt;&gt;"",'20'!AM19&lt;&gt;"Falta"),'20'!AM19/20,"")</f>
        <v/>
      </c>
      <c r="AN19" s="54" t="str">
        <f>IF(AND('20'!AN19&lt;&gt;"",'20'!AN19&lt;&gt;"Falta"),'20'!AN19/20,"")</f>
        <v/>
      </c>
      <c r="AO19" s="54" t="str">
        <f>IF(AND('20'!AO19&lt;&gt;"",'20'!AO19&lt;&gt;"Falta"),'20'!AO19/20,"")</f>
        <v/>
      </c>
      <c r="AP19" s="54" t="str">
        <f>IF(AND('20'!AP19&lt;&gt;"",'20'!AP19&lt;&gt;"Falta"),'20'!AP19/20,"")</f>
        <v/>
      </c>
      <c r="AQ19" s="54" t="str">
        <f>IF(AND('20'!AQ19&lt;&gt;"",'20'!AQ19&lt;&gt;"Falta"),'20'!AQ19/20,"")</f>
        <v/>
      </c>
      <c r="AR19" s="54" t="str">
        <f>IF(AND('20'!AR19&lt;&gt;"",'20'!AR19&lt;&gt;"Falta"),'20'!AR19/20,"")</f>
        <v/>
      </c>
      <c r="AS19" s="54">
        <f>IF(AND('20'!AS19&lt;&gt;"",'20'!AS19&lt;&gt;"Falta"),'20'!AS19/20,"")</f>
        <v>0.5</v>
      </c>
      <c r="AT19" s="54" t="str">
        <f>IF(AND('20'!AT19&lt;&gt;"",'20'!AT19&lt;&gt;"Falta"),'20'!AT19/20,"")</f>
        <v/>
      </c>
      <c r="AU19" s="54" t="str">
        <f>IF(AND('20'!AU19&lt;&gt;"",'20'!AU19&lt;&gt;"Falta"),'20'!AU19/20,"")</f>
        <v/>
      </c>
      <c r="AV19" s="54" t="str">
        <f>IF(AND('20'!AV19&lt;&gt;"",'20'!AV19&lt;&gt;"Falta"),'20'!AV19/20,"")</f>
        <v/>
      </c>
      <c r="AW19" s="54">
        <f>IF(AND('20'!AW19&lt;&gt;"",'20'!AW19&lt;&gt;"Falta"),'20'!AW19/20,"")</f>
        <v>0.8</v>
      </c>
      <c r="AX19" s="54">
        <f>IF(AND('20'!AX19&lt;&gt;"",'20'!AX19&lt;&gt;"Falta"),'20'!AX19/20,"")</f>
        <v>0.75</v>
      </c>
      <c r="AY19" s="54" t="str">
        <f>IF(AND('20'!AY19&lt;&gt;"",'20'!AY19&lt;&gt;"Falta"),'20'!AY19/20,"")</f>
        <v/>
      </c>
      <c r="AZ19" s="54" t="str">
        <f>IF(AND('20'!AZ19&lt;&gt;"",'20'!AZ19&lt;&gt;"Falta"),'20'!AZ19/20,"")</f>
        <v/>
      </c>
      <c r="BA19" s="54" t="str">
        <f>IF(AND('20'!BA19&lt;&gt;"",'20'!BA19&lt;&gt;"Falta"),'20'!BA19/20,"")</f>
        <v/>
      </c>
      <c r="BB19" s="54" t="str">
        <f>IF(AND('20'!BB19&lt;&gt;"",'20'!BB19&lt;&gt;"Falta"),'20'!BB19/20,"")</f>
        <v/>
      </c>
      <c r="BC19" s="54" t="str">
        <f>IF(AND('20'!BC19&lt;&gt;"",'20'!BC19&lt;&gt;"Falta"),'20'!BC19/20,"")</f>
        <v/>
      </c>
      <c r="BD19" s="54" t="str">
        <f>IF(AND('20'!BD19&lt;&gt;"",'20'!BD19&lt;&gt;"Falta"),'20'!BD19/20,"")</f>
        <v/>
      </c>
      <c r="BE19" s="54" t="str">
        <f>IF(AND('20'!BE19&lt;&gt;"",'20'!BE19&lt;&gt;"Falta"),'20'!BE19/20,"")</f>
        <v/>
      </c>
      <c r="BF19" s="54" t="str">
        <f>IF(AND('20'!BF19&lt;&gt;"",'20'!BF19&lt;&gt;"Falta"),'20'!BF19/20,"")</f>
        <v/>
      </c>
      <c r="BG19" s="54" t="str">
        <f>IF(AND('20'!BG19&lt;&gt;"",'20'!BG19&lt;&gt;"Falta"),'20'!BG19/20,"")</f>
        <v/>
      </c>
      <c r="BH19" s="54" t="str">
        <f>IF(AND('20'!BH19&lt;&gt;"",'20'!BH19&lt;&gt;"Falta"),'20'!BH19/20,"")</f>
        <v/>
      </c>
      <c r="BI19" s="54">
        <f>IF(AND('20'!BI19&lt;&gt;"",'20'!BI19&lt;&gt;"Falta"),'20'!BI19/20,"")</f>
        <v>1</v>
      </c>
      <c r="BJ19" s="54" t="str">
        <f>IF(AND('20'!BJ19&lt;&gt;"",'20'!BJ19&lt;&gt;"Falta"),'20'!BJ19/20,"")</f>
        <v/>
      </c>
      <c r="BK19" s="54" t="str">
        <f>IF(AND('20'!BK19&lt;&gt;"",'20'!BK19&lt;&gt;"Falta"),'20'!BK19/20,"")</f>
        <v/>
      </c>
      <c r="BL19" s="54" t="str">
        <f>IF(AND('20'!BL19&lt;&gt;"",'20'!BL19&lt;&gt;"Falta"),'20'!BL19/20,"")</f>
        <v/>
      </c>
      <c r="BM19" s="54">
        <f>IF(AND('20'!BM19&lt;&gt;"",'20'!BM19&lt;&gt;"Falta"),'20'!BM19/20,"")</f>
        <v>0.75</v>
      </c>
      <c r="BN19" s="54" t="str">
        <f>IF(AND('20'!BN19&lt;&gt;"",'20'!BN19&lt;&gt;"Falta"),'20'!BN19/20,"")</f>
        <v/>
      </c>
      <c r="BO19" s="54" t="str">
        <f>IF(AND('20'!BO19&lt;&gt;"",'20'!BO19&lt;&gt;"Falta"),'20'!BO19/20,"")</f>
        <v/>
      </c>
      <c r="BP19" s="54" t="str">
        <f>IF(AND('20'!BP19&lt;&gt;"",'20'!BP19&lt;&gt;"Falta"),'20'!BP19/20,"")</f>
        <v/>
      </c>
      <c r="BQ19" s="54" t="str">
        <f>IF(AND('20'!BQ19&lt;&gt;"",'20'!BQ19&lt;&gt;"Falta"),'20'!BQ19/20,"")</f>
        <v/>
      </c>
      <c r="BR19" s="54" t="str">
        <f>IF(AND('20'!BR19&lt;&gt;"",'20'!BR19&lt;&gt;"Falta"),'20'!BR19/20,"")</f>
        <v/>
      </c>
      <c r="BS19" s="54" t="str">
        <f>IF(AND('20'!BS19&lt;&gt;"",'20'!BS19&lt;&gt;"Falta"),'20'!BS19/20,"")</f>
        <v/>
      </c>
      <c r="BT19" s="54" t="str">
        <f>IF(AND('20'!BT19&lt;&gt;"",'20'!BT19&lt;&gt;"Falta"),'20'!BT19/20,"")</f>
        <v/>
      </c>
      <c r="BU19" s="54" t="str">
        <f>IF(AND('20'!BU19&lt;&gt;"",'20'!BU19&lt;&gt;"Falta"),'20'!BU19/20,"")</f>
        <v/>
      </c>
      <c r="BV19" s="54" t="str">
        <f>IF(AND('20'!BV19&lt;&gt;"",'20'!BV19&lt;&gt;"Falta"),'20'!BV19/20,"")</f>
        <v/>
      </c>
      <c r="BW19" s="54" t="str">
        <f>IF(AND('20'!BW19&lt;&gt;"",'20'!BW19&lt;&gt;"Falta"),'20'!BW19/20,"")</f>
        <v/>
      </c>
      <c r="BX19" s="54" t="str">
        <f>IF(AND('20'!BX19&lt;&gt;"",'20'!BX19&lt;&gt;"Falta"),'20'!BX19/20,"")</f>
        <v/>
      </c>
      <c r="BY19" s="54">
        <f>IF(AND('20'!BY19&lt;&gt;"",'20'!BY19&lt;&gt;"Falta"),'20'!BY19/20,"")</f>
        <v>0.8</v>
      </c>
      <c r="BZ19" s="54">
        <f>IF(AND('20'!BZ19&lt;&gt;"",'20'!BZ19&lt;&gt;"Falta"),'20'!BZ19/20,"")</f>
        <v>1</v>
      </c>
      <c r="CA19" s="54" t="str">
        <f>IF(AND('20'!CA19&lt;&gt;"",'20'!CA19&lt;&gt;"Falta"),'20'!CA19/20,"")</f>
        <v/>
      </c>
      <c r="CB19" s="54" t="str">
        <f>IF(AND('20'!CB19&lt;&gt;"",'20'!CB19&lt;&gt;"Falta"),'20'!CB19/20,"")</f>
        <v/>
      </c>
      <c r="CC19" s="54" t="str">
        <f>IF(AND('20'!CC19&lt;&gt;"",'20'!CC19&lt;&gt;"Falta"),'20'!CC19/20,"")</f>
        <v/>
      </c>
      <c r="CD19" s="54" t="str">
        <f>IF(AND('20'!CD19&lt;&gt;"",'20'!CD19&lt;&gt;"Falta"),'20'!CD19/20,"")</f>
        <v/>
      </c>
      <c r="CE19" s="54" t="str">
        <f>IF(AND('20'!CE19&lt;&gt;"",'20'!CE19&lt;&gt;"Falta"),'20'!CE19/20,"")</f>
        <v/>
      </c>
      <c r="CF19" s="54" t="str">
        <f>IF(AND('20'!CF19&lt;&gt;"",'20'!CF19&lt;&gt;"Falta"),'20'!CF19/20,"")</f>
        <v/>
      </c>
      <c r="CG19" s="54" t="str">
        <f>IF(AND('20'!CG19&lt;&gt;"",'20'!CG19&lt;&gt;"Falta"),'20'!CG19/20,"")</f>
        <v/>
      </c>
      <c r="CH19" s="54" t="str">
        <f>IF(AND('20'!CH19&lt;&gt;"",'20'!CH19&lt;&gt;"Falta"),'20'!CH19/20,"")</f>
        <v/>
      </c>
      <c r="CI19" s="54" t="str">
        <f>IF(AND('20'!CI19&lt;&gt;"",'20'!CI19&lt;&gt;"Falta"),'20'!CI19/20,"")</f>
        <v/>
      </c>
      <c r="CJ19" s="54" t="str">
        <f>IF(AND('20'!CJ19&lt;&gt;"",'20'!CJ19&lt;&gt;"Falta"),'20'!CJ19/20,"")</f>
        <v/>
      </c>
      <c r="CK19" s="54">
        <f>IF(AND('20'!CK19&lt;&gt;"",'20'!CK19&lt;&gt;"Falta"),'20'!CK19/20,"")</f>
        <v>0.5</v>
      </c>
      <c r="CL19" s="54" t="str">
        <f>IF(AND('20'!CL19&lt;&gt;"",'20'!CL19&lt;&gt;"Falta"),'20'!CL19/20,"")</f>
        <v/>
      </c>
      <c r="CM19" s="54" t="str">
        <f>IF(AND('20'!CM19&lt;&gt;"",'20'!CM19&lt;&gt;"Falta"),'20'!CM19/20,"")</f>
        <v/>
      </c>
      <c r="CN19" s="54" t="str">
        <f>IF(AND('20'!CN19&lt;&gt;"",'20'!CN19&lt;&gt;"Falta"),'20'!CN19/20,"")</f>
        <v/>
      </c>
      <c r="CO19" s="54">
        <f>IF(AND('20'!CO19&lt;&gt;"",'20'!CO19&lt;&gt;"Falta"),'20'!CO19/20,"")</f>
        <v>0.45</v>
      </c>
      <c r="CP19" s="54" t="str">
        <f>IF(AND('20'!CP19&lt;&gt;"",'20'!CP19&lt;&gt;"Falta"),'20'!CP19/20,"")</f>
        <v/>
      </c>
      <c r="CQ19" s="54" t="str">
        <f>IF(AND('20'!CQ19&lt;&gt;"",'20'!CQ19&lt;&gt;"Falta"),'20'!CQ19/20,"")</f>
        <v/>
      </c>
      <c r="CR19" s="54" t="str">
        <f>IF(AND('20'!CR19&lt;&gt;"",'20'!CR19&lt;&gt;"Falta"),'20'!CR19/20,"")</f>
        <v/>
      </c>
      <c r="CS19" s="54" t="str">
        <f>IF(AND('20'!CS19&lt;&gt;"",'20'!CS19&lt;&gt;"Falta"),'20'!CS19/20,"")</f>
        <v/>
      </c>
      <c r="CT19" s="54" t="str">
        <f>IF(AND('20'!CT19&lt;&gt;"",'20'!CT19&lt;&gt;"Falta"),'20'!CT19/20,"")</f>
        <v/>
      </c>
      <c r="CU19" s="54" t="str">
        <f>IF(AND('20'!CU19&lt;&gt;"",'20'!CU19&lt;&gt;"Falta"),'20'!CU19/20,"")</f>
        <v/>
      </c>
      <c r="CV19" s="54" t="str">
        <f>IF(AND('20'!CV19&lt;&gt;"",'20'!CV19&lt;&gt;"Falta"),'20'!CV19/20,"")</f>
        <v/>
      </c>
      <c r="CW19" s="54" t="str">
        <f>IF(AND('20'!CW19&lt;&gt;"",'20'!CW19&lt;&gt;"Falta"),'20'!CW19/20,"")</f>
        <v/>
      </c>
      <c r="CX19" s="54" t="str">
        <f>IF(AND('20'!CX19&lt;&gt;"",'20'!CX19&lt;&gt;"Falta"),'20'!CX19/20,"")</f>
        <v/>
      </c>
      <c r="CY19" s="54" t="str">
        <f>IF(AND('20'!CY19&lt;&gt;"",'20'!CY19&lt;&gt;"Falta"),'20'!CY19/20,"")</f>
        <v/>
      </c>
      <c r="CZ19" s="54" t="str">
        <f>IF(AND('20'!CZ19&lt;&gt;"",'20'!CZ19&lt;&gt;"Falta"),'20'!CZ19/20,"")</f>
        <v/>
      </c>
      <c r="DA19" s="54">
        <f>IF(AND('20'!DA19&lt;&gt;"",'20'!DA19&lt;&gt;"Falta"),'20'!DA19/20,"")</f>
        <v>0.45</v>
      </c>
      <c r="DB19" s="54">
        <f>IF(AND('20'!DB19&lt;&gt;"",'20'!DB19&lt;&gt;"Falta"),'20'!DB19/20,"")</f>
        <v>0.9</v>
      </c>
      <c r="DC19" s="54">
        <f>IF(AND('20'!DC19&lt;&gt;"",'20'!DC19&lt;&gt;"Falta"),'20'!DC19/20,"")</f>
        <v>0.55000000000000004</v>
      </c>
      <c r="DD19" s="54">
        <f>IF(AND('20'!DD19&lt;&gt;"",'20'!DD19&lt;&gt;"Falta"),'20'!DD19/20,"")</f>
        <v>0.7</v>
      </c>
      <c r="DE19" s="54">
        <f>IF(AND('20'!DE19&lt;&gt;"",'20'!DE19&lt;&gt;"Falta"),'20'!DE19/20,"")</f>
        <v>0.75</v>
      </c>
      <c r="DF19" s="54" t="str">
        <f>IF(AND('20'!DF19&lt;&gt;"",'20'!DF19&lt;&gt;"Falta"),'20'!DF19/20,"")</f>
        <v/>
      </c>
      <c r="DG19" s="54" t="str">
        <f>IF(AND('20'!DG19&lt;&gt;"",'20'!DG19&lt;&gt;"Falta"),'20'!DG19/20,"")</f>
        <v/>
      </c>
      <c r="DH19" s="54" t="str">
        <f>IF(AND('20'!DH19&lt;&gt;"",'20'!DH19&lt;&gt;"Falta"),'20'!DH19/20,"")</f>
        <v/>
      </c>
      <c r="DI19" s="54" t="str">
        <f>IF(AND('20'!DI19&lt;&gt;"",'20'!DI19&lt;&gt;"Falta"),'20'!DI19/20,"")</f>
        <v/>
      </c>
      <c r="DJ19" s="54" t="str">
        <f>IF(AND('20'!DJ19&lt;&gt;"",'20'!DJ19&lt;&gt;"Falta"),'20'!DJ19/20,"")</f>
        <v/>
      </c>
      <c r="DK19" s="54" t="str">
        <f>IF(AND('20'!DK19&lt;&gt;"",'20'!DK19&lt;&gt;"Falta"),'20'!DK19/20,"")</f>
        <v/>
      </c>
      <c r="DL19" s="54" t="str">
        <f>IF(AND('20'!DL19&lt;&gt;"",'20'!DL19&lt;&gt;"Falta"),'20'!DL19/20,"")</f>
        <v/>
      </c>
      <c r="DM19" s="54" t="str">
        <f>IF(AND('20'!DM19&lt;&gt;"",'20'!DM19&lt;&gt;"Falta"),'20'!DM19/20,"")</f>
        <v/>
      </c>
      <c r="DN19" s="54" t="str">
        <f>IF(AND('20'!DN19&lt;&gt;"",'20'!DN19&lt;&gt;"Falta"),'20'!DN19/20,"")</f>
        <v/>
      </c>
      <c r="DO19" s="54" t="str">
        <f>IF(AND('20'!DO19&lt;&gt;"",'20'!DO19&lt;&gt;"Falta"),'20'!DO19/20,"")</f>
        <v/>
      </c>
      <c r="DP19" s="54" t="str">
        <f>IF(AND('20'!DP19&lt;&gt;"",'20'!DP19&lt;&gt;"Falta"),'20'!DP19/20,"")</f>
        <v/>
      </c>
      <c r="DQ19" s="54">
        <f>IF(AND('20'!DQ19&lt;&gt;"",'20'!DQ19&lt;&gt;"Falta"),'20'!DQ19/20,"")</f>
        <v>0.85</v>
      </c>
      <c r="DR19" s="54" t="str">
        <f>IF(AND('20'!DR19&lt;&gt;"",'20'!DR19&lt;&gt;"Falta"),'20'!DR19/20,"")</f>
        <v/>
      </c>
      <c r="DS19" s="54" t="str">
        <f>IF(AND('20'!DS19&lt;&gt;"",'20'!DS19&lt;&gt;"Falta"),'20'!DS19/20,"")</f>
        <v/>
      </c>
      <c r="DT19" s="54" t="str">
        <f>IF(AND('20'!DT19&lt;&gt;"",'20'!DT19&lt;&gt;"Falta"),'20'!DT19/20,"")</f>
        <v/>
      </c>
      <c r="DU19" s="54">
        <f>IF(AND('20'!DU19&lt;&gt;"",'20'!DU19&lt;&gt;"Falta"),'20'!DU19/20,"")</f>
        <v>0.7</v>
      </c>
      <c r="DV19" s="54" t="str">
        <f>IF(AND('20'!DV19&lt;&gt;"",'20'!DV19&lt;&gt;"Falta"),'20'!DV19/20,"")</f>
        <v/>
      </c>
      <c r="DW19" s="54" t="str">
        <f>IF(AND('20'!DW19&lt;&gt;"",'20'!DW19&lt;&gt;"Falta"),'20'!DW19/20,"")</f>
        <v/>
      </c>
      <c r="DX19" s="54" t="str">
        <f>IF(AND('20'!DX19&lt;&gt;"",'20'!DX19&lt;&gt;"Falta"),'20'!DX19/20,"")</f>
        <v/>
      </c>
      <c r="DY19" s="54" t="str">
        <f>IF(AND('20'!DY19&lt;&gt;"",'20'!DY19&lt;&gt;"Falta"),'20'!DY19/20,"")</f>
        <v/>
      </c>
      <c r="DZ19" s="54" t="str">
        <f>IF(AND('20'!DZ19&lt;&gt;"",'20'!DZ19&lt;&gt;"Falta"),'20'!DZ19/20,"")</f>
        <v/>
      </c>
      <c r="EA19" s="54" t="str">
        <f>IF(AND('20'!EA19&lt;&gt;"",'20'!EA19&lt;&gt;"Falta"),'20'!EA19/20,"")</f>
        <v/>
      </c>
      <c r="EB19" s="54" t="str">
        <f>IF(AND('20'!EB19&lt;&gt;"",'20'!EB19&lt;&gt;"Falta"),'20'!EB19/20,"")</f>
        <v/>
      </c>
      <c r="EC19" s="54" t="str">
        <f>IF(AND('20'!EC19&lt;&gt;"",'20'!EC19&lt;&gt;"Falta"),'20'!EC19/20,"")</f>
        <v/>
      </c>
      <c r="ED19" s="54" t="str">
        <f>IF(AND('20'!ED19&lt;&gt;"",'20'!ED19&lt;&gt;"Falta"),'20'!ED19/20,"")</f>
        <v/>
      </c>
      <c r="EE19" s="54" t="str">
        <f>IF(AND('20'!EE19&lt;&gt;"",'20'!EE19&lt;&gt;"Falta"),'20'!EE19/20,"")</f>
        <v/>
      </c>
      <c r="EF19" s="54" t="str">
        <f>IF(AND('20'!EF19&lt;&gt;"",'20'!EF19&lt;&gt;"Falta"),'20'!EF19/20,"")</f>
        <v/>
      </c>
      <c r="EG19" s="54" t="str">
        <f>IF(AND('20'!EG19&lt;&gt;"",'20'!EG19&lt;&gt;"Falta"),'20'!EG19/20,"")</f>
        <v/>
      </c>
      <c r="EH19" s="54" t="str">
        <f>IF(AND('20'!EH19&lt;&gt;"",'20'!EH19&lt;&gt;"Falta"),'20'!EH19/20,"")</f>
        <v/>
      </c>
      <c r="EI19" s="54" t="str">
        <f>IF(AND('20'!EI19&lt;&gt;"",'20'!EI19&lt;&gt;"Falta"),'20'!EI19/20,"")</f>
        <v/>
      </c>
      <c r="EJ19" s="54" t="str">
        <f>IF(AND('20'!EJ19&lt;&gt;"",'20'!EJ19&lt;&gt;"Falta"),'20'!EJ19/20,"")</f>
        <v/>
      </c>
      <c r="EK19" s="54">
        <f>IF(AND('20'!EK19&lt;&gt;"",'20'!EK19&lt;&gt;"Falta"),'20'!EK19/20,"")</f>
        <v>0.85</v>
      </c>
      <c r="EL19" s="54" t="str">
        <f>IF(AND('20'!EL19&lt;&gt;"",'20'!EL19&lt;&gt;"Falta"),'20'!EL19/20,"")</f>
        <v/>
      </c>
      <c r="EM19" s="54" t="str">
        <f>IF(AND('20'!EM19&lt;&gt;"",'20'!EM19&lt;&gt;"Falta"),'20'!EM19/20,"")</f>
        <v/>
      </c>
      <c r="EN19" s="54" t="str">
        <f>IF(AND('20'!EN19&lt;&gt;"",'20'!EN19&lt;&gt;"Falta"),'20'!EN19/20,"")</f>
        <v/>
      </c>
      <c r="EO19" s="54">
        <f>IF(AND('20'!EO19&lt;&gt;"",'20'!EO19&lt;&gt;"Falta"),'20'!EO19/20,"")</f>
        <v>0.85</v>
      </c>
      <c r="EP19" s="54" t="str">
        <f>IF(AND('20'!EP19&lt;&gt;"",'20'!EP19&lt;&gt;"Falta"),'20'!EP19/20,"")</f>
        <v/>
      </c>
      <c r="EQ19" s="54" t="str">
        <f>IF(AND('20'!EQ19&lt;&gt;"",'20'!EQ19&lt;&gt;"Falta"),'20'!EQ19/20,"")</f>
        <v/>
      </c>
      <c r="ER19" s="54" t="str">
        <f>IF(AND('20'!ER19&lt;&gt;"",'20'!ER19&lt;&gt;"Falta"),'20'!ER19/20,"")</f>
        <v/>
      </c>
      <c r="ES19" s="54" t="str">
        <f>IF(AND('20'!ES19&lt;&gt;"",'20'!ES19&lt;&gt;"Falta"),'20'!ES19/20,"")</f>
        <v/>
      </c>
      <c r="ET19" s="54" t="str">
        <f>IF(AND('20'!ET19&lt;&gt;"",'20'!ET19&lt;&gt;"Falta"),'20'!ET19/20,"")</f>
        <v/>
      </c>
      <c r="EU19" s="54" t="str">
        <f>IF(AND('20'!EU19&lt;&gt;"",'20'!EU19&lt;&gt;"Falta"),'20'!EU19/20,"")</f>
        <v/>
      </c>
      <c r="EV19" s="54" t="str">
        <f>IF(AND('20'!EV19&lt;&gt;"",'20'!EV19&lt;&gt;"Falta"),'20'!EV19/20,"")</f>
        <v/>
      </c>
      <c r="EW19" s="54" t="str">
        <f>IF(AND('20'!EW19&lt;&gt;"",'20'!EW19&lt;&gt;"Falta"),'20'!EW19/20,"")</f>
        <v/>
      </c>
      <c r="EX19" s="54" t="str">
        <f>IF(AND('20'!EX19&lt;&gt;"",'20'!EX19&lt;&gt;"Falta"),'20'!EX19/20,"")</f>
        <v/>
      </c>
      <c r="EY19" s="54" t="str">
        <f>IF(AND('20'!EY19&lt;&gt;"",'20'!EY19&lt;&gt;"Falta"),'20'!EY19/20,"")</f>
        <v/>
      </c>
      <c r="EZ19" s="54" t="str">
        <f>IF(AND('20'!EZ19&lt;&gt;"",'20'!EZ19&lt;&gt;"Falta"),'20'!EZ19/20,"")</f>
        <v/>
      </c>
      <c r="FA19" s="54">
        <f>IF(AND('20'!FA19&lt;&gt;"",'20'!FA19&lt;&gt;"Falta"),'20'!FA19/20,"")</f>
        <v>0.75</v>
      </c>
      <c r="FB19" s="54">
        <f>IF(AND('20'!FB19&lt;&gt;"",'20'!FB19&lt;&gt;"Falta"),'20'!FB19/20,"")</f>
        <v>0.8</v>
      </c>
      <c r="FC19" s="54">
        <f>IF(AND('20'!FC19&lt;&gt;"",'20'!FC19&lt;&gt;"Falta"),'20'!FC19/20,"")</f>
        <v>0.75</v>
      </c>
      <c r="FD19" s="54">
        <f>IF(AND('20'!FD19&lt;&gt;"",'20'!FD19&lt;&gt;"Falta"),'20'!FD19/20,"")</f>
        <v>0.8</v>
      </c>
      <c r="FE19" s="54" t="str">
        <f>IF(AND('20'!FE19&lt;&gt;"",'20'!FE19&lt;&gt;"Falta"),'20'!FE19/20,"")</f>
        <v/>
      </c>
      <c r="FF19" s="54" t="str">
        <f>IF(AND('20'!FF19&lt;&gt;"",'20'!FF19&lt;&gt;"Falta"),'20'!FF19/20,"")</f>
        <v/>
      </c>
      <c r="FG19" s="54" t="str">
        <f>IF(AND('20'!FG19&lt;&gt;"",'20'!FG19&lt;&gt;"Falta"),'20'!FG19/20,"")</f>
        <v/>
      </c>
      <c r="FH19" s="54" t="str">
        <f>IF(AND('20'!FH19&lt;&gt;"",'20'!FH19&lt;&gt;"Falta"),'20'!FH19/20,"")</f>
        <v/>
      </c>
      <c r="FI19" s="54" t="str">
        <f>IF(AND('20'!FI19&lt;&gt;"",'20'!FI19&lt;&gt;"Falta"),'20'!FI19/20,"")</f>
        <v/>
      </c>
      <c r="FJ19" s="54" t="str">
        <f>IF(AND('20'!FJ19&lt;&gt;"",'20'!FJ19&lt;&gt;"Falta"),'20'!FJ19/20,"")</f>
        <v/>
      </c>
      <c r="FK19" s="54" t="str">
        <f>IF(AND('20'!FK19&lt;&gt;"",'20'!FK19&lt;&gt;"Falta"),'20'!FK19/20,"")</f>
        <v/>
      </c>
      <c r="FL19" s="54" t="str">
        <f>IF(AND('20'!FL19&lt;&gt;"",'20'!FL19&lt;&gt;"Falta"),'20'!FL19/20,"")</f>
        <v/>
      </c>
    </row>
    <row r="20" spans="2:168" x14ac:dyDescent="0.25">
      <c r="B20" s="42" t="str">
        <f>IF(ISBLANK('Nota de Estudiantes'!B22),"",'Nota de Estudiantes'!B22)</f>
        <v>16</v>
      </c>
      <c r="C20" s="42" t="str">
        <f>IF(ISBLANK('Nota de Estudiantes'!C22),"",'Nota de Estudiantes'!C22)</f>
        <v>HINOJOSA BARRIOS, ZAIDA SANDRA</v>
      </c>
      <c r="D20" s="38" t="str">
        <f>IF(ISBLANK('Nota de Estudiantes'!D22),"",'Nota de Estudiantes'!D22)</f>
        <v>05</v>
      </c>
      <c r="E20" s="54">
        <f>IF(AND('20'!E20&lt;&gt;"",'20'!E20&lt;&gt;"Falta"),'20'!E20/20,"")</f>
        <v>0.8</v>
      </c>
      <c r="F20" s="54">
        <f>IF(AND('20'!F20&lt;&gt;"",'20'!F20&lt;&gt;"Falta"),'20'!F20/20,"")</f>
        <v>0.8</v>
      </c>
      <c r="G20" s="54">
        <f>IF(AND('20'!G20&lt;&gt;"",'20'!G20&lt;&gt;"Falta"),'20'!G20/20,"")</f>
        <v>1</v>
      </c>
      <c r="H20" s="54" t="str">
        <f>IF(AND('20'!H20&lt;&gt;"",'20'!H20&lt;&gt;"Falta"),'20'!H20/20,"")</f>
        <v/>
      </c>
      <c r="I20" s="54">
        <f>IF(AND('20'!I20&lt;&gt;"",'20'!I20&lt;&gt;"Falta"),'20'!I20/20,"")</f>
        <v>0.85</v>
      </c>
      <c r="J20" s="54">
        <f>IF(AND('20'!J20&lt;&gt;"",'20'!J20&lt;&gt;"Falta"),'20'!J20/20,"")</f>
        <v>0.6</v>
      </c>
      <c r="K20" s="54">
        <f>IF(AND('20'!K20&lt;&gt;"",'20'!K20&lt;&gt;"Falta"),'20'!K20/20,"")</f>
        <v>0.6</v>
      </c>
      <c r="L20" s="54">
        <f>IF(AND('20'!L20&lt;&gt;"",'20'!L20&lt;&gt;"Falta"),'20'!L20/20,"")</f>
        <v>0.8</v>
      </c>
      <c r="M20" s="54" t="str">
        <f>IF(AND('20'!M20&lt;&gt;"",'20'!M20&lt;&gt;"Falta"),'20'!M20/20,"")</f>
        <v/>
      </c>
      <c r="N20" s="54" t="str">
        <f>IF(AND('20'!N20&lt;&gt;"",'20'!N20&lt;&gt;"Falta"),'20'!N20/20,"")</f>
        <v/>
      </c>
      <c r="O20" s="54" t="str">
        <f>IF(AND('20'!O20&lt;&gt;"",'20'!O20&lt;&gt;"Falta"),'20'!O20/20,"")</f>
        <v/>
      </c>
      <c r="P20" s="54" t="str">
        <f>IF(AND('20'!P20&lt;&gt;"",'20'!P20&lt;&gt;"Falta"),'20'!P20/20,"")</f>
        <v/>
      </c>
      <c r="Q20" s="54" t="str">
        <f>IF(AND('20'!Q20&lt;&gt;"",'20'!Q20&lt;&gt;"Falta"),'20'!Q20/20,"")</f>
        <v/>
      </c>
      <c r="R20" s="54" t="str">
        <f>IF(AND('20'!R20&lt;&gt;"",'20'!R20&lt;&gt;"Falta"),'20'!R20/20,"")</f>
        <v/>
      </c>
      <c r="S20" s="54" t="str">
        <f>IF(AND('20'!S20&lt;&gt;"",'20'!S20&lt;&gt;"Falta"),'20'!S20/20,"")</f>
        <v/>
      </c>
      <c r="T20" s="54" t="str">
        <f>IF(AND('20'!T20&lt;&gt;"",'20'!T20&lt;&gt;"Falta"),'20'!T20/20,"")</f>
        <v/>
      </c>
      <c r="U20" s="54">
        <f>IF(AND('20'!U20&lt;&gt;"",'20'!U20&lt;&gt;"Falta"),'20'!U20/20,"")</f>
        <v>0.5</v>
      </c>
      <c r="V20" s="54">
        <f>IF(AND('20'!V20&lt;&gt;"",'20'!V20&lt;&gt;"Falta"),'20'!V20/20,"")</f>
        <v>0.6</v>
      </c>
      <c r="W20" s="54">
        <f>IF(AND('20'!W20&lt;&gt;"",'20'!W20&lt;&gt;"Falta"),'20'!W20/20,"")</f>
        <v>0.4</v>
      </c>
      <c r="X20" s="54" t="str">
        <f>IF(AND('20'!X20&lt;&gt;"",'20'!X20&lt;&gt;"Falta"),'20'!X20/20,"")</f>
        <v/>
      </c>
      <c r="Y20" s="54">
        <f>IF(AND('20'!Y20&lt;&gt;"",'20'!Y20&lt;&gt;"Falta"),'20'!Y20/20,"")</f>
        <v>0.9</v>
      </c>
      <c r="Z20" s="54">
        <f>IF(AND('20'!Z20&lt;&gt;"",'20'!Z20&lt;&gt;"Falta"),'20'!Z20/20,"")</f>
        <v>0.65</v>
      </c>
      <c r="AA20" s="54">
        <f>IF(AND('20'!AA20&lt;&gt;"",'20'!AA20&lt;&gt;"Falta"),'20'!AA20/20,"")</f>
        <v>0.95</v>
      </c>
      <c r="AB20" s="54">
        <f>IF(AND('20'!AB20&lt;&gt;"",'20'!AB20&lt;&gt;"Falta"),'20'!AB20/20,"")</f>
        <v>0.45</v>
      </c>
      <c r="AC20" s="54">
        <f>IF(AND('20'!AC20&lt;&gt;"",'20'!AC20&lt;&gt;"Falta"),'20'!AC20/20,"")</f>
        <v>0.8</v>
      </c>
      <c r="AD20" s="54" t="str">
        <f>IF(AND('20'!AD20&lt;&gt;"",'20'!AD20&lt;&gt;"Falta"),'20'!AD20/20,"")</f>
        <v/>
      </c>
      <c r="AE20" s="54" t="str">
        <f>IF(AND('20'!AE20&lt;&gt;"",'20'!AE20&lt;&gt;"Falta"),'20'!AE20/20,"")</f>
        <v/>
      </c>
      <c r="AF20" s="54" t="str">
        <f>IF(AND('20'!AF20&lt;&gt;"",'20'!AF20&lt;&gt;"Falta"),'20'!AF20/20,"")</f>
        <v/>
      </c>
      <c r="AG20" s="54" t="str">
        <f>IF(AND('20'!AG20&lt;&gt;"",'20'!AG20&lt;&gt;"Falta"),'20'!AG20/20,"")</f>
        <v/>
      </c>
      <c r="AH20" s="54" t="str">
        <f>IF(AND('20'!AH20&lt;&gt;"",'20'!AH20&lt;&gt;"Falta"),'20'!AH20/20,"")</f>
        <v/>
      </c>
      <c r="AI20" s="54" t="str">
        <f>IF(AND('20'!AI20&lt;&gt;"",'20'!AI20&lt;&gt;"Falta"),'20'!AI20/20,"")</f>
        <v/>
      </c>
      <c r="AJ20" s="54" t="str">
        <f>IF(AND('20'!AJ20&lt;&gt;"",'20'!AJ20&lt;&gt;"Falta"),'20'!AJ20/20,"")</f>
        <v/>
      </c>
      <c r="AK20" s="54" t="str">
        <f>IF(AND('20'!AK20&lt;&gt;"",'20'!AK20&lt;&gt;"Falta"),'20'!AK20/20,"")</f>
        <v/>
      </c>
      <c r="AL20" s="54" t="str">
        <f>IF(AND('20'!AL20&lt;&gt;"",'20'!AL20&lt;&gt;"Falta"),'20'!AL20/20,"")</f>
        <v/>
      </c>
      <c r="AM20" s="54" t="str">
        <f>IF(AND('20'!AM20&lt;&gt;"",'20'!AM20&lt;&gt;"Falta"),'20'!AM20/20,"")</f>
        <v/>
      </c>
      <c r="AN20" s="54" t="str">
        <f>IF(AND('20'!AN20&lt;&gt;"",'20'!AN20&lt;&gt;"Falta"),'20'!AN20/20,"")</f>
        <v/>
      </c>
      <c r="AO20" s="54" t="str">
        <f>IF(AND('20'!AO20&lt;&gt;"",'20'!AO20&lt;&gt;"Falta"),'20'!AO20/20,"")</f>
        <v/>
      </c>
      <c r="AP20" s="54" t="str">
        <f>IF(AND('20'!AP20&lt;&gt;"",'20'!AP20&lt;&gt;"Falta"),'20'!AP20/20,"")</f>
        <v/>
      </c>
      <c r="AQ20" s="54" t="str">
        <f>IF(AND('20'!AQ20&lt;&gt;"",'20'!AQ20&lt;&gt;"Falta"),'20'!AQ20/20,"")</f>
        <v/>
      </c>
      <c r="AR20" s="54" t="str">
        <f>IF(AND('20'!AR20&lt;&gt;"",'20'!AR20&lt;&gt;"Falta"),'20'!AR20/20,"")</f>
        <v/>
      </c>
      <c r="AS20" s="54">
        <f>IF(AND('20'!AS20&lt;&gt;"",'20'!AS20&lt;&gt;"Falta"),'20'!AS20/20,"")</f>
        <v>0.8</v>
      </c>
      <c r="AT20" s="54" t="str">
        <f>IF(AND('20'!AT20&lt;&gt;"",'20'!AT20&lt;&gt;"Falta"),'20'!AT20/20,"")</f>
        <v/>
      </c>
      <c r="AU20" s="54" t="str">
        <f>IF(AND('20'!AU20&lt;&gt;"",'20'!AU20&lt;&gt;"Falta"),'20'!AU20/20,"")</f>
        <v/>
      </c>
      <c r="AV20" s="54" t="str">
        <f>IF(AND('20'!AV20&lt;&gt;"",'20'!AV20&lt;&gt;"Falta"),'20'!AV20/20,"")</f>
        <v/>
      </c>
      <c r="AW20" s="54">
        <f>IF(AND('20'!AW20&lt;&gt;"",'20'!AW20&lt;&gt;"Falta"),'20'!AW20/20,"")</f>
        <v>1</v>
      </c>
      <c r="AX20" s="54">
        <f>IF(AND('20'!AX20&lt;&gt;"",'20'!AX20&lt;&gt;"Falta"),'20'!AX20/20,"")</f>
        <v>0.85</v>
      </c>
      <c r="AY20" s="54" t="str">
        <f>IF(AND('20'!AY20&lt;&gt;"",'20'!AY20&lt;&gt;"Falta"),'20'!AY20/20,"")</f>
        <v/>
      </c>
      <c r="AZ20" s="54" t="str">
        <f>IF(AND('20'!AZ20&lt;&gt;"",'20'!AZ20&lt;&gt;"Falta"),'20'!AZ20/20,"")</f>
        <v/>
      </c>
      <c r="BA20" s="54" t="str">
        <f>IF(AND('20'!BA20&lt;&gt;"",'20'!BA20&lt;&gt;"Falta"),'20'!BA20/20,"")</f>
        <v/>
      </c>
      <c r="BB20" s="54" t="str">
        <f>IF(AND('20'!BB20&lt;&gt;"",'20'!BB20&lt;&gt;"Falta"),'20'!BB20/20,"")</f>
        <v/>
      </c>
      <c r="BC20" s="54" t="str">
        <f>IF(AND('20'!BC20&lt;&gt;"",'20'!BC20&lt;&gt;"Falta"),'20'!BC20/20,"")</f>
        <v/>
      </c>
      <c r="BD20" s="54" t="str">
        <f>IF(AND('20'!BD20&lt;&gt;"",'20'!BD20&lt;&gt;"Falta"),'20'!BD20/20,"")</f>
        <v/>
      </c>
      <c r="BE20" s="54" t="str">
        <f>IF(AND('20'!BE20&lt;&gt;"",'20'!BE20&lt;&gt;"Falta"),'20'!BE20/20,"")</f>
        <v/>
      </c>
      <c r="BF20" s="54" t="str">
        <f>IF(AND('20'!BF20&lt;&gt;"",'20'!BF20&lt;&gt;"Falta"),'20'!BF20/20,"")</f>
        <v/>
      </c>
      <c r="BG20" s="54" t="str">
        <f>IF(AND('20'!BG20&lt;&gt;"",'20'!BG20&lt;&gt;"Falta"),'20'!BG20/20,"")</f>
        <v/>
      </c>
      <c r="BH20" s="54" t="str">
        <f>IF(AND('20'!BH20&lt;&gt;"",'20'!BH20&lt;&gt;"Falta"),'20'!BH20/20,"")</f>
        <v/>
      </c>
      <c r="BI20" s="54">
        <f>IF(AND('20'!BI20&lt;&gt;"",'20'!BI20&lt;&gt;"Falta"),'20'!BI20/20,"")</f>
        <v>0.8</v>
      </c>
      <c r="BJ20" s="54" t="str">
        <f>IF(AND('20'!BJ20&lt;&gt;"",'20'!BJ20&lt;&gt;"Falta"),'20'!BJ20/20,"")</f>
        <v/>
      </c>
      <c r="BK20" s="54" t="str">
        <f>IF(AND('20'!BK20&lt;&gt;"",'20'!BK20&lt;&gt;"Falta"),'20'!BK20/20,"")</f>
        <v/>
      </c>
      <c r="BL20" s="54" t="str">
        <f>IF(AND('20'!BL20&lt;&gt;"",'20'!BL20&lt;&gt;"Falta"),'20'!BL20/20,"")</f>
        <v/>
      </c>
      <c r="BM20" s="54">
        <f>IF(AND('20'!BM20&lt;&gt;"",'20'!BM20&lt;&gt;"Falta"),'20'!BM20/20,"")</f>
        <v>0.85</v>
      </c>
      <c r="BN20" s="54" t="str">
        <f>IF(AND('20'!BN20&lt;&gt;"",'20'!BN20&lt;&gt;"Falta"),'20'!BN20/20,"")</f>
        <v/>
      </c>
      <c r="BO20" s="54" t="str">
        <f>IF(AND('20'!BO20&lt;&gt;"",'20'!BO20&lt;&gt;"Falta"),'20'!BO20/20,"")</f>
        <v/>
      </c>
      <c r="BP20" s="54" t="str">
        <f>IF(AND('20'!BP20&lt;&gt;"",'20'!BP20&lt;&gt;"Falta"),'20'!BP20/20,"")</f>
        <v/>
      </c>
      <c r="BQ20" s="54" t="str">
        <f>IF(AND('20'!BQ20&lt;&gt;"",'20'!BQ20&lt;&gt;"Falta"),'20'!BQ20/20,"")</f>
        <v/>
      </c>
      <c r="BR20" s="54" t="str">
        <f>IF(AND('20'!BR20&lt;&gt;"",'20'!BR20&lt;&gt;"Falta"),'20'!BR20/20,"")</f>
        <v/>
      </c>
      <c r="BS20" s="54" t="str">
        <f>IF(AND('20'!BS20&lt;&gt;"",'20'!BS20&lt;&gt;"Falta"),'20'!BS20/20,"")</f>
        <v/>
      </c>
      <c r="BT20" s="54" t="str">
        <f>IF(AND('20'!BT20&lt;&gt;"",'20'!BT20&lt;&gt;"Falta"),'20'!BT20/20,"")</f>
        <v/>
      </c>
      <c r="BU20" s="54" t="str">
        <f>IF(AND('20'!BU20&lt;&gt;"",'20'!BU20&lt;&gt;"Falta"),'20'!BU20/20,"")</f>
        <v/>
      </c>
      <c r="BV20" s="54" t="str">
        <f>IF(AND('20'!BV20&lt;&gt;"",'20'!BV20&lt;&gt;"Falta"),'20'!BV20/20,"")</f>
        <v/>
      </c>
      <c r="BW20" s="54" t="str">
        <f>IF(AND('20'!BW20&lt;&gt;"",'20'!BW20&lt;&gt;"Falta"),'20'!BW20/20,"")</f>
        <v/>
      </c>
      <c r="BX20" s="54" t="str">
        <f>IF(AND('20'!BX20&lt;&gt;"",'20'!BX20&lt;&gt;"Falta"),'20'!BX20/20,"")</f>
        <v/>
      </c>
      <c r="BY20" s="54">
        <f>IF(AND('20'!BY20&lt;&gt;"",'20'!BY20&lt;&gt;"Falta"),'20'!BY20/20,"")</f>
        <v>0.8</v>
      </c>
      <c r="BZ20" s="54">
        <f>IF(AND('20'!BZ20&lt;&gt;"",'20'!BZ20&lt;&gt;"Falta"),'20'!BZ20/20,"")</f>
        <v>1</v>
      </c>
      <c r="CA20" s="54" t="str">
        <f>IF(AND('20'!CA20&lt;&gt;"",'20'!CA20&lt;&gt;"Falta"),'20'!CA20/20,"")</f>
        <v/>
      </c>
      <c r="CB20" s="54" t="str">
        <f>IF(AND('20'!CB20&lt;&gt;"",'20'!CB20&lt;&gt;"Falta"),'20'!CB20/20,"")</f>
        <v/>
      </c>
      <c r="CC20" s="54" t="str">
        <f>IF(AND('20'!CC20&lt;&gt;"",'20'!CC20&lt;&gt;"Falta"),'20'!CC20/20,"")</f>
        <v/>
      </c>
      <c r="CD20" s="54" t="str">
        <f>IF(AND('20'!CD20&lt;&gt;"",'20'!CD20&lt;&gt;"Falta"),'20'!CD20/20,"")</f>
        <v/>
      </c>
      <c r="CE20" s="54" t="str">
        <f>IF(AND('20'!CE20&lt;&gt;"",'20'!CE20&lt;&gt;"Falta"),'20'!CE20/20,"")</f>
        <v/>
      </c>
      <c r="CF20" s="54" t="str">
        <f>IF(AND('20'!CF20&lt;&gt;"",'20'!CF20&lt;&gt;"Falta"),'20'!CF20/20,"")</f>
        <v/>
      </c>
      <c r="CG20" s="54" t="str">
        <f>IF(AND('20'!CG20&lt;&gt;"",'20'!CG20&lt;&gt;"Falta"),'20'!CG20/20,"")</f>
        <v/>
      </c>
      <c r="CH20" s="54" t="str">
        <f>IF(AND('20'!CH20&lt;&gt;"",'20'!CH20&lt;&gt;"Falta"),'20'!CH20/20,"")</f>
        <v/>
      </c>
      <c r="CI20" s="54" t="str">
        <f>IF(AND('20'!CI20&lt;&gt;"",'20'!CI20&lt;&gt;"Falta"),'20'!CI20/20,"")</f>
        <v/>
      </c>
      <c r="CJ20" s="54" t="str">
        <f>IF(AND('20'!CJ20&lt;&gt;"",'20'!CJ20&lt;&gt;"Falta"),'20'!CJ20/20,"")</f>
        <v/>
      </c>
      <c r="CK20" s="54">
        <f>IF(AND('20'!CK20&lt;&gt;"",'20'!CK20&lt;&gt;"Falta"),'20'!CK20/20,"")</f>
        <v>0.8</v>
      </c>
      <c r="CL20" s="54" t="str">
        <f>IF(AND('20'!CL20&lt;&gt;"",'20'!CL20&lt;&gt;"Falta"),'20'!CL20/20,"")</f>
        <v/>
      </c>
      <c r="CM20" s="54" t="str">
        <f>IF(AND('20'!CM20&lt;&gt;"",'20'!CM20&lt;&gt;"Falta"),'20'!CM20/20,"")</f>
        <v/>
      </c>
      <c r="CN20" s="54" t="str">
        <f>IF(AND('20'!CN20&lt;&gt;"",'20'!CN20&lt;&gt;"Falta"),'20'!CN20/20,"")</f>
        <v/>
      </c>
      <c r="CO20" s="54">
        <f>IF(AND('20'!CO20&lt;&gt;"",'20'!CO20&lt;&gt;"Falta"),'20'!CO20/20,"")</f>
        <v>0.8</v>
      </c>
      <c r="CP20" s="54" t="str">
        <f>IF(AND('20'!CP20&lt;&gt;"",'20'!CP20&lt;&gt;"Falta"),'20'!CP20/20,"")</f>
        <v/>
      </c>
      <c r="CQ20" s="54" t="str">
        <f>IF(AND('20'!CQ20&lt;&gt;"",'20'!CQ20&lt;&gt;"Falta"),'20'!CQ20/20,"")</f>
        <v/>
      </c>
      <c r="CR20" s="54" t="str">
        <f>IF(AND('20'!CR20&lt;&gt;"",'20'!CR20&lt;&gt;"Falta"),'20'!CR20/20,"")</f>
        <v/>
      </c>
      <c r="CS20" s="54" t="str">
        <f>IF(AND('20'!CS20&lt;&gt;"",'20'!CS20&lt;&gt;"Falta"),'20'!CS20/20,"")</f>
        <v/>
      </c>
      <c r="CT20" s="54" t="str">
        <f>IF(AND('20'!CT20&lt;&gt;"",'20'!CT20&lt;&gt;"Falta"),'20'!CT20/20,"")</f>
        <v/>
      </c>
      <c r="CU20" s="54" t="str">
        <f>IF(AND('20'!CU20&lt;&gt;"",'20'!CU20&lt;&gt;"Falta"),'20'!CU20/20,"")</f>
        <v/>
      </c>
      <c r="CV20" s="54" t="str">
        <f>IF(AND('20'!CV20&lt;&gt;"",'20'!CV20&lt;&gt;"Falta"),'20'!CV20/20,"")</f>
        <v/>
      </c>
      <c r="CW20" s="54" t="str">
        <f>IF(AND('20'!CW20&lt;&gt;"",'20'!CW20&lt;&gt;"Falta"),'20'!CW20/20,"")</f>
        <v/>
      </c>
      <c r="CX20" s="54" t="str">
        <f>IF(AND('20'!CX20&lt;&gt;"",'20'!CX20&lt;&gt;"Falta"),'20'!CX20/20,"")</f>
        <v/>
      </c>
      <c r="CY20" s="54" t="str">
        <f>IF(AND('20'!CY20&lt;&gt;"",'20'!CY20&lt;&gt;"Falta"),'20'!CY20/20,"")</f>
        <v/>
      </c>
      <c r="CZ20" s="54" t="str">
        <f>IF(AND('20'!CZ20&lt;&gt;"",'20'!CZ20&lt;&gt;"Falta"),'20'!CZ20/20,"")</f>
        <v/>
      </c>
      <c r="DA20" s="54">
        <f>IF(AND('20'!DA20&lt;&gt;"",'20'!DA20&lt;&gt;"Falta"),'20'!DA20/20,"")</f>
        <v>0.8</v>
      </c>
      <c r="DB20" s="54">
        <f>IF(AND('20'!DB20&lt;&gt;"",'20'!DB20&lt;&gt;"Falta"),'20'!DB20/20,"")</f>
        <v>0.9</v>
      </c>
      <c r="DC20" s="54">
        <f>IF(AND('20'!DC20&lt;&gt;"",'20'!DC20&lt;&gt;"Falta"),'20'!DC20/20,"")</f>
        <v>0.85</v>
      </c>
      <c r="DD20" s="54">
        <f>IF(AND('20'!DD20&lt;&gt;"",'20'!DD20&lt;&gt;"Falta"),'20'!DD20/20,"")</f>
        <v>0.9</v>
      </c>
      <c r="DE20" s="54">
        <f>IF(AND('20'!DE20&lt;&gt;"",'20'!DE20&lt;&gt;"Falta"),'20'!DE20/20,"")</f>
        <v>0.85</v>
      </c>
      <c r="DF20" s="54" t="str">
        <f>IF(AND('20'!DF20&lt;&gt;"",'20'!DF20&lt;&gt;"Falta"),'20'!DF20/20,"")</f>
        <v/>
      </c>
      <c r="DG20" s="54" t="str">
        <f>IF(AND('20'!DG20&lt;&gt;"",'20'!DG20&lt;&gt;"Falta"),'20'!DG20/20,"")</f>
        <v/>
      </c>
      <c r="DH20" s="54" t="str">
        <f>IF(AND('20'!DH20&lt;&gt;"",'20'!DH20&lt;&gt;"Falta"),'20'!DH20/20,"")</f>
        <v/>
      </c>
      <c r="DI20" s="54" t="str">
        <f>IF(AND('20'!DI20&lt;&gt;"",'20'!DI20&lt;&gt;"Falta"),'20'!DI20/20,"")</f>
        <v/>
      </c>
      <c r="DJ20" s="54" t="str">
        <f>IF(AND('20'!DJ20&lt;&gt;"",'20'!DJ20&lt;&gt;"Falta"),'20'!DJ20/20,"")</f>
        <v/>
      </c>
      <c r="DK20" s="54" t="str">
        <f>IF(AND('20'!DK20&lt;&gt;"",'20'!DK20&lt;&gt;"Falta"),'20'!DK20/20,"")</f>
        <v/>
      </c>
      <c r="DL20" s="54" t="str">
        <f>IF(AND('20'!DL20&lt;&gt;"",'20'!DL20&lt;&gt;"Falta"),'20'!DL20/20,"")</f>
        <v/>
      </c>
      <c r="DM20" s="54" t="str">
        <f>IF(AND('20'!DM20&lt;&gt;"",'20'!DM20&lt;&gt;"Falta"),'20'!DM20/20,"")</f>
        <v/>
      </c>
      <c r="DN20" s="54" t="str">
        <f>IF(AND('20'!DN20&lt;&gt;"",'20'!DN20&lt;&gt;"Falta"),'20'!DN20/20,"")</f>
        <v/>
      </c>
      <c r="DO20" s="54" t="str">
        <f>IF(AND('20'!DO20&lt;&gt;"",'20'!DO20&lt;&gt;"Falta"),'20'!DO20/20,"")</f>
        <v/>
      </c>
      <c r="DP20" s="54" t="str">
        <f>IF(AND('20'!DP20&lt;&gt;"",'20'!DP20&lt;&gt;"Falta"),'20'!DP20/20,"")</f>
        <v/>
      </c>
      <c r="DQ20" s="54">
        <f>IF(AND('20'!DQ20&lt;&gt;"",'20'!DQ20&lt;&gt;"Falta"),'20'!DQ20/20,"")</f>
        <v>0.5</v>
      </c>
      <c r="DR20" s="54" t="str">
        <f>IF(AND('20'!DR20&lt;&gt;"",'20'!DR20&lt;&gt;"Falta"),'20'!DR20/20,"")</f>
        <v/>
      </c>
      <c r="DS20" s="54" t="str">
        <f>IF(AND('20'!DS20&lt;&gt;"",'20'!DS20&lt;&gt;"Falta"),'20'!DS20/20,"")</f>
        <v/>
      </c>
      <c r="DT20" s="54" t="str">
        <f>IF(AND('20'!DT20&lt;&gt;"",'20'!DT20&lt;&gt;"Falta"),'20'!DT20/20,"")</f>
        <v/>
      </c>
      <c r="DU20" s="54">
        <f>IF(AND('20'!DU20&lt;&gt;"",'20'!DU20&lt;&gt;"Falta"),'20'!DU20/20,"")</f>
        <v>0.5</v>
      </c>
      <c r="DV20" s="54" t="str">
        <f>IF(AND('20'!DV20&lt;&gt;"",'20'!DV20&lt;&gt;"Falta"),'20'!DV20/20,"")</f>
        <v/>
      </c>
      <c r="DW20" s="54" t="str">
        <f>IF(AND('20'!DW20&lt;&gt;"",'20'!DW20&lt;&gt;"Falta"),'20'!DW20/20,"")</f>
        <v/>
      </c>
      <c r="DX20" s="54" t="str">
        <f>IF(AND('20'!DX20&lt;&gt;"",'20'!DX20&lt;&gt;"Falta"),'20'!DX20/20,"")</f>
        <v/>
      </c>
      <c r="DY20" s="54" t="str">
        <f>IF(AND('20'!DY20&lt;&gt;"",'20'!DY20&lt;&gt;"Falta"),'20'!DY20/20,"")</f>
        <v/>
      </c>
      <c r="DZ20" s="54" t="str">
        <f>IF(AND('20'!DZ20&lt;&gt;"",'20'!DZ20&lt;&gt;"Falta"),'20'!DZ20/20,"")</f>
        <v/>
      </c>
      <c r="EA20" s="54" t="str">
        <f>IF(AND('20'!EA20&lt;&gt;"",'20'!EA20&lt;&gt;"Falta"),'20'!EA20/20,"")</f>
        <v/>
      </c>
      <c r="EB20" s="54" t="str">
        <f>IF(AND('20'!EB20&lt;&gt;"",'20'!EB20&lt;&gt;"Falta"),'20'!EB20/20,"")</f>
        <v/>
      </c>
      <c r="EC20" s="54" t="str">
        <f>IF(AND('20'!EC20&lt;&gt;"",'20'!EC20&lt;&gt;"Falta"),'20'!EC20/20,"")</f>
        <v/>
      </c>
      <c r="ED20" s="54" t="str">
        <f>IF(AND('20'!ED20&lt;&gt;"",'20'!ED20&lt;&gt;"Falta"),'20'!ED20/20,"")</f>
        <v/>
      </c>
      <c r="EE20" s="54" t="str">
        <f>IF(AND('20'!EE20&lt;&gt;"",'20'!EE20&lt;&gt;"Falta"),'20'!EE20/20,"")</f>
        <v/>
      </c>
      <c r="EF20" s="54" t="str">
        <f>IF(AND('20'!EF20&lt;&gt;"",'20'!EF20&lt;&gt;"Falta"),'20'!EF20/20,"")</f>
        <v/>
      </c>
      <c r="EG20" s="54" t="str">
        <f>IF(AND('20'!EG20&lt;&gt;"",'20'!EG20&lt;&gt;"Falta"),'20'!EG20/20,"")</f>
        <v/>
      </c>
      <c r="EH20" s="54" t="str">
        <f>IF(AND('20'!EH20&lt;&gt;"",'20'!EH20&lt;&gt;"Falta"),'20'!EH20/20,"")</f>
        <v/>
      </c>
      <c r="EI20" s="54" t="str">
        <f>IF(AND('20'!EI20&lt;&gt;"",'20'!EI20&lt;&gt;"Falta"),'20'!EI20/20,"")</f>
        <v/>
      </c>
      <c r="EJ20" s="54" t="str">
        <f>IF(AND('20'!EJ20&lt;&gt;"",'20'!EJ20&lt;&gt;"Falta"),'20'!EJ20/20,"")</f>
        <v/>
      </c>
      <c r="EK20" s="54">
        <f>IF(AND('20'!EK20&lt;&gt;"",'20'!EK20&lt;&gt;"Falta"),'20'!EK20/20,"")</f>
        <v>0.5</v>
      </c>
      <c r="EL20" s="54" t="str">
        <f>IF(AND('20'!EL20&lt;&gt;"",'20'!EL20&lt;&gt;"Falta"),'20'!EL20/20,"")</f>
        <v/>
      </c>
      <c r="EM20" s="54" t="str">
        <f>IF(AND('20'!EM20&lt;&gt;"",'20'!EM20&lt;&gt;"Falta"),'20'!EM20/20,"")</f>
        <v/>
      </c>
      <c r="EN20" s="54" t="str">
        <f>IF(AND('20'!EN20&lt;&gt;"",'20'!EN20&lt;&gt;"Falta"),'20'!EN20/20,"")</f>
        <v/>
      </c>
      <c r="EO20" s="54">
        <f>IF(AND('20'!EO20&lt;&gt;"",'20'!EO20&lt;&gt;"Falta"),'20'!EO20/20,"")</f>
        <v>0.5</v>
      </c>
      <c r="EP20" s="54" t="str">
        <f>IF(AND('20'!EP20&lt;&gt;"",'20'!EP20&lt;&gt;"Falta"),'20'!EP20/20,"")</f>
        <v/>
      </c>
      <c r="EQ20" s="54" t="str">
        <f>IF(AND('20'!EQ20&lt;&gt;"",'20'!EQ20&lt;&gt;"Falta"),'20'!EQ20/20,"")</f>
        <v/>
      </c>
      <c r="ER20" s="54" t="str">
        <f>IF(AND('20'!ER20&lt;&gt;"",'20'!ER20&lt;&gt;"Falta"),'20'!ER20/20,"")</f>
        <v/>
      </c>
      <c r="ES20" s="54" t="str">
        <f>IF(AND('20'!ES20&lt;&gt;"",'20'!ES20&lt;&gt;"Falta"),'20'!ES20/20,"")</f>
        <v/>
      </c>
      <c r="ET20" s="54" t="str">
        <f>IF(AND('20'!ET20&lt;&gt;"",'20'!ET20&lt;&gt;"Falta"),'20'!ET20/20,"")</f>
        <v/>
      </c>
      <c r="EU20" s="54" t="str">
        <f>IF(AND('20'!EU20&lt;&gt;"",'20'!EU20&lt;&gt;"Falta"),'20'!EU20/20,"")</f>
        <v/>
      </c>
      <c r="EV20" s="54" t="str">
        <f>IF(AND('20'!EV20&lt;&gt;"",'20'!EV20&lt;&gt;"Falta"),'20'!EV20/20,"")</f>
        <v/>
      </c>
      <c r="EW20" s="54" t="str">
        <f>IF(AND('20'!EW20&lt;&gt;"",'20'!EW20&lt;&gt;"Falta"),'20'!EW20/20,"")</f>
        <v/>
      </c>
      <c r="EX20" s="54" t="str">
        <f>IF(AND('20'!EX20&lt;&gt;"",'20'!EX20&lt;&gt;"Falta"),'20'!EX20/20,"")</f>
        <v/>
      </c>
      <c r="EY20" s="54" t="str">
        <f>IF(AND('20'!EY20&lt;&gt;"",'20'!EY20&lt;&gt;"Falta"),'20'!EY20/20,"")</f>
        <v/>
      </c>
      <c r="EZ20" s="54" t="str">
        <f>IF(AND('20'!EZ20&lt;&gt;"",'20'!EZ20&lt;&gt;"Falta"),'20'!EZ20/20,"")</f>
        <v/>
      </c>
      <c r="FA20" s="54">
        <f>IF(AND('20'!FA20&lt;&gt;"",'20'!FA20&lt;&gt;"Falta"),'20'!FA20/20,"")</f>
        <v>0.7</v>
      </c>
      <c r="FB20" s="54">
        <f>IF(AND('20'!FB20&lt;&gt;"",'20'!FB20&lt;&gt;"Falta"),'20'!FB20/20,"")</f>
        <v>0.6</v>
      </c>
      <c r="FC20" s="54">
        <f>IF(AND('20'!FC20&lt;&gt;"",'20'!FC20&lt;&gt;"Falta"),'20'!FC20/20,"")</f>
        <v>1</v>
      </c>
      <c r="FD20" s="54">
        <f>IF(AND('20'!FD20&lt;&gt;"",'20'!FD20&lt;&gt;"Falta"),'20'!FD20/20,"")</f>
        <v>0.8</v>
      </c>
      <c r="FE20" s="54" t="str">
        <f>IF(AND('20'!FE20&lt;&gt;"",'20'!FE20&lt;&gt;"Falta"),'20'!FE20/20,"")</f>
        <v/>
      </c>
      <c r="FF20" s="54" t="str">
        <f>IF(AND('20'!FF20&lt;&gt;"",'20'!FF20&lt;&gt;"Falta"),'20'!FF20/20,"")</f>
        <v/>
      </c>
      <c r="FG20" s="54" t="str">
        <f>IF(AND('20'!FG20&lt;&gt;"",'20'!FG20&lt;&gt;"Falta"),'20'!FG20/20,"")</f>
        <v/>
      </c>
      <c r="FH20" s="54" t="str">
        <f>IF(AND('20'!FH20&lt;&gt;"",'20'!FH20&lt;&gt;"Falta"),'20'!FH20/20,"")</f>
        <v/>
      </c>
      <c r="FI20" s="54" t="str">
        <f>IF(AND('20'!FI20&lt;&gt;"",'20'!FI20&lt;&gt;"Falta"),'20'!FI20/20,"")</f>
        <v/>
      </c>
      <c r="FJ20" s="54" t="str">
        <f>IF(AND('20'!FJ20&lt;&gt;"",'20'!FJ20&lt;&gt;"Falta"),'20'!FJ20/20,"")</f>
        <v/>
      </c>
      <c r="FK20" s="54" t="str">
        <f>IF(AND('20'!FK20&lt;&gt;"",'20'!FK20&lt;&gt;"Falta"),'20'!FK20/20,"")</f>
        <v/>
      </c>
      <c r="FL20" s="54" t="str">
        <f>IF(AND('20'!FL20&lt;&gt;"",'20'!FL20&lt;&gt;"Falta"),'20'!FL20/20,"")</f>
        <v/>
      </c>
    </row>
    <row r="21" spans="2:168" x14ac:dyDescent="0.25">
      <c r="B21" s="42" t="str">
        <f>IF(ISBLANK('Nota de Estudiantes'!B23),"",'Nota de Estudiantes'!B23)</f>
        <v>17</v>
      </c>
      <c r="C21" s="42" t="str">
        <f>IF(ISBLANK('Nota de Estudiantes'!C23),"",'Nota de Estudiantes'!C23)</f>
        <v>HUAROTO GUTIERREZ, RAFAEL FLAVIO</v>
      </c>
      <c r="D21" s="38" t="str">
        <f>IF(ISBLANK('Nota de Estudiantes'!D23),"",'Nota de Estudiantes'!D23)</f>
        <v>04</v>
      </c>
      <c r="E21" s="54">
        <f>IF(AND('20'!E21&lt;&gt;"",'20'!E21&lt;&gt;"Falta"),'20'!E21/20,"")</f>
        <v>0.6</v>
      </c>
      <c r="F21" s="54">
        <f>IF(AND('20'!F21&lt;&gt;"",'20'!F21&lt;&gt;"Falta"),'20'!F21/20,"")</f>
        <v>1</v>
      </c>
      <c r="G21" s="54">
        <f>IF(AND('20'!G21&lt;&gt;"",'20'!G21&lt;&gt;"Falta"),'20'!G21/20,"")</f>
        <v>0.75</v>
      </c>
      <c r="H21" s="54" t="str">
        <f>IF(AND('20'!H21&lt;&gt;"",'20'!H21&lt;&gt;"Falta"),'20'!H21/20,"")</f>
        <v/>
      </c>
      <c r="I21" s="54">
        <f>IF(AND('20'!I21&lt;&gt;"",'20'!I21&lt;&gt;"Falta"),'20'!I21/20,"")</f>
        <v>0.65</v>
      </c>
      <c r="J21" s="54">
        <f>IF(AND('20'!J21&lt;&gt;"",'20'!J21&lt;&gt;"Falta"),'20'!J21/20,"")</f>
        <v>0.8</v>
      </c>
      <c r="K21" s="54">
        <f>IF(AND('20'!K21&lt;&gt;"",'20'!K21&lt;&gt;"Falta"),'20'!K21/20,"")</f>
        <v>1</v>
      </c>
      <c r="L21" s="54">
        <f>IF(AND('20'!L21&lt;&gt;"",'20'!L21&lt;&gt;"Falta"),'20'!L21/20,"")</f>
        <v>1</v>
      </c>
      <c r="M21" s="54" t="str">
        <f>IF(AND('20'!M21&lt;&gt;"",'20'!M21&lt;&gt;"Falta"),'20'!M21/20,"")</f>
        <v/>
      </c>
      <c r="N21" s="54" t="str">
        <f>IF(AND('20'!N21&lt;&gt;"",'20'!N21&lt;&gt;"Falta"),'20'!N21/20,"")</f>
        <v/>
      </c>
      <c r="O21" s="54" t="str">
        <f>IF(AND('20'!O21&lt;&gt;"",'20'!O21&lt;&gt;"Falta"),'20'!O21/20,"")</f>
        <v/>
      </c>
      <c r="P21" s="54" t="str">
        <f>IF(AND('20'!P21&lt;&gt;"",'20'!P21&lt;&gt;"Falta"),'20'!P21/20,"")</f>
        <v/>
      </c>
      <c r="Q21" s="54" t="str">
        <f>IF(AND('20'!Q21&lt;&gt;"",'20'!Q21&lt;&gt;"Falta"),'20'!Q21/20,"")</f>
        <v/>
      </c>
      <c r="R21" s="54" t="str">
        <f>IF(AND('20'!R21&lt;&gt;"",'20'!R21&lt;&gt;"Falta"),'20'!R21/20,"")</f>
        <v/>
      </c>
      <c r="S21" s="54" t="str">
        <f>IF(AND('20'!S21&lt;&gt;"",'20'!S21&lt;&gt;"Falta"),'20'!S21/20,"")</f>
        <v/>
      </c>
      <c r="T21" s="54" t="str">
        <f>IF(AND('20'!T21&lt;&gt;"",'20'!T21&lt;&gt;"Falta"),'20'!T21/20,"")</f>
        <v/>
      </c>
      <c r="U21" s="54">
        <f>IF(AND('20'!U21&lt;&gt;"",'20'!U21&lt;&gt;"Falta"),'20'!U21/20,"")</f>
        <v>1</v>
      </c>
      <c r="V21" s="54">
        <f>IF(AND('20'!V21&lt;&gt;"",'20'!V21&lt;&gt;"Falta"),'20'!V21/20,"")</f>
        <v>0.8</v>
      </c>
      <c r="W21" s="54">
        <f>IF(AND('20'!W21&lt;&gt;"",'20'!W21&lt;&gt;"Falta"),'20'!W21/20,"")</f>
        <v>0.8</v>
      </c>
      <c r="X21" s="54" t="str">
        <f>IF(AND('20'!X21&lt;&gt;"",'20'!X21&lt;&gt;"Falta"),'20'!X21/20,"")</f>
        <v/>
      </c>
      <c r="Y21" s="54">
        <f>IF(AND('20'!Y21&lt;&gt;"",'20'!Y21&lt;&gt;"Falta"),'20'!Y21/20,"")</f>
        <v>0.85</v>
      </c>
      <c r="Z21" s="54">
        <f>IF(AND('20'!Z21&lt;&gt;"",'20'!Z21&lt;&gt;"Falta"),'20'!Z21/20,"")</f>
        <v>0.55000000000000004</v>
      </c>
      <c r="AA21" s="54">
        <f>IF(AND('20'!AA21&lt;&gt;"",'20'!AA21&lt;&gt;"Falta"),'20'!AA21/20,"")</f>
        <v>0.85</v>
      </c>
      <c r="AB21" s="54">
        <f>IF(AND('20'!AB21&lt;&gt;"",'20'!AB21&lt;&gt;"Falta"),'20'!AB21/20,"")</f>
        <v>0.65</v>
      </c>
      <c r="AC21" s="54">
        <f>IF(AND('20'!AC21&lt;&gt;"",'20'!AC21&lt;&gt;"Falta"),'20'!AC21/20,"")</f>
        <v>0.75</v>
      </c>
      <c r="AD21" s="54" t="str">
        <f>IF(AND('20'!AD21&lt;&gt;"",'20'!AD21&lt;&gt;"Falta"),'20'!AD21/20,"")</f>
        <v/>
      </c>
      <c r="AE21" s="54" t="str">
        <f>IF(AND('20'!AE21&lt;&gt;"",'20'!AE21&lt;&gt;"Falta"),'20'!AE21/20,"")</f>
        <v/>
      </c>
      <c r="AF21" s="54" t="str">
        <f>IF(AND('20'!AF21&lt;&gt;"",'20'!AF21&lt;&gt;"Falta"),'20'!AF21/20,"")</f>
        <v/>
      </c>
      <c r="AG21" s="54" t="str">
        <f>IF(AND('20'!AG21&lt;&gt;"",'20'!AG21&lt;&gt;"Falta"),'20'!AG21/20,"")</f>
        <v/>
      </c>
      <c r="AH21" s="54" t="str">
        <f>IF(AND('20'!AH21&lt;&gt;"",'20'!AH21&lt;&gt;"Falta"),'20'!AH21/20,"")</f>
        <v/>
      </c>
      <c r="AI21" s="54" t="str">
        <f>IF(AND('20'!AI21&lt;&gt;"",'20'!AI21&lt;&gt;"Falta"),'20'!AI21/20,"")</f>
        <v/>
      </c>
      <c r="AJ21" s="54" t="str">
        <f>IF(AND('20'!AJ21&lt;&gt;"",'20'!AJ21&lt;&gt;"Falta"),'20'!AJ21/20,"")</f>
        <v/>
      </c>
      <c r="AK21" s="54" t="str">
        <f>IF(AND('20'!AK21&lt;&gt;"",'20'!AK21&lt;&gt;"Falta"),'20'!AK21/20,"")</f>
        <v/>
      </c>
      <c r="AL21" s="54" t="str">
        <f>IF(AND('20'!AL21&lt;&gt;"",'20'!AL21&lt;&gt;"Falta"),'20'!AL21/20,"")</f>
        <v/>
      </c>
      <c r="AM21" s="54" t="str">
        <f>IF(AND('20'!AM21&lt;&gt;"",'20'!AM21&lt;&gt;"Falta"),'20'!AM21/20,"")</f>
        <v/>
      </c>
      <c r="AN21" s="54" t="str">
        <f>IF(AND('20'!AN21&lt;&gt;"",'20'!AN21&lt;&gt;"Falta"),'20'!AN21/20,"")</f>
        <v/>
      </c>
      <c r="AO21" s="54" t="str">
        <f>IF(AND('20'!AO21&lt;&gt;"",'20'!AO21&lt;&gt;"Falta"),'20'!AO21/20,"")</f>
        <v/>
      </c>
      <c r="AP21" s="54" t="str">
        <f>IF(AND('20'!AP21&lt;&gt;"",'20'!AP21&lt;&gt;"Falta"),'20'!AP21/20,"")</f>
        <v/>
      </c>
      <c r="AQ21" s="54" t="str">
        <f>IF(AND('20'!AQ21&lt;&gt;"",'20'!AQ21&lt;&gt;"Falta"),'20'!AQ21/20,"")</f>
        <v/>
      </c>
      <c r="AR21" s="54" t="str">
        <f>IF(AND('20'!AR21&lt;&gt;"",'20'!AR21&lt;&gt;"Falta"),'20'!AR21/20,"")</f>
        <v/>
      </c>
      <c r="AS21" s="54">
        <f>IF(AND('20'!AS21&lt;&gt;"",'20'!AS21&lt;&gt;"Falta"),'20'!AS21/20,"")</f>
        <v>0.75</v>
      </c>
      <c r="AT21" s="54" t="str">
        <f>IF(AND('20'!AT21&lt;&gt;"",'20'!AT21&lt;&gt;"Falta"),'20'!AT21/20,"")</f>
        <v/>
      </c>
      <c r="AU21" s="54" t="str">
        <f>IF(AND('20'!AU21&lt;&gt;"",'20'!AU21&lt;&gt;"Falta"),'20'!AU21/20,"")</f>
        <v/>
      </c>
      <c r="AV21" s="54" t="str">
        <f>IF(AND('20'!AV21&lt;&gt;"",'20'!AV21&lt;&gt;"Falta"),'20'!AV21/20,"")</f>
        <v/>
      </c>
      <c r="AW21" s="54">
        <f>IF(AND('20'!AW21&lt;&gt;"",'20'!AW21&lt;&gt;"Falta"),'20'!AW21/20,"")</f>
        <v>1</v>
      </c>
      <c r="AX21" s="54">
        <f>IF(AND('20'!AX21&lt;&gt;"",'20'!AX21&lt;&gt;"Falta"),'20'!AX21/20,"")</f>
        <v>0.75</v>
      </c>
      <c r="AY21" s="54" t="str">
        <f>IF(AND('20'!AY21&lt;&gt;"",'20'!AY21&lt;&gt;"Falta"),'20'!AY21/20,"")</f>
        <v/>
      </c>
      <c r="AZ21" s="54" t="str">
        <f>IF(AND('20'!AZ21&lt;&gt;"",'20'!AZ21&lt;&gt;"Falta"),'20'!AZ21/20,"")</f>
        <v/>
      </c>
      <c r="BA21" s="54" t="str">
        <f>IF(AND('20'!BA21&lt;&gt;"",'20'!BA21&lt;&gt;"Falta"),'20'!BA21/20,"")</f>
        <v/>
      </c>
      <c r="BB21" s="54" t="str">
        <f>IF(AND('20'!BB21&lt;&gt;"",'20'!BB21&lt;&gt;"Falta"),'20'!BB21/20,"")</f>
        <v/>
      </c>
      <c r="BC21" s="54" t="str">
        <f>IF(AND('20'!BC21&lt;&gt;"",'20'!BC21&lt;&gt;"Falta"),'20'!BC21/20,"")</f>
        <v/>
      </c>
      <c r="BD21" s="54" t="str">
        <f>IF(AND('20'!BD21&lt;&gt;"",'20'!BD21&lt;&gt;"Falta"),'20'!BD21/20,"")</f>
        <v/>
      </c>
      <c r="BE21" s="54" t="str">
        <f>IF(AND('20'!BE21&lt;&gt;"",'20'!BE21&lt;&gt;"Falta"),'20'!BE21/20,"")</f>
        <v/>
      </c>
      <c r="BF21" s="54" t="str">
        <f>IF(AND('20'!BF21&lt;&gt;"",'20'!BF21&lt;&gt;"Falta"),'20'!BF21/20,"")</f>
        <v/>
      </c>
      <c r="BG21" s="54" t="str">
        <f>IF(AND('20'!BG21&lt;&gt;"",'20'!BG21&lt;&gt;"Falta"),'20'!BG21/20,"")</f>
        <v/>
      </c>
      <c r="BH21" s="54" t="str">
        <f>IF(AND('20'!BH21&lt;&gt;"",'20'!BH21&lt;&gt;"Falta"),'20'!BH21/20,"")</f>
        <v/>
      </c>
      <c r="BI21" s="54">
        <f>IF(AND('20'!BI21&lt;&gt;"",'20'!BI21&lt;&gt;"Falta"),'20'!BI21/20,"")</f>
        <v>0.5</v>
      </c>
      <c r="BJ21" s="54" t="str">
        <f>IF(AND('20'!BJ21&lt;&gt;"",'20'!BJ21&lt;&gt;"Falta"),'20'!BJ21/20,"")</f>
        <v/>
      </c>
      <c r="BK21" s="54" t="str">
        <f>IF(AND('20'!BK21&lt;&gt;"",'20'!BK21&lt;&gt;"Falta"),'20'!BK21/20,"")</f>
        <v/>
      </c>
      <c r="BL21" s="54" t="str">
        <f>IF(AND('20'!BL21&lt;&gt;"",'20'!BL21&lt;&gt;"Falta"),'20'!BL21/20,"")</f>
        <v/>
      </c>
      <c r="BM21" s="54">
        <f>IF(AND('20'!BM21&lt;&gt;"",'20'!BM21&lt;&gt;"Falta"),'20'!BM21/20,"")</f>
        <v>0.75</v>
      </c>
      <c r="BN21" s="54" t="str">
        <f>IF(AND('20'!BN21&lt;&gt;"",'20'!BN21&lt;&gt;"Falta"),'20'!BN21/20,"")</f>
        <v/>
      </c>
      <c r="BO21" s="54" t="str">
        <f>IF(AND('20'!BO21&lt;&gt;"",'20'!BO21&lt;&gt;"Falta"),'20'!BO21/20,"")</f>
        <v/>
      </c>
      <c r="BP21" s="54" t="str">
        <f>IF(AND('20'!BP21&lt;&gt;"",'20'!BP21&lt;&gt;"Falta"),'20'!BP21/20,"")</f>
        <v/>
      </c>
      <c r="BQ21" s="54" t="str">
        <f>IF(AND('20'!BQ21&lt;&gt;"",'20'!BQ21&lt;&gt;"Falta"),'20'!BQ21/20,"")</f>
        <v/>
      </c>
      <c r="BR21" s="54" t="str">
        <f>IF(AND('20'!BR21&lt;&gt;"",'20'!BR21&lt;&gt;"Falta"),'20'!BR21/20,"")</f>
        <v/>
      </c>
      <c r="BS21" s="54" t="str">
        <f>IF(AND('20'!BS21&lt;&gt;"",'20'!BS21&lt;&gt;"Falta"),'20'!BS21/20,"")</f>
        <v/>
      </c>
      <c r="BT21" s="54" t="str">
        <f>IF(AND('20'!BT21&lt;&gt;"",'20'!BT21&lt;&gt;"Falta"),'20'!BT21/20,"")</f>
        <v/>
      </c>
      <c r="BU21" s="54" t="str">
        <f>IF(AND('20'!BU21&lt;&gt;"",'20'!BU21&lt;&gt;"Falta"),'20'!BU21/20,"")</f>
        <v/>
      </c>
      <c r="BV21" s="54" t="str">
        <f>IF(AND('20'!BV21&lt;&gt;"",'20'!BV21&lt;&gt;"Falta"),'20'!BV21/20,"")</f>
        <v/>
      </c>
      <c r="BW21" s="54" t="str">
        <f>IF(AND('20'!BW21&lt;&gt;"",'20'!BW21&lt;&gt;"Falta"),'20'!BW21/20,"")</f>
        <v/>
      </c>
      <c r="BX21" s="54" t="str">
        <f>IF(AND('20'!BX21&lt;&gt;"",'20'!BX21&lt;&gt;"Falta"),'20'!BX21/20,"")</f>
        <v/>
      </c>
      <c r="BY21" s="54">
        <f>IF(AND('20'!BY21&lt;&gt;"",'20'!BY21&lt;&gt;"Falta"),'20'!BY21/20,"")</f>
        <v>0.6</v>
      </c>
      <c r="BZ21" s="54">
        <f>IF(AND('20'!BZ21&lt;&gt;"",'20'!BZ21&lt;&gt;"Falta"),'20'!BZ21/20,"")</f>
        <v>0.75</v>
      </c>
      <c r="CA21" s="54" t="str">
        <f>IF(AND('20'!CA21&lt;&gt;"",'20'!CA21&lt;&gt;"Falta"),'20'!CA21/20,"")</f>
        <v/>
      </c>
      <c r="CB21" s="54" t="str">
        <f>IF(AND('20'!CB21&lt;&gt;"",'20'!CB21&lt;&gt;"Falta"),'20'!CB21/20,"")</f>
        <v/>
      </c>
      <c r="CC21" s="54" t="str">
        <f>IF(AND('20'!CC21&lt;&gt;"",'20'!CC21&lt;&gt;"Falta"),'20'!CC21/20,"")</f>
        <v/>
      </c>
      <c r="CD21" s="54" t="str">
        <f>IF(AND('20'!CD21&lt;&gt;"",'20'!CD21&lt;&gt;"Falta"),'20'!CD21/20,"")</f>
        <v/>
      </c>
      <c r="CE21" s="54" t="str">
        <f>IF(AND('20'!CE21&lt;&gt;"",'20'!CE21&lt;&gt;"Falta"),'20'!CE21/20,"")</f>
        <v/>
      </c>
      <c r="CF21" s="54" t="str">
        <f>IF(AND('20'!CF21&lt;&gt;"",'20'!CF21&lt;&gt;"Falta"),'20'!CF21/20,"")</f>
        <v/>
      </c>
      <c r="CG21" s="54" t="str">
        <f>IF(AND('20'!CG21&lt;&gt;"",'20'!CG21&lt;&gt;"Falta"),'20'!CG21/20,"")</f>
        <v/>
      </c>
      <c r="CH21" s="54" t="str">
        <f>IF(AND('20'!CH21&lt;&gt;"",'20'!CH21&lt;&gt;"Falta"),'20'!CH21/20,"")</f>
        <v/>
      </c>
      <c r="CI21" s="54" t="str">
        <f>IF(AND('20'!CI21&lt;&gt;"",'20'!CI21&lt;&gt;"Falta"),'20'!CI21/20,"")</f>
        <v/>
      </c>
      <c r="CJ21" s="54" t="str">
        <f>IF(AND('20'!CJ21&lt;&gt;"",'20'!CJ21&lt;&gt;"Falta"),'20'!CJ21/20,"")</f>
        <v/>
      </c>
      <c r="CK21" s="54">
        <f>IF(AND('20'!CK21&lt;&gt;"",'20'!CK21&lt;&gt;"Falta"),'20'!CK21/20,"")</f>
        <v>0.8</v>
      </c>
      <c r="CL21" s="54" t="str">
        <f>IF(AND('20'!CL21&lt;&gt;"",'20'!CL21&lt;&gt;"Falta"),'20'!CL21/20,"")</f>
        <v/>
      </c>
      <c r="CM21" s="54" t="str">
        <f>IF(AND('20'!CM21&lt;&gt;"",'20'!CM21&lt;&gt;"Falta"),'20'!CM21/20,"")</f>
        <v/>
      </c>
      <c r="CN21" s="54" t="str">
        <f>IF(AND('20'!CN21&lt;&gt;"",'20'!CN21&lt;&gt;"Falta"),'20'!CN21/20,"")</f>
        <v/>
      </c>
      <c r="CO21" s="54">
        <f>IF(AND('20'!CO21&lt;&gt;"",'20'!CO21&lt;&gt;"Falta"),'20'!CO21/20,"")</f>
        <v>0.8</v>
      </c>
      <c r="CP21" s="54" t="str">
        <f>IF(AND('20'!CP21&lt;&gt;"",'20'!CP21&lt;&gt;"Falta"),'20'!CP21/20,"")</f>
        <v/>
      </c>
      <c r="CQ21" s="54" t="str">
        <f>IF(AND('20'!CQ21&lt;&gt;"",'20'!CQ21&lt;&gt;"Falta"),'20'!CQ21/20,"")</f>
        <v/>
      </c>
      <c r="CR21" s="54" t="str">
        <f>IF(AND('20'!CR21&lt;&gt;"",'20'!CR21&lt;&gt;"Falta"),'20'!CR21/20,"")</f>
        <v/>
      </c>
      <c r="CS21" s="54" t="str">
        <f>IF(AND('20'!CS21&lt;&gt;"",'20'!CS21&lt;&gt;"Falta"),'20'!CS21/20,"")</f>
        <v/>
      </c>
      <c r="CT21" s="54" t="str">
        <f>IF(AND('20'!CT21&lt;&gt;"",'20'!CT21&lt;&gt;"Falta"),'20'!CT21/20,"")</f>
        <v/>
      </c>
      <c r="CU21" s="54" t="str">
        <f>IF(AND('20'!CU21&lt;&gt;"",'20'!CU21&lt;&gt;"Falta"),'20'!CU21/20,"")</f>
        <v/>
      </c>
      <c r="CV21" s="54" t="str">
        <f>IF(AND('20'!CV21&lt;&gt;"",'20'!CV21&lt;&gt;"Falta"),'20'!CV21/20,"")</f>
        <v/>
      </c>
      <c r="CW21" s="54" t="str">
        <f>IF(AND('20'!CW21&lt;&gt;"",'20'!CW21&lt;&gt;"Falta"),'20'!CW21/20,"")</f>
        <v/>
      </c>
      <c r="CX21" s="54" t="str">
        <f>IF(AND('20'!CX21&lt;&gt;"",'20'!CX21&lt;&gt;"Falta"),'20'!CX21/20,"")</f>
        <v/>
      </c>
      <c r="CY21" s="54" t="str">
        <f>IF(AND('20'!CY21&lt;&gt;"",'20'!CY21&lt;&gt;"Falta"),'20'!CY21/20,"")</f>
        <v/>
      </c>
      <c r="CZ21" s="54" t="str">
        <f>IF(AND('20'!CZ21&lt;&gt;"",'20'!CZ21&lt;&gt;"Falta"),'20'!CZ21/20,"")</f>
        <v/>
      </c>
      <c r="DA21" s="54">
        <f>IF(AND('20'!DA21&lt;&gt;"",'20'!DA21&lt;&gt;"Falta"),'20'!DA21/20,"")</f>
        <v>0.8</v>
      </c>
      <c r="DB21" s="54">
        <f>IF(AND('20'!DB21&lt;&gt;"",'20'!DB21&lt;&gt;"Falta"),'20'!DB21/20,"")</f>
        <v>0.9</v>
      </c>
      <c r="DC21" s="54">
        <f>IF(AND('20'!DC21&lt;&gt;"",'20'!DC21&lt;&gt;"Falta"),'20'!DC21/20,"")</f>
        <v>0.85</v>
      </c>
      <c r="DD21" s="54">
        <f>IF(AND('20'!DD21&lt;&gt;"",'20'!DD21&lt;&gt;"Falta"),'20'!DD21/20,"")</f>
        <v>1</v>
      </c>
      <c r="DE21" s="54">
        <f>IF(AND('20'!DE21&lt;&gt;"",'20'!DE21&lt;&gt;"Falta"),'20'!DE21/20,"")</f>
        <v>0.75</v>
      </c>
      <c r="DF21" s="54" t="str">
        <f>IF(AND('20'!DF21&lt;&gt;"",'20'!DF21&lt;&gt;"Falta"),'20'!DF21/20,"")</f>
        <v/>
      </c>
      <c r="DG21" s="54" t="str">
        <f>IF(AND('20'!DG21&lt;&gt;"",'20'!DG21&lt;&gt;"Falta"),'20'!DG21/20,"")</f>
        <v/>
      </c>
      <c r="DH21" s="54" t="str">
        <f>IF(AND('20'!DH21&lt;&gt;"",'20'!DH21&lt;&gt;"Falta"),'20'!DH21/20,"")</f>
        <v/>
      </c>
      <c r="DI21" s="54" t="str">
        <f>IF(AND('20'!DI21&lt;&gt;"",'20'!DI21&lt;&gt;"Falta"),'20'!DI21/20,"")</f>
        <v/>
      </c>
      <c r="DJ21" s="54" t="str">
        <f>IF(AND('20'!DJ21&lt;&gt;"",'20'!DJ21&lt;&gt;"Falta"),'20'!DJ21/20,"")</f>
        <v/>
      </c>
      <c r="DK21" s="54" t="str">
        <f>IF(AND('20'!DK21&lt;&gt;"",'20'!DK21&lt;&gt;"Falta"),'20'!DK21/20,"")</f>
        <v/>
      </c>
      <c r="DL21" s="54" t="str">
        <f>IF(AND('20'!DL21&lt;&gt;"",'20'!DL21&lt;&gt;"Falta"),'20'!DL21/20,"")</f>
        <v/>
      </c>
      <c r="DM21" s="54" t="str">
        <f>IF(AND('20'!DM21&lt;&gt;"",'20'!DM21&lt;&gt;"Falta"),'20'!DM21/20,"")</f>
        <v/>
      </c>
      <c r="DN21" s="54" t="str">
        <f>IF(AND('20'!DN21&lt;&gt;"",'20'!DN21&lt;&gt;"Falta"),'20'!DN21/20,"")</f>
        <v/>
      </c>
      <c r="DO21" s="54" t="str">
        <f>IF(AND('20'!DO21&lt;&gt;"",'20'!DO21&lt;&gt;"Falta"),'20'!DO21/20,"")</f>
        <v/>
      </c>
      <c r="DP21" s="54" t="str">
        <f>IF(AND('20'!DP21&lt;&gt;"",'20'!DP21&lt;&gt;"Falta"),'20'!DP21/20,"")</f>
        <v/>
      </c>
      <c r="DQ21" s="54">
        <f>IF(AND('20'!DQ21&lt;&gt;"",'20'!DQ21&lt;&gt;"Falta"),'20'!DQ21/20,"")</f>
        <v>0.5</v>
      </c>
      <c r="DR21" s="54" t="str">
        <f>IF(AND('20'!DR21&lt;&gt;"",'20'!DR21&lt;&gt;"Falta"),'20'!DR21/20,"")</f>
        <v/>
      </c>
      <c r="DS21" s="54" t="str">
        <f>IF(AND('20'!DS21&lt;&gt;"",'20'!DS21&lt;&gt;"Falta"),'20'!DS21/20,"")</f>
        <v/>
      </c>
      <c r="DT21" s="54" t="str">
        <f>IF(AND('20'!DT21&lt;&gt;"",'20'!DT21&lt;&gt;"Falta"),'20'!DT21/20,"")</f>
        <v/>
      </c>
      <c r="DU21" s="54">
        <f>IF(AND('20'!DU21&lt;&gt;"",'20'!DU21&lt;&gt;"Falta"),'20'!DU21/20,"")</f>
        <v>0.5</v>
      </c>
      <c r="DV21" s="54" t="str">
        <f>IF(AND('20'!DV21&lt;&gt;"",'20'!DV21&lt;&gt;"Falta"),'20'!DV21/20,"")</f>
        <v/>
      </c>
      <c r="DW21" s="54" t="str">
        <f>IF(AND('20'!DW21&lt;&gt;"",'20'!DW21&lt;&gt;"Falta"),'20'!DW21/20,"")</f>
        <v/>
      </c>
      <c r="DX21" s="54" t="str">
        <f>IF(AND('20'!DX21&lt;&gt;"",'20'!DX21&lt;&gt;"Falta"),'20'!DX21/20,"")</f>
        <v/>
      </c>
      <c r="DY21" s="54" t="str">
        <f>IF(AND('20'!DY21&lt;&gt;"",'20'!DY21&lt;&gt;"Falta"),'20'!DY21/20,"")</f>
        <v/>
      </c>
      <c r="DZ21" s="54" t="str">
        <f>IF(AND('20'!DZ21&lt;&gt;"",'20'!DZ21&lt;&gt;"Falta"),'20'!DZ21/20,"")</f>
        <v/>
      </c>
      <c r="EA21" s="54" t="str">
        <f>IF(AND('20'!EA21&lt;&gt;"",'20'!EA21&lt;&gt;"Falta"),'20'!EA21/20,"")</f>
        <v/>
      </c>
      <c r="EB21" s="54" t="str">
        <f>IF(AND('20'!EB21&lt;&gt;"",'20'!EB21&lt;&gt;"Falta"),'20'!EB21/20,"")</f>
        <v/>
      </c>
      <c r="EC21" s="54" t="str">
        <f>IF(AND('20'!EC21&lt;&gt;"",'20'!EC21&lt;&gt;"Falta"),'20'!EC21/20,"")</f>
        <v/>
      </c>
      <c r="ED21" s="54" t="str">
        <f>IF(AND('20'!ED21&lt;&gt;"",'20'!ED21&lt;&gt;"Falta"),'20'!ED21/20,"")</f>
        <v/>
      </c>
      <c r="EE21" s="54" t="str">
        <f>IF(AND('20'!EE21&lt;&gt;"",'20'!EE21&lt;&gt;"Falta"),'20'!EE21/20,"")</f>
        <v/>
      </c>
      <c r="EF21" s="54" t="str">
        <f>IF(AND('20'!EF21&lt;&gt;"",'20'!EF21&lt;&gt;"Falta"),'20'!EF21/20,"")</f>
        <v/>
      </c>
      <c r="EG21" s="54" t="str">
        <f>IF(AND('20'!EG21&lt;&gt;"",'20'!EG21&lt;&gt;"Falta"),'20'!EG21/20,"")</f>
        <v/>
      </c>
      <c r="EH21" s="54" t="str">
        <f>IF(AND('20'!EH21&lt;&gt;"",'20'!EH21&lt;&gt;"Falta"),'20'!EH21/20,"")</f>
        <v/>
      </c>
      <c r="EI21" s="54" t="str">
        <f>IF(AND('20'!EI21&lt;&gt;"",'20'!EI21&lt;&gt;"Falta"),'20'!EI21/20,"")</f>
        <v/>
      </c>
      <c r="EJ21" s="54" t="str">
        <f>IF(AND('20'!EJ21&lt;&gt;"",'20'!EJ21&lt;&gt;"Falta"),'20'!EJ21/20,"")</f>
        <v/>
      </c>
      <c r="EK21" s="54">
        <f>IF(AND('20'!EK21&lt;&gt;"",'20'!EK21&lt;&gt;"Falta"),'20'!EK21/20,"")</f>
        <v>0.5</v>
      </c>
      <c r="EL21" s="54" t="str">
        <f>IF(AND('20'!EL21&lt;&gt;"",'20'!EL21&lt;&gt;"Falta"),'20'!EL21/20,"")</f>
        <v/>
      </c>
      <c r="EM21" s="54" t="str">
        <f>IF(AND('20'!EM21&lt;&gt;"",'20'!EM21&lt;&gt;"Falta"),'20'!EM21/20,"")</f>
        <v/>
      </c>
      <c r="EN21" s="54" t="str">
        <f>IF(AND('20'!EN21&lt;&gt;"",'20'!EN21&lt;&gt;"Falta"),'20'!EN21/20,"")</f>
        <v/>
      </c>
      <c r="EO21" s="54">
        <f>IF(AND('20'!EO21&lt;&gt;"",'20'!EO21&lt;&gt;"Falta"),'20'!EO21/20,"")</f>
        <v>0.5</v>
      </c>
      <c r="EP21" s="54" t="str">
        <f>IF(AND('20'!EP21&lt;&gt;"",'20'!EP21&lt;&gt;"Falta"),'20'!EP21/20,"")</f>
        <v/>
      </c>
      <c r="EQ21" s="54" t="str">
        <f>IF(AND('20'!EQ21&lt;&gt;"",'20'!EQ21&lt;&gt;"Falta"),'20'!EQ21/20,"")</f>
        <v/>
      </c>
      <c r="ER21" s="54" t="str">
        <f>IF(AND('20'!ER21&lt;&gt;"",'20'!ER21&lt;&gt;"Falta"),'20'!ER21/20,"")</f>
        <v/>
      </c>
      <c r="ES21" s="54" t="str">
        <f>IF(AND('20'!ES21&lt;&gt;"",'20'!ES21&lt;&gt;"Falta"),'20'!ES21/20,"")</f>
        <v/>
      </c>
      <c r="ET21" s="54" t="str">
        <f>IF(AND('20'!ET21&lt;&gt;"",'20'!ET21&lt;&gt;"Falta"),'20'!ET21/20,"")</f>
        <v/>
      </c>
      <c r="EU21" s="54" t="str">
        <f>IF(AND('20'!EU21&lt;&gt;"",'20'!EU21&lt;&gt;"Falta"),'20'!EU21/20,"")</f>
        <v/>
      </c>
      <c r="EV21" s="54" t="str">
        <f>IF(AND('20'!EV21&lt;&gt;"",'20'!EV21&lt;&gt;"Falta"),'20'!EV21/20,"")</f>
        <v/>
      </c>
      <c r="EW21" s="54" t="str">
        <f>IF(AND('20'!EW21&lt;&gt;"",'20'!EW21&lt;&gt;"Falta"),'20'!EW21/20,"")</f>
        <v/>
      </c>
      <c r="EX21" s="54" t="str">
        <f>IF(AND('20'!EX21&lt;&gt;"",'20'!EX21&lt;&gt;"Falta"),'20'!EX21/20,"")</f>
        <v/>
      </c>
      <c r="EY21" s="54" t="str">
        <f>IF(AND('20'!EY21&lt;&gt;"",'20'!EY21&lt;&gt;"Falta"),'20'!EY21/20,"")</f>
        <v/>
      </c>
      <c r="EZ21" s="54" t="str">
        <f>IF(AND('20'!EZ21&lt;&gt;"",'20'!EZ21&lt;&gt;"Falta"),'20'!EZ21/20,"")</f>
        <v/>
      </c>
      <c r="FA21" s="54">
        <f>IF(AND('20'!FA21&lt;&gt;"",'20'!FA21&lt;&gt;"Falta"),'20'!FA21/20,"")</f>
        <v>0.75</v>
      </c>
      <c r="FB21" s="54">
        <f>IF(AND('20'!FB21&lt;&gt;"",'20'!FB21&lt;&gt;"Falta"),'20'!FB21/20,"")</f>
        <v>0.6</v>
      </c>
      <c r="FC21" s="54">
        <f>IF(AND('20'!FC21&lt;&gt;"",'20'!FC21&lt;&gt;"Falta"),'20'!FC21/20,"")</f>
        <v>0.5</v>
      </c>
      <c r="FD21" s="54">
        <f>IF(AND('20'!FD21&lt;&gt;"",'20'!FD21&lt;&gt;"Falta"),'20'!FD21/20,"")</f>
        <v>0.8</v>
      </c>
      <c r="FE21" s="54" t="str">
        <f>IF(AND('20'!FE21&lt;&gt;"",'20'!FE21&lt;&gt;"Falta"),'20'!FE21/20,"")</f>
        <v/>
      </c>
      <c r="FF21" s="54" t="str">
        <f>IF(AND('20'!FF21&lt;&gt;"",'20'!FF21&lt;&gt;"Falta"),'20'!FF21/20,"")</f>
        <v/>
      </c>
      <c r="FG21" s="54" t="str">
        <f>IF(AND('20'!FG21&lt;&gt;"",'20'!FG21&lt;&gt;"Falta"),'20'!FG21/20,"")</f>
        <v/>
      </c>
      <c r="FH21" s="54" t="str">
        <f>IF(AND('20'!FH21&lt;&gt;"",'20'!FH21&lt;&gt;"Falta"),'20'!FH21/20,"")</f>
        <v/>
      </c>
      <c r="FI21" s="54" t="str">
        <f>IF(AND('20'!FI21&lt;&gt;"",'20'!FI21&lt;&gt;"Falta"),'20'!FI21/20,"")</f>
        <v/>
      </c>
      <c r="FJ21" s="54" t="str">
        <f>IF(AND('20'!FJ21&lt;&gt;"",'20'!FJ21&lt;&gt;"Falta"),'20'!FJ21/20,"")</f>
        <v/>
      </c>
      <c r="FK21" s="54" t="str">
        <f>IF(AND('20'!FK21&lt;&gt;"",'20'!FK21&lt;&gt;"Falta"),'20'!FK21/20,"")</f>
        <v/>
      </c>
      <c r="FL21" s="54" t="str">
        <f>IF(AND('20'!FL21&lt;&gt;"",'20'!FL21&lt;&gt;"Falta"),'20'!FL21/20,"")</f>
        <v/>
      </c>
    </row>
    <row r="22" spans="2:168" x14ac:dyDescent="0.25">
      <c r="B22" s="42" t="str">
        <f>IF(ISBLANK('Nota de Estudiantes'!B24),"",'Nota de Estudiantes'!B24)</f>
        <v>18</v>
      </c>
      <c r="C22" s="42" t="str">
        <f>IF(ISBLANK('Nota de Estudiantes'!C24),"",'Nota de Estudiantes'!C24)</f>
        <v>MARCELO CALIXTO, LUIS MICHAEL</v>
      </c>
      <c r="D22" s="38" t="str">
        <f>IF(ISBLANK('Nota de Estudiantes'!D24),"",'Nota de Estudiantes'!D24)</f>
        <v>05</v>
      </c>
      <c r="E22" s="54">
        <f>IF(AND('20'!E22&lt;&gt;"",'20'!E22&lt;&gt;"Falta"),'20'!E22/20,"")</f>
        <v>0.8</v>
      </c>
      <c r="F22" s="54">
        <f>IF(AND('20'!F22&lt;&gt;"",'20'!F22&lt;&gt;"Falta"),'20'!F22/20,"")</f>
        <v>0.8</v>
      </c>
      <c r="G22" s="54">
        <f>IF(AND('20'!G22&lt;&gt;"",'20'!G22&lt;&gt;"Falta"),'20'!G22/20,"")</f>
        <v>0.5</v>
      </c>
      <c r="H22" s="54" t="str">
        <f>IF(AND('20'!H22&lt;&gt;"",'20'!H22&lt;&gt;"Falta"),'20'!H22/20,"")</f>
        <v/>
      </c>
      <c r="I22" s="54">
        <f>IF(AND('20'!I22&lt;&gt;"",'20'!I22&lt;&gt;"Falta"),'20'!I22/20,"")</f>
        <v>0.6</v>
      </c>
      <c r="J22" s="54">
        <f>IF(AND('20'!J22&lt;&gt;"",'20'!J22&lt;&gt;"Falta"),'20'!J22/20,"")</f>
        <v>0.6</v>
      </c>
      <c r="K22" s="54">
        <f>IF(AND('20'!K22&lt;&gt;"",'20'!K22&lt;&gt;"Falta"),'20'!K22/20,"")</f>
        <v>0.6</v>
      </c>
      <c r="L22" s="54">
        <f>IF(AND('20'!L22&lt;&gt;"",'20'!L22&lt;&gt;"Falta"),'20'!L22/20,"")</f>
        <v>0.8</v>
      </c>
      <c r="M22" s="54" t="str">
        <f>IF(AND('20'!M22&lt;&gt;"",'20'!M22&lt;&gt;"Falta"),'20'!M22/20,"")</f>
        <v/>
      </c>
      <c r="N22" s="54" t="str">
        <f>IF(AND('20'!N22&lt;&gt;"",'20'!N22&lt;&gt;"Falta"),'20'!N22/20,"")</f>
        <v/>
      </c>
      <c r="O22" s="54" t="str">
        <f>IF(AND('20'!O22&lt;&gt;"",'20'!O22&lt;&gt;"Falta"),'20'!O22/20,"")</f>
        <v/>
      </c>
      <c r="P22" s="54" t="str">
        <f>IF(AND('20'!P22&lt;&gt;"",'20'!P22&lt;&gt;"Falta"),'20'!P22/20,"")</f>
        <v/>
      </c>
      <c r="Q22" s="54" t="str">
        <f>IF(AND('20'!Q22&lt;&gt;"",'20'!Q22&lt;&gt;"Falta"),'20'!Q22/20,"")</f>
        <v/>
      </c>
      <c r="R22" s="54" t="str">
        <f>IF(AND('20'!R22&lt;&gt;"",'20'!R22&lt;&gt;"Falta"),'20'!R22/20,"")</f>
        <v/>
      </c>
      <c r="S22" s="54" t="str">
        <f>IF(AND('20'!S22&lt;&gt;"",'20'!S22&lt;&gt;"Falta"),'20'!S22/20,"")</f>
        <v/>
      </c>
      <c r="T22" s="54" t="str">
        <f>IF(AND('20'!T22&lt;&gt;"",'20'!T22&lt;&gt;"Falta"),'20'!T22/20,"")</f>
        <v/>
      </c>
      <c r="U22" s="54">
        <f>IF(AND('20'!U22&lt;&gt;"",'20'!U22&lt;&gt;"Falta"),'20'!U22/20,"")</f>
        <v>1</v>
      </c>
      <c r="V22" s="54">
        <f>IF(AND('20'!V22&lt;&gt;"",'20'!V22&lt;&gt;"Falta"),'20'!V22/20,"")</f>
        <v>0.8</v>
      </c>
      <c r="W22" s="54">
        <f>IF(AND('20'!W22&lt;&gt;"",'20'!W22&lt;&gt;"Falta"),'20'!W22/20,"")</f>
        <v>0.65</v>
      </c>
      <c r="X22" s="54" t="str">
        <f>IF(AND('20'!X22&lt;&gt;"",'20'!X22&lt;&gt;"Falta"),'20'!X22/20,"")</f>
        <v/>
      </c>
      <c r="Y22" s="54">
        <f>IF(AND('20'!Y22&lt;&gt;"",'20'!Y22&lt;&gt;"Falta"),'20'!Y22/20,"")</f>
        <v>0.9</v>
      </c>
      <c r="Z22" s="54">
        <f>IF(AND('20'!Z22&lt;&gt;"",'20'!Z22&lt;&gt;"Falta"),'20'!Z22/20,"")</f>
        <v>0.95</v>
      </c>
      <c r="AA22" s="54">
        <f>IF(AND('20'!AA22&lt;&gt;"",'20'!AA22&lt;&gt;"Falta"),'20'!AA22/20,"")</f>
        <v>0.55000000000000004</v>
      </c>
      <c r="AB22" s="54">
        <f>IF(AND('20'!AB22&lt;&gt;"",'20'!AB22&lt;&gt;"Falta"),'20'!AB22/20,"")</f>
        <v>0.95</v>
      </c>
      <c r="AC22" s="54">
        <f>IF(AND('20'!AC22&lt;&gt;"",'20'!AC22&lt;&gt;"Falta"),'20'!AC22/20,"")</f>
        <v>0.7</v>
      </c>
      <c r="AD22" s="54" t="str">
        <f>IF(AND('20'!AD22&lt;&gt;"",'20'!AD22&lt;&gt;"Falta"),'20'!AD22/20,"")</f>
        <v/>
      </c>
      <c r="AE22" s="54" t="str">
        <f>IF(AND('20'!AE22&lt;&gt;"",'20'!AE22&lt;&gt;"Falta"),'20'!AE22/20,"")</f>
        <v/>
      </c>
      <c r="AF22" s="54" t="str">
        <f>IF(AND('20'!AF22&lt;&gt;"",'20'!AF22&lt;&gt;"Falta"),'20'!AF22/20,"")</f>
        <v/>
      </c>
      <c r="AG22" s="54" t="str">
        <f>IF(AND('20'!AG22&lt;&gt;"",'20'!AG22&lt;&gt;"Falta"),'20'!AG22/20,"")</f>
        <v/>
      </c>
      <c r="AH22" s="54" t="str">
        <f>IF(AND('20'!AH22&lt;&gt;"",'20'!AH22&lt;&gt;"Falta"),'20'!AH22/20,"")</f>
        <v/>
      </c>
      <c r="AI22" s="54" t="str">
        <f>IF(AND('20'!AI22&lt;&gt;"",'20'!AI22&lt;&gt;"Falta"),'20'!AI22/20,"")</f>
        <v/>
      </c>
      <c r="AJ22" s="54" t="str">
        <f>IF(AND('20'!AJ22&lt;&gt;"",'20'!AJ22&lt;&gt;"Falta"),'20'!AJ22/20,"")</f>
        <v/>
      </c>
      <c r="AK22" s="54" t="str">
        <f>IF(AND('20'!AK22&lt;&gt;"",'20'!AK22&lt;&gt;"Falta"),'20'!AK22/20,"")</f>
        <v/>
      </c>
      <c r="AL22" s="54" t="str">
        <f>IF(AND('20'!AL22&lt;&gt;"",'20'!AL22&lt;&gt;"Falta"),'20'!AL22/20,"")</f>
        <v/>
      </c>
      <c r="AM22" s="54" t="str">
        <f>IF(AND('20'!AM22&lt;&gt;"",'20'!AM22&lt;&gt;"Falta"),'20'!AM22/20,"")</f>
        <v/>
      </c>
      <c r="AN22" s="54" t="str">
        <f>IF(AND('20'!AN22&lt;&gt;"",'20'!AN22&lt;&gt;"Falta"),'20'!AN22/20,"")</f>
        <v/>
      </c>
      <c r="AO22" s="54" t="str">
        <f>IF(AND('20'!AO22&lt;&gt;"",'20'!AO22&lt;&gt;"Falta"),'20'!AO22/20,"")</f>
        <v/>
      </c>
      <c r="AP22" s="54" t="str">
        <f>IF(AND('20'!AP22&lt;&gt;"",'20'!AP22&lt;&gt;"Falta"),'20'!AP22/20,"")</f>
        <v/>
      </c>
      <c r="AQ22" s="54" t="str">
        <f>IF(AND('20'!AQ22&lt;&gt;"",'20'!AQ22&lt;&gt;"Falta"),'20'!AQ22/20,"")</f>
        <v/>
      </c>
      <c r="AR22" s="54" t="str">
        <f>IF(AND('20'!AR22&lt;&gt;"",'20'!AR22&lt;&gt;"Falta"),'20'!AR22/20,"")</f>
        <v/>
      </c>
      <c r="AS22" s="54">
        <f>IF(AND('20'!AS22&lt;&gt;"",'20'!AS22&lt;&gt;"Falta"),'20'!AS22/20,"")</f>
        <v>0.7</v>
      </c>
      <c r="AT22" s="54" t="str">
        <f>IF(AND('20'!AT22&lt;&gt;"",'20'!AT22&lt;&gt;"Falta"),'20'!AT22/20,"")</f>
        <v/>
      </c>
      <c r="AU22" s="54" t="str">
        <f>IF(AND('20'!AU22&lt;&gt;"",'20'!AU22&lt;&gt;"Falta"),'20'!AU22/20,"")</f>
        <v/>
      </c>
      <c r="AV22" s="54" t="str">
        <f>IF(AND('20'!AV22&lt;&gt;"",'20'!AV22&lt;&gt;"Falta"),'20'!AV22/20,"")</f>
        <v/>
      </c>
      <c r="AW22" s="54">
        <f>IF(AND('20'!AW22&lt;&gt;"",'20'!AW22&lt;&gt;"Falta"),'20'!AW22/20,"")</f>
        <v>0.8</v>
      </c>
      <c r="AX22" s="54">
        <f>IF(AND('20'!AX22&lt;&gt;"",'20'!AX22&lt;&gt;"Falta"),'20'!AX22/20,"")</f>
        <v>0.75</v>
      </c>
      <c r="AY22" s="54" t="str">
        <f>IF(AND('20'!AY22&lt;&gt;"",'20'!AY22&lt;&gt;"Falta"),'20'!AY22/20,"")</f>
        <v/>
      </c>
      <c r="AZ22" s="54" t="str">
        <f>IF(AND('20'!AZ22&lt;&gt;"",'20'!AZ22&lt;&gt;"Falta"),'20'!AZ22/20,"")</f>
        <v/>
      </c>
      <c r="BA22" s="54" t="str">
        <f>IF(AND('20'!BA22&lt;&gt;"",'20'!BA22&lt;&gt;"Falta"),'20'!BA22/20,"")</f>
        <v/>
      </c>
      <c r="BB22" s="54" t="str">
        <f>IF(AND('20'!BB22&lt;&gt;"",'20'!BB22&lt;&gt;"Falta"),'20'!BB22/20,"")</f>
        <v/>
      </c>
      <c r="BC22" s="54" t="str">
        <f>IF(AND('20'!BC22&lt;&gt;"",'20'!BC22&lt;&gt;"Falta"),'20'!BC22/20,"")</f>
        <v/>
      </c>
      <c r="BD22" s="54" t="str">
        <f>IF(AND('20'!BD22&lt;&gt;"",'20'!BD22&lt;&gt;"Falta"),'20'!BD22/20,"")</f>
        <v/>
      </c>
      <c r="BE22" s="54" t="str">
        <f>IF(AND('20'!BE22&lt;&gt;"",'20'!BE22&lt;&gt;"Falta"),'20'!BE22/20,"")</f>
        <v/>
      </c>
      <c r="BF22" s="54" t="str">
        <f>IF(AND('20'!BF22&lt;&gt;"",'20'!BF22&lt;&gt;"Falta"),'20'!BF22/20,"")</f>
        <v/>
      </c>
      <c r="BG22" s="54" t="str">
        <f>IF(AND('20'!BG22&lt;&gt;"",'20'!BG22&lt;&gt;"Falta"),'20'!BG22/20,"")</f>
        <v/>
      </c>
      <c r="BH22" s="54" t="str">
        <f>IF(AND('20'!BH22&lt;&gt;"",'20'!BH22&lt;&gt;"Falta"),'20'!BH22/20,"")</f>
        <v/>
      </c>
      <c r="BI22" s="54">
        <f>IF(AND('20'!BI22&lt;&gt;"",'20'!BI22&lt;&gt;"Falta"),'20'!BI22/20,"")</f>
        <v>0.9</v>
      </c>
      <c r="BJ22" s="54" t="str">
        <f>IF(AND('20'!BJ22&lt;&gt;"",'20'!BJ22&lt;&gt;"Falta"),'20'!BJ22/20,"")</f>
        <v/>
      </c>
      <c r="BK22" s="54" t="str">
        <f>IF(AND('20'!BK22&lt;&gt;"",'20'!BK22&lt;&gt;"Falta"),'20'!BK22/20,"")</f>
        <v/>
      </c>
      <c r="BL22" s="54" t="str">
        <f>IF(AND('20'!BL22&lt;&gt;"",'20'!BL22&lt;&gt;"Falta"),'20'!BL22/20,"")</f>
        <v/>
      </c>
      <c r="BM22" s="54">
        <f>IF(AND('20'!BM22&lt;&gt;"",'20'!BM22&lt;&gt;"Falta"),'20'!BM22/20,"")</f>
        <v>0.75</v>
      </c>
      <c r="BN22" s="54" t="str">
        <f>IF(AND('20'!BN22&lt;&gt;"",'20'!BN22&lt;&gt;"Falta"),'20'!BN22/20,"")</f>
        <v/>
      </c>
      <c r="BO22" s="54" t="str">
        <f>IF(AND('20'!BO22&lt;&gt;"",'20'!BO22&lt;&gt;"Falta"),'20'!BO22/20,"")</f>
        <v/>
      </c>
      <c r="BP22" s="54" t="str">
        <f>IF(AND('20'!BP22&lt;&gt;"",'20'!BP22&lt;&gt;"Falta"),'20'!BP22/20,"")</f>
        <v/>
      </c>
      <c r="BQ22" s="54" t="str">
        <f>IF(AND('20'!BQ22&lt;&gt;"",'20'!BQ22&lt;&gt;"Falta"),'20'!BQ22/20,"")</f>
        <v/>
      </c>
      <c r="BR22" s="54" t="str">
        <f>IF(AND('20'!BR22&lt;&gt;"",'20'!BR22&lt;&gt;"Falta"),'20'!BR22/20,"")</f>
        <v/>
      </c>
      <c r="BS22" s="54" t="str">
        <f>IF(AND('20'!BS22&lt;&gt;"",'20'!BS22&lt;&gt;"Falta"),'20'!BS22/20,"")</f>
        <v/>
      </c>
      <c r="BT22" s="54" t="str">
        <f>IF(AND('20'!BT22&lt;&gt;"",'20'!BT22&lt;&gt;"Falta"),'20'!BT22/20,"")</f>
        <v/>
      </c>
      <c r="BU22" s="54" t="str">
        <f>IF(AND('20'!BU22&lt;&gt;"",'20'!BU22&lt;&gt;"Falta"),'20'!BU22/20,"")</f>
        <v/>
      </c>
      <c r="BV22" s="54" t="str">
        <f>IF(AND('20'!BV22&lt;&gt;"",'20'!BV22&lt;&gt;"Falta"),'20'!BV22/20,"")</f>
        <v/>
      </c>
      <c r="BW22" s="54" t="str">
        <f>IF(AND('20'!BW22&lt;&gt;"",'20'!BW22&lt;&gt;"Falta"),'20'!BW22/20,"")</f>
        <v/>
      </c>
      <c r="BX22" s="54" t="str">
        <f>IF(AND('20'!BX22&lt;&gt;"",'20'!BX22&lt;&gt;"Falta"),'20'!BX22/20,"")</f>
        <v/>
      </c>
      <c r="BY22" s="54">
        <f>IF(AND('20'!BY22&lt;&gt;"",'20'!BY22&lt;&gt;"Falta"),'20'!BY22/20,"")</f>
        <v>0.8</v>
      </c>
      <c r="BZ22" s="54">
        <f>IF(AND('20'!BZ22&lt;&gt;"",'20'!BZ22&lt;&gt;"Falta"),'20'!BZ22/20,"")</f>
        <v>0.75</v>
      </c>
      <c r="CA22" s="54" t="str">
        <f>IF(AND('20'!CA22&lt;&gt;"",'20'!CA22&lt;&gt;"Falta"),'20'!CA22/20,"")</f>
        <v/>
      </c>
      <c r="CB22" s="54" t="str">
        <f>IF(AND('20'!CB22&lt;&gt;"",'20'!CB22&lt;&gt;"Falta"),'20'!CB22/20,"")</f>
        <v/>
      </c>
      <c r="CC22" s="54" t="str">
        <f>IF(AND('20'!CC22&lt;&gt;"",'20'!CC22&lt;&gt;"Falta"),'20'!CC22/20,"")</f>
        <v/>
      </c>
      <c r="CD22" s="54" t="str">
        <f>IF(AND('20'!CD22&lt;&gt;"",'20'!CD22&lt;&gt;"Falta"),'20'!CD22/20,"")</f>
        <v/>
      </c>
      <c r="CE22" s="54" t="str">
        <f>IF(AND('20'!CE22&lt;&gt;"",'20'!CE22&lt;&gt;"Falta"),'20'!CE22/20,"")</f>
        <v/>
      </c>
      <c r="CF22" s="54" t="str">
        <f>IF(AND('20'!CF22&lt;&gt;"",'20'!CF22&lt;&gt;"Falta"),'20'!CF22/20,"")</f>
        <v/>
      </c>
      <c r="CG22" s="54" t="str">
        <f>IF(AND('20'!CG22&lt;&gt;"",'20'!CG22&lt;&gt;"Falta"),'20'!CG22/20,"")</f>
        <v/>
      </c>
      <c r="CH22" s="54" t="str">
        <f>IF(AND('20'!CH22&lt;&gt;"",'20'!CH22&lt;&gt;"Falta"),'20'!CH22/20,"")</f>
        <v/>
      </c>
      <c r="CI22" s="54" t="str">
        <f>IF(AND('20'!CI22&lt;&gt;"",'20'!CI22&lt;&gt;"Falta"),'20'!CI22/20,"")</f>
        <v/>
      </c>
      <c r="CJ22" s="54" t="str">
        <f>IF(AND('20'!CJ22&lt;&gt;"",'20'!CJ22&lt;&gt;"Falta"),'20'!CJ22/20,"")</f>
        <v/>
      </c>
      <c r="CK22" s="54">
        <f>IF(AND('20'!CK22&lt;&gt;"",'20'!CK22&lt;&gt;"Falta"),'20'!CK22/20,"")</f>
        <v>0.85</v>
      </c>
      <c r="CL22" s="54" t="str">
        <f>IF(AND('20'!CL22&lt;&gt;"",'20'!CL22&lt;&gt;"Falta"),'20'!CL22/20,"")</f>
        <v/>
      </c>
      <c r="CM22" s="54" t="str">
        <f>IF(AND('20'!CM22&lt;&gt;"",'20'!CM22&lt;&gt;"Falta"),'20'!CM22/20,"")</f>
        <v/>
      </c>
      <c r="CN22" s="54" t="str">
        <f>IF(AND('20'!CN22&lt;&gt;"",'20'!CN22&lt;&gt;"Falta"),'20'!CN22/20,"")</f>
        <v/>
      </c>
      <c r="CO22" s="54">
        <f>IF(AND('20'!CO22&lt;&gt;"",'20'!CO22&lt;&gt;"Falta"),'20'!CO22/20,"")</f>
        <v>0.85</v>
      </c>
      <c r="CP22" s="54" t="str">
        <f>IF(AND('20'!CP22&lt;&gt;"",'20'!CP22&lt;&gt;"Falta"),'20'!CP22/20,"")</f>
        <v/>
      </c>
      <c r="CQ22" s="54" t="str">
        <f>IF(AND('20'!CQ22&lt;&gt;"",'20'!CQ22&lt;&gt;"Falta"),'20'!CQ22/20,"")</f>
        <v/>
      </c>
      <c r="CR22" s="54" t="str">
        <f>IF(AND('20'!CR22&lt;&gt;"",'20'!CR22&lt;&gt;"Falta"),'20'!CR22/20,"")</f>
        <v/>
      </c>
      <c r="CS22" s="54" t="str">
        <f>IF(AND('20'!CS22&lt;&gt;"",'20'!CS22&lt;&gt;"Falta"),'20'!CS22/20,"")</f>
        <v/>
      </c>
      <c r="CT22" s="54" t="str">
        <f>IF(AND('20'!CT22&lt;&gt;"",'20'!CT22&lt;&gt;"Falta"),'20'!CT22/20,"")</f>
        <v/>
      </c>
      <c r="CU22" s="54" t="str">
        <f>IF(AND('20'!CU22&lt;&gt;"",'20'!CU22&lt;&gt;"Falta"),'20'!CU22/20,"")</f>
        <v/>
      </c>
      <c r="CV22" s="54" t="str">
        <f>IF(AND('20'!CV22&lt;&gt;"",'20'!CV22&lt;&gt;"Falta"),'20'!CV22/20,"")</f>
        <v/>
      </c>
      <c r="CW22" s="54" t="str">
        <f>IF(AND('20'!CW22&lt;&gt;"",'20'!CW22&lt;&gt;"Falta"),'20'!CW22/20,"")</f>
        <v/>
      </c>
      <c r="CX22" s="54" t="str">
        <f>IF(AND('20'!CX22&lt;&gt;"",'20'!CX22&lt;&gt;"Falta"),'20'!CX22/20,"")</f>
        <v/>
      </c>
      <c r="CY22" s="54" t="str">
        <f>IF(AND('20'!CY22&lt;&gt;"",'20'!CY22&lt;&gt;"Falta"),'20'!CY22/20,"")</f>
        <v/>
      </c>
      <c r="CZ22" s="54" t="str">
        <f>IF(AND('20'!CZ22&lt;&gt;"",'20'!CZ22&lt;&gt;"Falta"),'20'!CZ22/20,"")</f>
        <v/>
      </c>
      <c r="DA22" s="54">
        <f>IF(AND('20'!DA22&lt;&gt;"",'20'!DA22&lt;&gt;"Falta"),'20'!DA22/20,"")</f>
        <v>0.85</v>
      </c>
      <c r="DB22" s="54">
        <f>IF(AND('20'!DB22&lt;&gt;"",'20'!DB22&lt;&gt;"Falta"),'20'!DB22/20,"")</f>
        <v>1</v>
      </c>
      <c r="DC22" s="54">
        <f>IF(AND('20'!DC22&lt;&gt;"",'20'!DC22&lt;&gt;"Falta"),'20'!DC22/20,"")</f>
        <v>0.4</v>
      </c>
      <c r="DD22" s="54">
        <f>IF(AND('20'!DD22&lt;&gt;"",'20'!DD22&lt;&gt;"Falta"),'20'!DD22/20,"")</f>
        <v>0.7</v>
      </c>
      <c r="DE22" s="54">
        <f>IF(AND('20'!DE22&lt;&gt;"",'20'!DE22&lt;&gt;"Falta"),'20'!DE22/20,"")</f>
        <v>0.75</v>
      </c>
      <c r="DF22" s="54" t="str">
        <f>IF(AND('20'!DF22&lt;&gt;"",'20'!DF22&lt;&gt;"Falta"),'20'!DF22/20,"")</f>
        <v/>
      </c>
      <c r="DG22" s="54" t="str">
        <f>IF(AND('20'!DG22&lt;&gt;"",'20'!DG22&lt;&gt;"Falta"),'20'!DG22/20,"")</f>
        <v/>
      </c>
      <c r="DH22" s="54" t="str">
        <f>IF(AND('20'!DH22&lt;&gt;"",'20'!DH22&lt;&gt;"Falta"),'20'!DH22/20,"")</f>
        <v/>
      </c>
      <c r="DI22" s="54" t="str">
        <f>IF(AND('20'!DI22&lt;&gt;"",'20'!DI22&lt;&gt;"Falta"),'20'!DI22/20,"")</f>
        <v/>
      </c>
      <c r="DJ22" s="54" t="str">
        <f>IF(AND('20'!DJ22&lt;&gt;"",'20'!DJ22&lt;&gt;"Falta"),'20'!DJ22/20,"")</f>
        <v/>
      </c>
      <c r="DK22" s="54" t="str">
        <f>IF(AND('20'!DK22&lt;&gt;"",'20'!DK22&lt;&gt;"Falta"),'20'!DK22/20,"")</f>
        <v/>
      </c>
      <c r="DL22" s="54" t="str">
        <f>IF(AND('20'!DL22&lt;&gt;"",'20'!DL22&lt;&gt;"Falta"),'20'!DL22/20,"")</f>
        <v/>
      </c>
      <c r="DM22" s="54" t="str">
        <f>IF(AND('20'!DM22&lt;&gt;"",'20'!DM22&lt;&gt;"Falta"),'20'!DM22/20,"")</f>
        <v/>
      </c>
      <c r="DN22" s="54" t="str">
        <f>IF(AND('20'!DN22&lt;&gt;"",'20'!DN22&lt;&gt;"Falta"),'20'!DN22/20,"")</f>
        <v/>
      </c>
      <c r="DO22" s="54" t="str">
        <f>IF(AND('20'!DO22&lt;&gt;"",'20'!DO22&lt;&gt;"Falta"),'20'!DO22/20,"")</f>
        <v/>
      </c>
      <c r="DP22" s="54" t="str">
        <f>IF(AND('20'!DP22&lt;&gt;"",'20'!DP22&lt;&gt;"Falta"),'20'!DP22/20,"")</f>
        <v/>
      </c>
      <c r="DQ22" s="54">
        <f>IF(AND('20'!DQ22&lt;&gt;"",'20'!DQ22&lt;&gt;"Falta"),'20'!DQ22/20,"")</f>
        <v>0.7</v>
      </c>
      <c r="DR22" s="54" t="str">
        <f>IF(AND('20'!DR22&lt;&gt;"",'20'!DR22&lt;&gt;"Falta"),'20'!DR22/20,"")</f>
        <v/>
      </c>
      <c r="DS22" s="54" t="str">
        <f>IF(AND('20'!DS22&lt;&gt;"",'20'!DS22&lt;&gt;"Falta"),'20'!DS22/20,"")</f>
        <v/>
      </c>
      <c r="DT22" s="54" t="str">
        <f>IF(AND('20'!DT22&lt;&gt;"",'20'!DT22&lt;&gt;"Falta"),'20'!DT22/20,"")</f>
        <v/>
      </c>
      <c r="DU22" s="54">
        <f>IF(AND('20'!DU22&lt;&gt;"",'20'!DU22&lt;&gt;"Falta"),'20'!DU22/20,"")</f>
        <v>0.7</v>
      </c>
      <c r="DV22" s="54" t="str">
        <f>IF(AND('20'!DV22&lt;&gt;"",'20'!DV22&lt;&gt;"Falta"),'20'!DV22/20,"")</f>
        <v/>
      </c>
      <c r="DW22" s="54" t="str">
        <f>IF(AND('20'!DW22&lt;&gt;"",'20'!DW22&lt;&gt;"Falta"),'20'!DW22/20,"")</f>
        <v/>
      </c>
      <c r="DX22" s="54" t="str">
        <f>IF(AND('20'!DX22&lt;&gt;"",'20'!DX22&lt;&gt;"Falta"),'20'!DX22/20,"")</f>
        <v/>
      </c>
      <c r="DY22" s="54" t="str">
        <f>IF(AND('20'!DY22&lt;&gt;"",'20'!DY22&lt;&gt;"Falta"),'20'!DY22/20,"")</f>
        <v/>
      </c>
      <c r="DZ22" s="54" t="str">
        <f>IF(AND('20'!DZ22&lt;&gt;"",'20'!DZ22&lt;&gt;"Falta"),'20'!DZ22/20,"")</f>
        <v/>
      </c>
      <c r="EA22" s="54" t="str">
        <f>IF(AND('20'!EA22&lt;&gt;"",'20'!EA22&lt;&gt;"Falta"),'20'!EA22/20,"")</f>
        <v/>
      </c>
      <c r="EB22" s="54" t="str">
        <f>IF(AND('20'!EB22&lt;&gt;"",'20'!EB22&lt;&gt;"Falta"),'20'!EB22/20,"")</f>
        <v/>
      </c>
      <c r="EC22" s="54" t="str">
        <f>IF(AND('20'!EC22&lt;&gt;"",'20'!EC22&lt;&gt;"Falta"),'20'!EC22/20,"")</f>
        <v/>
      </c>
      <c r="ED22" s="54" t="str">
        <f>IF(AND('20'!ED22&lt;&gt;"",'20'!ED22&lt;&gt;"Falta"),'20'!ED22/20,"")</f>
        <v/>
      </c>
      <c r="EE22" s="54" t="str">
        <f>IF(AND('20'!EE22&lt;&gt;"",'20'!EE22&lt;&gt;"Falta"),'20'!EE22/20,"")</f>
        <v/>
      </c>
      <c r="EF22" s="54" t="str">
        <f>IF(AND('20'!EF22&lt;&gt;"",'20'!EF22&lt;&gt;"Falta"),'20'!EF22/20,"")</f>
        <v/>
      </c>
      <c r="EG22" s="54" t="str">
        <f>IF(AND('20'!EG22&lt;&gt;"",'20'!EG22&lt;&gt;"Falta"),'20'!EG22/20,"")</f>
        <v/>
      </c>
      <c r="EH22" s="54" t="str">
        <f>IF(AND('20'!EH22&lt;&gt;"",'20'!EH22&lt;&gt;"Falta"),'20'!EH22/20,"")</f>
        <v/>
      </c>
      <c r="EI22" s="54" t="str">
        <f>IF(AND('20'!EI22&lt;&gt;"",'20'!EI22&lt;&gt;"Falta"),'20'!EI22/20,"")</f>
        <v/>
      </c>
      <c r="EJ22" s="54" t="str">
        <f>IF(AND('20'!EJ22&lt;&gt;"",'20'!EJ22&lt;&gt;"Falta"),'20'!EJ22/20,"")</f>
        <v/>
      </c>
      <c r="EK22" s="54">
        <f>IF(AND('20'!EK22&lt;&gt;"",'20'!EK22&lt;&gt;"Falta"),'20'!EK22/20,"")</f>
        <v>0.9</v>
      </c>
      <c r="EL22" s="54" t="str">
        <f>IF(AND('20'!EL22&lt;&gt;"",'20'!EL22&lt;&gt;"Falta"),'20'!EL22/20,"")</f>
        <v/>
      </c>
      <c r="EM22" s="54" t="str">
        <f>IF(AND('20'!EM22&lt;&gt;"",'20'!EM22&lt;&gt;"Falta"),'20'!EM22/20,"")</f>
        <v/>
      </c>
      <c r="EN22" s="54" t="str">
        <f>IF(AND('20'!EN22&lt;&gt;"",'20'!EN22&lt;&gt;"Falta"),'20'!EN22/20,"")</f>
        <v/>
      </c>
      <c r="EO22" s="54">
        <f>IF(AND('20'!EO22&lt;&gt;"",'20'!EO22&lt;&gt;"Falta"),'20'!EO22/20,"")</f>
        <v>0.9</v>
      </c>
      <c r="EP22" s="54" t="str">
        <f>IF(AND('20'!EP22&lt;&gt;"",'20'!EP22&lt;&gt;"Falta"),'20'!EP22/20,"")</f>
        <v/>
      </c>
      <c r="EQ22" s="54" t="str">
        <f>IF(AND('20'!EQ22&lt;&gt;"",'20'!EQ22&lt;&gt;"Falta"),'20'!EQ22/20,"")</f>
        <v/>
      </c>
      <c r="ER22" s="54" t="str">
        <f>IF(AND('20'!ER22&lt;&gt;"",'20'!ER22&lt;&gt;"Falta"),'20'!ER22/20,"")</f>
        <v/>
      </c>
      <c r="ES22" s="54" t="str">
        <f>IF(AND('20'!ES22&lt;&gt;"",'20'!ES22&lt;&gt;"Falta"),'20'!ES22/20,"")</f>
        <v/>
      </c>
      <c r="ET22" s="54" t="str">
        <f>IF(AND('20'!ET22&lt;&gt;"",'20'!ET22&lt;&gt;"Falta"),'20'!ET22/20,"")</f>
        <v/>
      </c>
      <c r="EU22" s="54" t="str">
        <f>IF(AND('20'!EU22&lt;&gt;"",'20'!EU22&lt;&gt;"Falta"),'20'!EU22/20,"")</f>
        <v/>
      </c>
      <c r="EV22" s="54" t="str">
        <f>IF(AND('20'!EV22&lt;&gt;"",'20'!EV22&lt;&gt;"Falta"),'20'!EV22/20,"")</f>
        <v/>
      </c>
      <c r="EW22" s="54" t="str">
        <f>IF(AND('20'!EW22&lt;&gt;"",'20'!EW22&lt;&gt;"Falta"),'20'!EW22/20,"")</f>
        <v/>
      </c>
      <c r="EX22" s="54" t="str">
        <f>IF(AND('20'!EX22&lt;&gt;"",'20'!EX22&lt;&gt;"Falta"),'20'!EX22/20,"")</f>
        <v/>
      </c>
      <c r="EY22" s="54" t="str">
        <f>IF(AND('20'!EY22&lt;&gt;"",'20'!EY22&lt;&gt;"Falta"),'20'!EY22/20,"")</f>
        <v/>
      </c>
      <c r="EZ22" s="54" t="str">
        <f>IF(AND('20'!EZ22&lt;&gt;"",'20'!EZ22&lt;&gt;"Falta"),'20'!EZ22/20,"")</f>
        <v/>
      </c>
      <c r="FA22" s="54">
        <f>IF(AND('20'!FA22&lt;&gt;"",'20'!FA22&lt;&gt;"Falta"),'20'!FA22/20,"")</f>
        <v>0.4</v>
      </c>
      <c r="FB22" s="54">
        <f>IF(AND('20'!FB22&lt;&gt;"",'20'!FB22&lt;&gt;"Falta"),'20'!FB22/20,"")</f>
        <v>0.8</v>
      </c>
      <c r="FC22" s="54">
        <f>IF(AND('20'!FC22&lt;&gt;"",'20'!FC22&lt;&gt;"Falta"),'20'!FC22/20,"")</f>
        <v>0.75</v>
      </c>
      <c r="FD22" s="54">
        <f>IF(AND('20'!FD22&lt;&gt;"",'20'!FD22&lt;&gt;"Falta"),'20'!FD22/20,"")</f>
        <v>0.8</v>
      </c>
      <c r="FE22" s="54" t="str">
        <f>IF(AND('20'!FE22&lt;&gt;"",'20'!FE22&lt;&gt;"Falta"),'20'!FE22/20,"")</f>
        <v/>
      </c>
      <c r="FF22" s="54" t="str">
        <f>IF(AND('20'!FF22&lt;&gt;"",'20'!FF22&lt;&gt;"Falta"),'20'!FF22/20,"")</f>
        <v/>
      </c>
      <c r="FG22" s="54" t="str">
        <f>IF(AND('20'!FG22&lt;&gt;"",'20'!FG22&lt;&gt;"Falta"),'20'!FG22/20,"")</f>
        <v/>
      </c>
      <c r="FH22" s="54" t="str">
        <f>IF(AND('20'!FH22&lt;&gt;"",'20'!FH22&lt;&gt;"Falta"),'20'!FH22/20,"")</f>
        <v/>
      </c>
      <c r="FI22" s="54" t="str">
        <f>IF(AND('20'!FI22&lt;&gt;"",'20'!FI22&lt;&gt;"Falta"),'20'!FI22/20,"")</f>
        <v/>
      </c>
      <c r="FJ22" s="54" t="str">
        <f>IF(AND('20'!FJ22&lt;&gt;"",'20'!FJ22&lt;&gt;"Falta"),'20'!FJ22/20,"")</f>
        <v/>
      </c>
      <c r="FK22" s="54" t="str">
        <f>IF(AND('20'!FK22&lt;&gt;"",'20'!FK22&lt;&gt;"Falta"),'20'!FK22/20,"")</f>
        <v/>
      </c>
      <c r="FL22" s="54" t="str">
        <f>IF(AND('20'!FL22&lt;&gt;"",'20'!FL22&lt;&gt;"Falta"),'20'!FL22/20,"")</f>
        <v/>
      </c>
    </row>
    <row r="23" spans="2:168" x14ac:dyDescent="0.25">
      <c r="B23" s="42" t="str">
        <f>IF(ISBLANK('Nota de Estudiantes'!B25),"",'Nota de Estudiantes'!B25)</f>
        <v>19</v>
      </c>
      <c r="C23" s="42" t="str">
        <f>IF(ISBLANK('Nota de Estudiantes'!C25),"",'Nota de Estudiantes'!C25)</f>
        <v>MOLINA MOSCOSO, DENNIS AHMED</v>
      </c>
      <c r="D23" s="38" t="str">
        <f>IF(ISBLANK('Nota de Estudiantes'!D25),"",'Nota de Estudiantes'!D25)</f>
        <v>02</v>
      </c>
      <c r="E23" s="54">
        <f>IF(AND('20'!E23&lt;&gt;"",'20'!E23&lt;&gt;"Falta"),'20'!E23/20,"")</f>
        <v>0.6</v>
      </c>
      <c r="F23" s="54">
        <f>IF(AND('20'!F23&lt;&gt;"",'20'!F23&lt;&gt;"Falta"),'20'!F23/20,"")</f>
        <v>0.6</v>
      </c>
      <c r="G23" s="54">
        <f>IF(AND('20'!G23&lt;&gt;"",'20'!G23&lt;&gt;"Falta"),'20'!G23/20,"")</f>
        <v>1</v>
      </c>
      <c r="H23" s="54" t="str">
        <f>IF(AND('20'!H23&lt;&gt;"",'20'!H23&lt;&gt;"Falta"),'20'!H23/20,"")</f>
        <v/>
      </c>
      <c r="I23" s="54">
        <f>IF(AND('20'!I23&lt;&gt;"",'20'!I23&lt;&gt;"Falta"),'20'!I23/20,"")</f>
        <v>0.55000000000000004</v>
      </c>
      <c r="J23" s="54">
        <f>IF(AND('20'!J23&lt;&gt;"",'20'!J23&lt;&gt;"Falta"),'20'!J23/20,"")</f>
        <v>0.6</v>
      </c>
      <c r="K23" s="54">
        <f>IF(AND('20'!K23&lt;&gt;"",'20'!K23&lt;&gt;"Falta"),'20'!K23/20,"")</f>
        <v>0.8</v>
      </c>
      <c r="L23" s="54">
        <f>IF(AND('20'!L23&lt;&gt;"",'20'!L23&lt;&gt;"Falta"),'20'!L23/20,"")</f>
        <v>0.8</v>
      </c>
      <c r="M23" s="54" t="str">
        <f>IF(AND('20'!M23&lt;&gt;"",'20'!M23&lt;&gt;"Falta"),'20'!M23/20,"")</f>
        <v/>
      </c>
      <c r="N23" s="54" t="str">
        <f>IF(AND('20'!N23&lt;&gt;"",'20'!N23&lt;&gt;"Falta"),'20'!N23/20,"")</f>
        <v/>
      </c>
      <c r="O23" s="54" t="str">
        <f>IF(AND('20'!O23&lt;&gt;"",'20'!O23&lt;&gt;"Falta"),'20'!O23/20,"")</f>
        <v/>
      </c>
      <c r="P23" s="54" t="str">
        <f>IF(AND('20'!P23&lt;&gt;"",'20'!P23&lt;&gt;"Falta"),'20'!P23/20,"")</f>
        <v/>
      </c>
      <c r="Q23" s="54" t="str">
        <f>IF(AND('20'!Q23&lt;&gt;"",'20'!Q23&lt;&gt;"Falta"),'20'!Q23/20,"")</f>
        <v/>
      </c>
      <c r="R23" s="54" t="str">
        <f>IF(AND('20'!R23&lt;&gt;"",'20'!R23&lt;&gt;"Falta"),'20'!R23/20,"")</f>
        <v/>
      </c>
      <c r="S23" s="54" t="str">
        <f>IF(AND('20'!S23&lt;&gt;"",'20'!S23&lt;&gt;"Falta"),'20'!S23/20,"")</f>
        <v/>
      </c>
      <c r="T23" s="54" t="str">
        <f>IF(AND('20'!T23&lt;&gt;"",'20'!T23&lt;&gt;"Falta"),'20'!T23/20,"")</f>
        <v/>
      </c>
      <c r="U23" s="54">
        <f>IF(AND('20'!U23&lt;&gt;"",'20'!U23&lt;&gt;"Falta"),'20'!U23/20,"")</f>
        <v>0.5</v>
      </c>
      <c r="V23" s="54">
        <f>IF(AND('20'!V23&lt;&gt;"",'20'!V23&lt;&gt;"Falta"),'20'!V23/20,"")</f>
        <v>0.8</v>
      </c>
      <c r="W23" s="54">
        <f>IF(AND('20'!W23&lt;&gt;"",'20'!W23&lt;&gt;"Falta"),'20'!W23/20,"")</f>
        <v>0.65</v>
      </c>
      <c r="X23" s="54" t="str">
        <f>IF(AND('20'!X23&lt;&gt;"",'20'!X23&lt;&gt;"Falta"),'20'!X23/20,"")</f>
        <v/>
      </c>
      <c r="Y23" s="54">
        <f>IF(AND('20'!Y23&lt;&gt;"",'20'!Y23&lt;&gt;"Falta"),'20'!Y23/20,"")</f>
        <v>0.85</v>
      </c>
      <c r="Z23" s="54">
        <f>IF(AND('20'!Z23&lt;&gt;"",'20'!Z23&lt;&gt;"Falta"),'20'!Z23/20,"")</f>
        <v>0.9</v>
      </c>
      <c r="AA23" s="54">
        <f>IF(AND('20'!AA23&lt;&gt;"",'20'!AA23&lt;&gt;"Falta"),'20'!AA23/20,"")</f>
        <v>0.8</v>
      </c>
      <c r="AB23" s="54">
        <f>IF(AND('20'!AB23&lt;&gt;"",'20'!AB23&lt;&gt;"Falta"),'20'!AB23/20,"")</f>
        <v>0.85</v>
      </c>
      <c r="AC23" s="54">
        <f>IF(AND('20'!AC23&lt;&gt;"",'20'!AC23&lt;&gt;"Falta"),'20'!AC23/20,"")</f>
        <v>0.45</v>
      </c>
      <c r="AD23" s="54" t="str">
        <f>IF(AND('20'!AD23&lt;&gt;"",'20'!AD23&lt;&gt;"Falta"),'20'!AD23/20,"")</f>
        <v/>
      </c>
      <c r="AE23" s="54" t="str">
        <f>IF(AND('20'!AE23&lt;&gt;"",'20'!AE23&lt;&gt;"Falta"),'20'!AE23/20,"")</f>
        <v/>
      </c>
      <c r="AF23" s="54" t="str">
        <f>IF(AND('20'!AF23&lt;&gt;"",'20'!AF23&lt;&gt;"Falta"),'20'!AF23/20,"")</f>
        <v/>
      </c>
      <c r="AG23" s="54" t="str">
        <f>IF(AND('20'!AG23&lt;&gt;"",'20'!AG23&lt;&gt;"Falta"),'20'!AG23/20,"")</f>
        <v/>
      </c>
      <c r="AH23" s="54" t="str">
        <f>IF(AND('20'!AH23&lt;&gt;"",'20'!AH23&lt;&gt;"Falta"),'20'!AH23/20,"")</f>
        <v/>
      </c>
      <c r="AI23" s="54" t="str">
        <f>IF(AND('20'!AI23&lt;&gt;"",'20'!AI23&lt;&gt;"Falta"),'20'!AI23/20,"")</f>
        <v/>
      </c>
      <c r="AJ23" s="54" t="str">
        <f>IF(AND('20'!AJ23&lt;&gt;"",'20'!AJ23&lt;&gt;"Falta"),'20'!AJ23/20,"")</f>
        <v/>
      </c>
      <c r="AK23" s="54" t="str">
        <f>IF(AND('20'!AK23&lt;&gt;"",'20'!AK23&lt;&gt;"Falta"),'20'!AK23/20,"")</f>
        <v/>
      </c>
      <c r="AL23" s="54" t="str">
        <f>IF(AND('20'!AL23&lt;&gt;"",'20'!AL23&lt;&gt;"Falta"),'20'!AL23/20,"")</f>
        <v/>
      </c>
      <c r="AM23" s="54" t="str">
        <f>IF(AND('20'!AM23&lt;&gt;"",'20'!AM23&lt;&gt;"Falta"),'20'!AM23/20,"")</f>
        <v/>
      </c>
      <c r="AN23" s="54" t="str">
        <f>IF(AND('20'!AN23&lt;&gt;"",'20'!AN23&lt;&gt;"Falta"),'20'!AN23/20,"")</f>
        <v/>
      </c>
      <c r="AO23" s="54" t="str">
        <f>IF(AND('20'!AO23&lt;&gt;"",'20'!AO23&lt;&gt;"Falta"),'20'!AO23/20,"")</f>
        <v/>
      </c>
      <c r="AP23" s="54" t="str">
        <f>IF(AND('20'!AP23&lt;&gt;"",'20'!AP23&lt;&gt;"Falta"),'20'!AP23/20,"")</f>
        <v/>
      </c>
      <c r="AQ23" s="54" t="str">
        <f>IF(AND('20'!AQ23&lt;&gt;"",'20'!AQ23&lt;&gt;"Falta"),'20'!AQ23/20,"")</f>
        <v/>
      </c>
      <c r="AR23" s="54" t="str">
        <f>IF(AND('20'!AR23&lt;&gt;"",'20'!AR23&lt;&gt;"Falta"),'20'!AR23/20,"")</f>
        <v/>
      </c>
      <c r="AS23" s="54">
        <f>IF(AND('20'!AS23&lt;&gt;"",'20'!AS23&lt;&gt;"Falta"),'20'!AS23/20,"")</f>
        <v>0.45</v>
      </c>
      <c r="AT23" s="54" t="str">
        <f>IF(AND('20'!AT23&lt;&gt;"",'20'!AT23&lt;&gt;"Falta"),'20'!AT23/20,"")</f>
        <v/>
      </c>
      <c r="AU23" s="54" t="str">
        <f>IF(AND('20'!AU23&lt;&gt;"",'20'!AU23&lt;&gt;"Falta"),'20'!AU23/20,"")</f>
        <v/>
      </c>
      <c r="AV23" s="54" t="str">
        <f>IF(AND('20'!AV23&lt;&gt;"",'20'!AV23&lt;&gt;"Falta"),'20'!AV23/20,"")</f>
        <v/>
      </c>
      <c r="AW23" s="54">
        <f>IF(AND('20'!AW23&lt;&gt;"",'20'!AW23&lt;&gt;"Falta"),'20'!AW23/20,"")</f>
        <v>0.4</v>
      </c>
      <c r="AX23" s="54">
        <f>IF(AND('20'!AX23&lt;&gt;"",'20'!AX23&lt;&gt;"Falta"),'20'!AX23/20,"")</f>
        <v>0.7</v>
      </c>
      <c r="AY23" s="54" t="str">
        <f>IF(AND('20'!AY23&lt;&gt;"",'20'!AY23&lt;&gt;"Falta"),'20'!AY23/20,"")</f>
        <v/>
      </c>
      <c r="AZ23" s="54" t="str">
        <f>IF(AND('20'!AZ23&lt;&gt;"",'20'!AZ23&lt;&gt;"Falta"),'20'!AZ23/20,"")</f>
        <v/>
      </c>
      <c r="BA23" s="54" t="str">
        <f>IF(AND('20'!BA23&lt;&gt;"",'20'!BA23&lt;&gt;"Falta"),'20'!BA23/20,"")</f>
        <v/>
      </c>
      <c r="BB23" s="54" t="str">
        <f>IF(AND('20'!BB23&lt;&gt;"",'20'!BB23&lt;&gt;"Falta"),'20'!BB23/20,"")</f>
        <v/>
      </c>
      <c r="BC23" s="54" t="str">
        <f>IF(AND('20'!BC23&lt;&gt;"",'20'!BC23&lt;&gt;"Falta"),'20'!BC23/20,"")</f>
        <v/>
      </c>
      <c r="BD23" s="54" t="str">
        <f>IF(AND('20'!BD23&lt;&gt;"",'20'!BD23&lt;&gt;"Falta"),'20'!BD23/20,"")</f>
        <v/>
      </c>
      <c r="BE23" s="54" t="str">
        <f>IF(AND('20'!BE23&lt;&gt;"",'20'!BE23&lt;&gt;"Falta"),'20'!BE23/20,"")</f>
        <v/>
      </c>
      <c r="BF23" s="54" t="str">
        <f>IF(AND('20'!BF23&lt;&gt;"",'20'!BF23&lt;&gt;"Falta"),'20'!BF23/20,"")</f>
        <v/>
      </c>
      <c r="BG23" s="54" t="str">
        <f>IF(AND('20'!BG23&lt;&gt;"",'20'!BG23&lt;&gt;"Falta"),'20'!BG23/20,"")</f>
        <v/>
      </c>
      <c r="BH23" s="54" t="str">
        <f>IF(AND('20'!BH23&lt;&gt;"",'20'!BH23&lt;&gt;"Falta"),'20'!BH23/20,"")</f>
        <v/>
      </c>
      <c r="BI23" s="54">
        <f>IF(AND('20'!BI23&lt;&gt;"",'20'!BI23&lt;&gt;"Falta"),'20'!BI23/20,"")</f>
        <v>0.6</v>
      </c>
      <c r="BJ23" s="54" t="str">
        <f>IF(AND('20'!BJ23&lt;&gt;"",'20'!BJ23&lt;&gt;"Falta"),'20'!BJ23/20,"")</f>
        <v/>
      </c>
      <c r="BK23" s="54" t="str">
        <f>IF(AND('20'!BK23&lt;&gt;"",'20'!BK23&lt;&gt;"Falta"),'20'!BK23/20,"")</f>
        <v/>
      </c>
      <c r="BL23" s="54" t="str">
        <f>IF(AND('20'!BL23&lt;&gt;"",'20'!BL23&lt;&gt;"Falta"),'20'!BL23/20,"")</f>
        <v/>
      </c>
      <c r="BM23" s="54">
        <f>IF(AND('20'!BM23&lt;&gt;"",'20'!BM23&lt;&gt;"Falta"),'20'!BM23/20,"")</f>
        <v>0.7</v>
      </c>
      <c r="BN23" s="54" t="str">
        <f>IF(AND('20'!BN23&lt;&gt;"",'20'!BN23&lt;&gt;"Falta"),'20'!BN23/20,"")</f>
        <v/>
      </c>
      <c r="BO23" s="54" t="str">
        <f>IF(AND('20'!BO23&lt;&gt;"",'20'!BO23&lt;&gt;"Falta"),'20'!BO23/20,"")</f>
        <v/>
      </c>
      <c r="BP23" s="54" t="str">
        <f>IF(AND('20'!BP23&lt;&gt;"",'20'!BP23&lt;&gt;"Falta"),'20'!BP23/20,"")</f>
        <v/>
      </c>
      <c r="BQ23" s="54" t="str">
        <f>IF(AND('20'!BQ23&lt;&gt;"",'20'!BQ23&lt;&gt;"Falta"),'20'!BQ23/20,"")</f>
        <v/>
      </c>
      <c r="BR23" s="54" t="str">
        <f>IF(AND('20'!BR23&lt;&gt;"",'20'!BR23&lt;&gt;"Falta"),'20'!BR23/20,"")</f>
        <v/>
      </c>
      <c r="BS23" s="54" t="str">
        <f>IF(AND('20'!BS23&lt;&gt;"",'20'!BS23&lt;&gt;"Falta"),'20'!BS23/20,"")</f>
        <v/>
      </c>
      <c r="BT23" s="54" t="str">
        <f>IF(AND('20'!BT23&lt;&gt;"",'20'!BT23&lt;&gt;"Falta"),'20'!BT23/20,"")</f>
        <v/>
      </c>
      <c r="BU23" s="54" t="str">
        <f>IF(AND('20'!BU23&lt;&gt;"",'20'!BU23&lt;&gt;"Falta"),'20'!BU23/20,"")</f>
        <v/>
      </c>
      <c r="BV23" s="54" t="str">
        <f>IF(AND('20'!BV23&lt;&gt;"",'20'!BV23&lt;&gt;"Falta"),'20'!BV23/20,"")</f>
        <v/>
      </c>
      <c r="BW23" s="54" t="str">
        <f>IF(AND('20'!BW23&lt;&gt;"",'20'!BW23&lt;&gt;"Falta"),'20'!BW23/20,"")</f>
        <v/>
      </c>
      <c r="BX23" s="54" t="str">
        <f>IF(AND('20'!BX23&lt;&gt;"",'20'!BX23&lt;&gt;"Falta"),'20'!BX23/20,"")</f>
        <v/>
      </c>
      <c r="BY23" s="54">
        <f>IF(AND('20'!BY23&lt;&gt;"",'20'!BY23&lt;&gt;"Falta"),'20'!BY23/20,"")</f>
        <v>1</v>
      </c>
      <c r="BZ23" s="54">
        <f>IF(AND('20'!BZ23&lt;&gt;"",'20'!BZ23&lt;&gt;"Falta"),'20'!BZ23/20,"")</f>
        <v>0.5</v>
      </c>
      <c r="CA23" s="54" t="str">
        <f>IF(AND('20'!CA23&lt;&gt;"",'20'!CA23&lt;&gt;"Falta"),'20'!CA23/20,"")</f>
        <v/>
      </c>
      <c r="CB23" s="54" t="str">
        <f>IF(AND('20'!CB23&lt;&gt;"",'20'!CB23&lt;&gt;"Falta"),'20'!CB23/20,"")</f>
        <v/>
      </c>
      <c r="CC23" s="54" t="str">
        <f>IF(AND('20'!CC23&lt;&gt;"",'20'!CC23&lt;&gt;"Falta"),'20'!CC23/20,"")</f>
        <v/>
      </c>
      <c r="CD23" s="54" t="str">
        <f>IF(AND('20'!CD23&lt;&gt;"",'20'!CD23&lt;&gt;"Falta"),'20'!CD23/20,"")</f>
        <v/>
      </c>
      <c r="CE23" s="54" t="str">
        <f>IF(AND('20'!CE23&lt;&gt;"",'20'!CE23&lt;&gt;"Falta"),'20'!CE23/20,"")</f>
        <v/>
      </c>
      <c r="CF23" s="54" t="str">
        <f>IF(AND('20'!CF23&lt;&gt;"",'20'!CF23&lt;&gt;"Falta"),'20'!CF23/20,"")</f>
        <v/>
      </c>
      <c r="CG23" s="54" t="str">
        <f>IF(AND('20'!CG23&lt;&gt;"",'20'!CG23&lt;&gt;"Falta"),'20'!CG23/20,"")</f>
        <v/>
      </c>
      <c r="CH23" s="54" t="str">
        <f>IF(AND('20'!CH23&lt;&gt;"",'20'!CH23&lt;&gt;"Falta"),'20'!CH23/20,"")</f>
        <v/>
      </c>
      <c r="CI23" s="54" t="str">
        <f>IF(AND('20'!CI23&lt;&gt;"",'20'!CI23&lt;&gt;"Falta"),'20'!CI23/20,"")</f>
        <v/>
      </c>
      <c r="CJ23" s="54" t="str">
        <f>IF(AND('20'!CJ23&lt;&gt;"",'20'!CJ23&lt;&gt;"Falta"),'20'!CJ23/20,"")</f>
        <v/>
      </c>
      <c r="CK23" s="54">
        <f>IF(AND('20'!CK23&lt;&gt;"",'20'!CK23&lt;&gt;"Falta"),'20'!CK23/20,"")</f>
        <v>0.75</v>
      </c>
      <c r="CL23" s="54" t="str">
        <f>IF(AND('20'!CL23&lt;&gt;"",'20'!CL23&lt;&gt;"Falta"),'20'!CL23/20,"")</f>
        <v/>
      </c>
      <c r="CM23" s="54" t="str">
        <f>IF(AND('20'!CM23&lt;&gt;"",'20'!CM23&lt;&gt;"Falta"),'20'!CM23/20,"")</f>
        <v/>
      </c>
      <c r="CN23" s="54" t="str">
        <f>IF(AND('20'!CN23&lt;&gt;"",'20'!CN23&lt;&gt;"Falta"),'20'!CN23/20,"")</f>
        <v/>
      </c>
      <c r="CO23" s="54">
        <f>IF(AND('20'!CO23&lt;&gt;"",'20'!CO23&lt;&gt;"Falta"),'20'!CO23/20,"")</f>
        <v>0.75</v>
      </c>
      <c r="CP23" s="54" t="str">
        <f>IF(AND('20'!CP23&lt;&gt;"",'20'!CP23&lt;&gt;"Falta"),'20'!CP23/20,"")</f>
        <v/>
      </c>
      <c r="CQ23" s="54" t="str">
        <f>IF(AND('20'!CQ23&lt;&gt;"",'20'!CQ23&lt;&gt;"Falta"),'20'!CQ23/20,"")</f>
        <v/>
      </c>
      <c r="CR23" s="54" t="str">
        <f>IF(AND('20'!CR23&lt;&gt;"",'20'!CR23&lt;&gt;"Falta"),'20'!CR23/20,"")</f>
        <v/>
      </c>
      <c r="CS23" s="54" t="str">
        <f>IF(AND('20'!CS23&lt;&gt;"",'20'!CS23&lt;&gt;"Falta"),'20'!CS23/20,"")</f>
        <v/>
      </c>
      <c r="CT23" s="54" t="str">
        <f>IF(AND('20'!CT23&lt;&gt;"",'20'!CT23&lt;&gt;"Falta"),'20'!CT23/20,"")</f>
        <v/>
      </c>
      <c r="CU23" s="54" t="str">
        <f>IF(AND('20'!CU23&lt;&gt;"",'20'!CU23&lt;&gt;"Falta"),'20'!CU23/20,"")</f>
        <v/>
      </c>
      <c r="CV23" s="54" t="str">
        <f>IF(AND('20'!CV23&lt;&gt;"",'20'!CV23&lt;&gt;"Falta"),'20'!CV23/20,"")</f>
        <v/>
      </c>
      <c r="CW23" s="54" t="str">
        <f>IF(AND('20'!CW23&lt;&gt;"",'20'!CW23&lt;&gt;"Falta"),'20'!CW23/20,"")</f>
        <v/>
      </c>
      <c r="CX23" s="54" t="str">
        <f>IF(AND('20'!CX23&lt;&gt;"",'20'!CX23&lt;&gt;"Falta"),'20'!CX23/20,"")</f>
        <v/>
      </c>
      <c r="CY23" s="54" t="str">
        <f>IF(AND('20'!CY23&lt;&gt;"",'20'!CY23&lt;&gt;"Falta"),'20'!CY23/20,"")</f>
        <v/>
      </c>
      <c r="CZ23" s="54" t="str">
        <f>IF(AND('20'!CZ23&lt;&gt;"",'20'!CZ23&lt;&gt;"Falta"),'20'!CZ23/20,"")</f>
        <v/>
      </c>
      <c r="DA23" s="54">
        <f>IF(AND('20'!DA23&lt;&gt;"",'20'!DA23&lt;&gt;"Falta"),'20'!DA23/20,"")</f>
        <v>0.75</v>
      </c>
      <c r="DB23" s="54">
        <f>IF(AND('20'!DB23&lt;&gt;"",'20'!DB23&lt;&gt;"Falta"),'20'!DB23/20,"")</f>
        <v>0.5</v>
      </c>
      <c r="DC23" s="54">
        <f>IF(AND('20'!DC23&lt;&gt;"",'20'!DC23&lt;&gt;"Falta"),'20'!DC23/20,"")</f>
        <v>0.8</v>
      </c>
      <c r="DD23" s="54">
        <f>IF(AND('20'!DD23&lt;&gt;"",'20'!DD23&lt;&gt;"Falta"),'20'!DD23/20,"")</f>
        <v>0.5</v>
      </c>
      <c r="DE23" s="54">
        <f>IF(AND('20'!DE23&lt;&gt;"",'20'!DE23&lt;&gt;"Falta"),'20'!DE23/20,"")</f>
        <v>0.7</v>
      </c>
      <c r="DF23" s="54" t="str">
        <f>IF(AND('20'!DF23&lt;&gt;"",'20'!DF23&lt;&gt;"Falta"),'20'!DF23/20,"")</f>
        <v/>
      </c>
      <c r="DG23" s="54" t="str">
        <f>IF(AND('20'!DG23&lt;&gt;"",'20'!DG23&lt;&gt;"Falta"),'20'!DG23/20,"")</f>
        <v/>
      </c>
      <c r="DH23" s="54" t="str">
        <f>IF(AND('20'!DH23&lt;&gt;"",'20'!DH23&lt;&gt;"Falta"),'20'!DH23/20,"")</f>
        <v/>
      </c>
      <c r="DI23" s="54" t="str">
        <f>IF(AND('20'!DI23&lt;&gt;"",'20'!DI23&lt;&gt;"Falta"),'20'!DI23/20,"")</f>
        <v/>
      </c>
      <c r="DJ23" s="54" t="str">
        <f>IF(AND('20'!DJ23&lt;&gt;"",'20'!DJ23&lt;&gt;"Falta"),'20'!DJ23/20,"")</f>
        <v/>
      </c>
      <c r="DK23" s="54" t="str">
        <f>IF(AND('20'!DK23&lt;&gt;"",'20'!DK23&lt;&gt;"Falta"),'20'!DK23/20,"")</f>
        <v/>
      </c>
      <c r="DL23" s="54" t="str">
        <f>IF(AND('20'!DL23&lt;&gt;"",'20'!DL23&lt;&gt;"Falta"),'20'!DL23/20,"")</f>
        <v/>
      </c>
      <c r="DM23" s="54" t="str">
        <f>IF(AND('20'!DM23&lt;&gt;"",'20'!DM23&lt;&gt;"Falta"),'20'!DM23/20,"")</f>
        <v/>
      </c>
      <c r="DN23" s="54" t="str">
        <f>IF(AND('20'!DN23&lt;&gt;"",'20'!DN23&lt;&gt;"Falta"),'20'!DN23/20,"")</f>
        <v/>
      </c>
      <c r="DO23" s="54" t="str">
        <f>IF(AND('20'!DO23&lt;&gt;"",'20'!DO23&lt;&gt;"Falta"),'20'!DO23/20,"")</f>
        <v/>
      </c>
      <c r="DP23" s="54" t="str">
        <f>IF(AND('20'!DP23&lt;&gt;"",'20'!DP23&lt;&gt;"Falta"),'20'!DP23/20,"")</f>
        <v/>
      </c>
      <c r="DQ23" s="54">
        <f>IF(AND('20'!DQ23&lt;&gt;"",'20'!DQ23&lt;&gt;"Falta"),'20'!DQ23/20,"")</f>
        <v>0.6</v>
      </c>
      <c r="DR23" s="54" t="str">
        <f>IF(AND('20'!DR23&lt;&gt;"",'20'!DR23&lt;&gt;"Falta"),'20'!DR23/20,"")</f>
        <v/>
      </c>
      <c r="DS23" s="54" t="str">
        <f>IF(AND('20'!DS23&lt;&gt;"",'20'!DS23&lt;&gt;"Falta"),'20'!DS23/20,"")</f>
        <v/>
      </c>
      <c r="DT23" s="54" t="str">
        <f>IF(AND('20'!DT23&lt;&gt;"",'20'!DT23&lt;&gt;"Falta"),'20'!DT23/20,"")</f>
        <v/>
      </c>
      <c r="DU23" s="54">
        <f>IF(AND('20'!DU23&lt;&gt;"",'20'!DU23&lt;&gt;"Falta"),'20'!DU23/20,"")</f>
        <v>0.55000000000000004</v>
      </c>
      <c r="DV23" s="54" t="str">
        <f>IF(AND('20'!DV23&lt;&gt;"",'20'!DV23&lt;&gt;"Falta"),'20'!DV23/20,"")</f>
        <v/>
      </c>
      <c r="DW23" s="54" t="str">
        <f>IF(AND('20'!DW23&lt;&gt;"",'20'!DW23&lt;&gt;"Falta"),'20'!DW23/20,"")</f>
        <v/>
      </c>
      <c r="DX23" s="54" t="str">
        <f>IF(AND('20'!DX23&lt;&gt;"",'20'!DX23&lt;&gt;"Falta"),'20'!DX23/20,"")</f>
        <v/>
      </c>
      <c r="DY23" s="54" t="str">
        <f>IF(AND('20'!DY23&lt;&gt;"",'20'!DY23&lt;&gt;"Falta"),'20'!DY23/20,"")</f>
        <v/>
      </c>
      <c r="DZ23" s="54" t="str">
        <f>IF(AND('20'!DZ23&lt;&gt;"",'20'!DZ23&lt;&gt;"Falta"),'20'!DZ23/20,"")</f>
        <v/>
      </c>
      <c r="EA23" s="54" t="str">
        <f>IF(AND('20'!EA23&lt;&gt;"",'20'!EA23&lt;&gt;"Falta"),'20'!EA23/20,"")</f>
        <v/>
      </c>
      <c r="EB23" s="54" t="str">
        <f>IF(AND('20'!EB23&lt;&gt;"",'20'!EB23&lt;&gt;"Falta"),'20'!EB23/20,"")</f>
        <v/>
      </c>
      <c r="EC23" s="54" t="str">
        <f>IF(AND('20'!EC23&lt;&gt;"",'20'!EC23&lt;&gt;"Falta"),'20'!EC23/20,"")</f>
        <v/>
      </c>
      <c r="ED23" s="54" t="str">
        <f>IF(AND('20'!ED23&lt;&gt;"",'20'!ED23&lt;&gt;"Falta"),'20'!ED23/20,"")</f>
        <v/>
      </c>
      <c r="EE23" s="54" t="str">
        <f>IF(AND('20'!EE23&lt;&gt;"",'20'!EE23&lt;&gt;"Falta"),'20'!EE23/20,"")</f>
        <v/>
      </c>
      <c r="EF23" s="54" t="str">
        <f>IF(AND('20'!EF23&lt;&gt;"",'20'!EF23&lt;&gt;"Falta"),'20'!EF23/20,"")</f>
        <v/>
      </c>
      <c r="EG23" s="54" t="str">
        <f>IF(AND('20'!EG23&lt;&gt;"",'20'!EG23&lt;&gt;"Falta"),'20'!EG23/20,"")</f>
        <v/>
      </c>
      <c r="EH23" s="54" t="str">
        <f>IF(AND('20'!EH23&lt;&gt;"",'20'!EH23&lt;&gt;"Falta"),'20'!EH23/20,"")</f>
        <v/>
      </c>
      <c r="EI23" s="54" t="str">
        <f>IF(AND('20'!EI23&lt;&gt;"",'20'!EI23&lt;&gt;"Falta"),'20'!EI23/20,"")</f>
        <v/>
      </c>
      <c r="EJ23" s="54" t="str">
        <f>IF(AND('20'!EJ23&lt;&gt;"",'20'!EJ23&lt;&gt;"Falta"),'20'!EJ23/20,"")</f>
        <v/>
      </c>
      <c r="EK23" s="54">
        <f>IF(AND('20'!EK23&lt;&gt;"",'20'!EK23&lt;&gt;"Falta"),'20'!EK23/20,"")</f>
        <v>0.9</v>
      </c>
      <c r="EL23" s="54" t="str">
        <f>IF(AND('20'!EL23&lt;&gt;"",'20'!EL23&lt;&gt;"Falta"),'20'!EL23/20,"")</f>
        <v/>
      </c>
      <c r="EM23" s="54" t="str">
        <f>IF(AND('20'!EM23&lt;&gt;"",'20'!EM23&lt;&gt;"Falta"),'20'!EM23/20,"")</f>
        <v/>
      </c>
      <c r="EN23" s="54" t="str">
        <f>IF(AND('20'!EN23&lt;&gt;"",'20'!EN23&lt;&gt;"Falta"),'20'!EN23/20,"")</f>
        <v/>
      </c>
      <c r="EO23" s="54">
        <f>IF(AND('20'!EO23&lt;&gt;"",'20'!EO23&lt;&gt;"Falta"),'20'!EO23/20,"")</f>
        <v>0.9</v>
      </c>
      <c r="EP23" s="54" t="str">
        <f>IF(AND('20'!EP23&lt;&gt;"",'20'!EP23&lt;&gt;"Falta"),'20'!EP23/20,"")</f>
        <v/>
      </c>
      <c r="EQ23" s="54" t="str">
        <f>IF(AND('20'!EQ23&lt;&gt;"",'20'!EQ23&lt;&gt;"Falta"),'20'!EQ23/20,"")</f>
        <v/>
      </c>
      <c r="ER23" s="54" t="str">
        <f>IF(AND('20'!ER23&lt;&gt;"",'20'!ER23&lt;&gt;"Falta"),'20'!ER23/20,"")</f>
        <v/>
      </c>
      <c r="ES23" s="54" t="str">
        <f>IF(AND('20'!ES23&lt;&gt;"",'20'!ES23&lt;&gt;"Falta"),'20'!ES23/20,"")</f>
        <v/>
      </c>
      <c r="ET23" s="54" t="str">
        <f>IF(AND('20'!ET23&lt;&gt;"",'20'!ET23&lt;&gt;"Falta"),'20'!ET23/20,"")</f>
        <v/>
      </c>
      <c r="EU23" s="54" t="str">
        <f>IF(AND('20'!EU23&lt;&gt;"",'20'!EU23&lt;&gt;"Falta"),'20'!EU23/20,"")</f>
        <v/>
      </c>
      <c r="EV23" s="54" t="str">
        <f>IF(AND('20'!EV23&lt;&gt;"",'20'!EV23&lt;&gt;"Falta"),'20'!EV23/20,"")</f>
        <v/>
      </c>
      <c r="EW23" s="54" t="str">
        <f>IF(AND('20'!EW23&lt;&gt;"",'20'!EW23&lt;&gt;"Falta"),'20'!EW23/20,"")</f>
        <v/>
      </c>
      <c r="EX23" s="54" t="str">
        <f>IF(AND('20'!EX23&lt;&gt;"",'20'!EX23&lt;&gt;"Falta"),'20'!EX23/20,"")</f>
        <v/>
      </c>
      <c r="EY23" s="54" t="str">
        <f>IF(AND('20'!EY23&lt;&gt;"",'20'!EY23&lt;&gt;"Falta"),'20'!EY23/20,"")</f>
        <v/>
      </c>
      <c r="EZ23" s="54" t="str">
        <f>IF(AND('20'!EZ23&lt;&gt;"",'20'!EZ23&lt;&gt;"Falta"),'20'!EZ23/20,"")</f>
        <v/>
      </c>
      <c r="FA23" s="54">
        <f>IF(AND('20'!FA23&lt;&gt;"",'20'!FA23&lt;&gt;"Falta"),'20'!FA23/20,"")</f>
        <v>0.7</v>
      </c>
      <c r="FB23" s="54">
        <f>IF(AND('20'!FB23&lt;&gt;"",'20'!FB23&lt;&gt;"Falta"),'20'!FB23/20,"")</f>
        <v>0.6</v>
      </c>
      <c r="FC23" s="54">
        <f>IF(AND('20'!FC23&lt;&gt;"",'20'!FC23&lt;&gt;"Falta"),'20'!FC23/20,"")</f>
        <v>1</v>
      </c>
      <c r="FD23" s="54">
        <f>IF(AND('20'!FD23&lt;&gt;"",'20'!FD23&lt;&gt;"Falta"),'20'!FD23/20,"")</f>
        <v>0.8</v>
      </c>
      <c r="FE23" s="54" t="str">
        <f>IF(AND('20'!FE23&lt;&gt;"",'20'!FE23&lt;&gt;"Falta"),'20'!FE23/20,"")</f>
        <v/>
      </c>
      <c r="FF23" s="54" t="str">
        <f>IF(AND('20'!FF23&lt;&gt;"",'20'!FF23&lt;&gt;"Falta"),'20'!FF23/20,"")</f>
        <v/>
      </c>
      <c r="FG23" s="54" t="str">
        <f>IF(AND('20'!FG23&lt;&gt;"",'20'!FG23&lt;&gt;"Falta"),'20'!FG23/20,"")</f>
        <v/>
      </c>
      <c r="FH23" s="54" t="str">
        <f>IF(AND('20'!FH23&lt;&gt;"",'20'!FH23&lt;&gt;"Falta"),'20'!FH23/20,"")</f>
        <v/>
      </c>
      <c r="FI23" s="54" t="str">
        <f>IF(AND('20'!FI23&lt;&gt;"",'20'!FI23&lt;&gt;"Falta"),'20'!FI23/20,"")</f>
        <v/>
      </c>
      <c r="FJ23" s="54" t="str">
        <f>IF(AND('20'!FJ23&lt;&gt;"",'20'!FJ23&lt;&gt;"Falta"),'20'!FJ23/20,"")</f>
        <v/>
      </c>
      <c r="FK23" s="54" t="str">
        <f>IF(AND('20'!FK23&lt;&gt;"",'20'!FK23&lt;&gt;"Falta"),'20'!FK23/20,"")</f>
        <v/>
      </c>
      <c r="FL23" s="54" t="str">
        <f>IF(AND('20'!FL23&lt;&gt;"",'20'!FL23&lt;&gt;"Falta"),'20'!FL23/20,"")</f>
        <v/>
      </c>
    </row>
    <row r="24" spans="2:168" x14ac:dyDescent="0.25">
      <c r="B24" s="42" t="str">
        <f>IF(ISBLANK('Nota de Estudiantes'!B26),"",'Nota de Estudiantes'!B26)</f>
        <v>20</v>
      </c>
      <c r="C24" s="42" t="str">
        <f>IF(ISBLANK('Nota de Estudiantes'!C26),"",'Nota de Estudiantes'!C26)</f>
        <v>MORENO ZAVALETA, MANUEL ALBERTO</v>
      </c>
      <c r="D24" s="38" t="str">
        <f>IF(ISBLANK('Nota de Estudiantes'!D26),"",'Nota de Estudiantes'!D26)</f>
        <v>04</v>
      </c>
      <c r="E24" s="54">
        <f>IF(AND('20'!E24&lt;&gt;"",'20'!E24&lt;&gt;"Falta"),'20'!E24/20,"")</f>
        <v>1</v>
      </c>
      <c r="F24" s="54">
        <f>IF(AND('20'!F24&lt;&gt;"",'20'!F24&lt;&gt;"Falta"),'20'!F24/20,"")</f>
        <v>0.8</v>
      </c>
      <c r="G24" s="54">
        <f>IF(AND('20'!G24&lt;&gt;"",'20'!G24&lt;&gt;"Falta"),'20'!G24/20,"")</f>
        <v>1</v>
      </c>
      <c r="H24" s="54" t="str">
        <f>IF(AND('20'!H24&lt;&gt;"",'20'!H24&lt;&gt;"Falta"),'20'!H24/20,"")</f>
        <v/>
      </c>
      <c r="I24" s="54">
        <f>IF(AND('20'!I24&lt;&gt;"",'20'!I24&lt;&gt;"Falta"),'20'!I24/20,"")</f>
        <v>0.45</v>
      </c>
      <c r="J24" s="54">
        <f>IF(AND('20'!J24&lt;&gt;"",'20'!J24&lt;&gt;"Falta"),'20'!J24/20,"")</f>
        <v>0.6</v>
      </c>
      <c r="K24" s="54">
        <f>IF(AND('20'!K24&lt;&gt;"",'20'!K24&lt;&gt;"Falta"),'20'!K24/20,"")</f>
        <v>0.6</v>
      </c>
      <c r="L24" s="54">
        <f>IF(AND('20'!L24&lt;&gt;"",'20'!L24&lt;&gt;"Falta"),'20'!L24/20,"")</f>
        <v>0.6</v>
      </c>
      <c r="M24" s="54" t="str">
        <f>IF(AND('20'!M24&lt;&gt;"",'20'!M24&lt;&gt;"Falta"),'20'!M24/20,"")</f>
        <v/>
      </c>
      <c r="N24" s="54" t="str">
        <f>IF(AND('20'!N24&lt;&gt;"",'20'!N24&lt;&gt;"Falta"),'20'!N24/20,"")</f>
        <v/>
      </c>
      <c r="O24" s="54" t="str">
        <f>IF(AND('20'!O24&lt;&gt;"",'20'!O24&lt;&gt;"Falta"),'20'!O24/20,"")</f>
        <v/>
      </c>
      <c r="P24" s="54" t="str">
        <f>IF(AND('20'!P24&lt;&gt;"",'20'!P24&lt;&gt;"Falta"),'20'!P24/20,"")</f>
        <v/>
      </c>
      <c r="Q24" s="54" t="str">
        <f>IF(AND('20'!Q24&lt;&gt;"",'20'!Q24&lt;&gt;"Falta"),'20'!Q24/20,"")</f>
        <v/>
      </c>
      <c r="R24" s="54" t="str">
        <f>IF(AND('20'!R24&lt;&gt;"",'20'!R24&lt;&gt;"Falta"),'20'!R24/20,"")</f>
        <v/>
      </c>
      <c r="S24" s="54" t="str">
        <f>IF(AND('20'!S24&lt;&gt;"",'20'!S24&lt;&gt;"Falta"),'20'!S24/20,"")</f>
        <v/>
      </c>
      <c r="T24" s="54" t="str">
        <f>IF(AND('20'!T24&lt;&gt;"",'20'!T24&lt;&gt;"Falta"),'20'!T24/20,"")</f>
        <v/>
      </c>
      <c r="U24" s="54">
        <f>IF(AND('20'!U24&lt;&gt;"",'20'!U24&lt;&gt;"Falta"),'20'!U24/20,"")</f>
        <v>0.75</v>
      </c>
      <c r="V24" s="54">
        <f>IF(AND('20'!V24&lt;&gt;"",'20'!V24&lt;&gt;"Falta"),'20'!V24/20,"")</f>
        <v>0.6</v>
      </c>
      <c r="W24" s="54">
        <f>IF(AND('20'!W24&lt;&gt;"",'20'!W24&lt;&gt;"Falta"),'20'!W24/20,"")</f>
        <v>0.65</v>
      </c>
      <c r="X24" s="54" t="str">
        <f>IF(AND('20'!X24&lt;&gt;"",'20'!X24&lt;&gt;"Falta"),'20'!X24/20,"")</f>
        <v/>
      </c>
      <c r="Y24" s="54">
        <f>IF(AND('20'!Y24&lt;&gt;"",'20'!Y24&lt;&gt;"Falta"),'20'!Y24/20,"")</f>
        <v>0.65</v>
      </c>
      <c r="Z24" s="54">
        <f>IF(AND('20'!Z24&lt;&gt;"",'20'!Z24&lt;&gt;"Falta"),'20'!Z24/20,"")</f>
        <v>0.5</v>
      </c>
      <c r="AA24" s="54">
        <f>IF(AND('20'!AA24&lt;&gt;"",'20'!AA24&lt;&gt;"Falta"),'20'!AA24/20,"")</f>
        <v>0.75</v>
      </c>
      <c r="AB24" s="54">
        <f>IF(AND('20'!AB24&lt;&gt;"",'20'!AB24&lt;&gt;"Falta"),'20'!AB24/20,"")</f>
        <v>0.85</v>
      </c>
      <c r="AC24" s="54">
        <f>IF(AND('20'!AC24&lt;&gt;"",'20'!AC24&lt;&gt;"Falta"),'20'!AC24/20,"")</f>
        <v>0.65</v>
      </c>
      <c r="AD24" s="54" t="str">
        <f>IF(AND('20'!AD24&lt;&gt;"",'20'!AD24&lt;&gt;"Falta"),'20'!AD24/20,"")</f>
        <v/>
      </c>
      <c r="AE24" s="54" t="str">
        <f>IF(AND('20'!AE24&lt;&gt;"",'20'!AE24&lt;&gt;"Falta"),'20'!AE24/20,"")</f>
        <v/>
      </c>
      <c r="AF24" s="54" t="str">
        <f>IF(AND('20'!AF24&lt;&gt;"",'20'!AF24&lt;&gt;"Falta"),'20'!AF24/20,"")</f>
        <v/>
      </c>
      <c r="AG24" s="54" t="str">
        <f>IF(AND('20'!AG24&lt;&gt;"",'20'!AG24&lt;&gt;"Falta"),'20'!AG24/20,"")</f>
        <v/>
      </c>
      <c r="AH24" s="54" t="str">
        <f>IF(AND('20'!AH24&lt;&gt;"",'20'!AH24&lt;&gt;"Falta"),'20'!AH24/20,"")</f>
        <v/>
      </c>
      <c r="AI24" s="54" t="str">
        <f>IF(AND('20'!AI24&lt;&gt;"",'20'!AI24&lt;&gt;"Falta"),'20'!AI24/20,"")</f>
        <v/>
      </c>
      <c r="AJ24" s="54" t="str">
        <f>IF(AND('20'!AJ24&lt;&gt;"",'20'!AJ24&lt;&gt;"Falta"),'20'!AJ24/20,"")</f>
        <v/>
      </c>
      <c r="AK24" s="54" t="str">
        <f>IF(AND('20'!AK24&lt;&gt;"",'20'!AK24&lt;&gt;"Falta"),'20'!AK24/20,"")</f>
        <v/>
      </c>
      <c r="AL24" s="54" t="str">
        <f>IF(AND('20'!AL24&lt;&gt;"",'20'!AL24&lt;&gt;"Falta"),'20'!AL24/20,"")</f>
        <v/>
      </c>
      <c r="AM24" s="54" t="str">
        <f>IF(AND('20'!AM24&lt;&gt;"",'20'!AM24&lt;&gt;"Falta"),'20'!AM24/20,"")</f>
        <v/>
      </c>
      <c r="AN24" s="54" t="str">
        <f>IF(AND('20'!AN24&lt;&gt;"",'20'!AN24&lt;&gt;"Falta"),'20'!AN24/20,"")</f>
        <v/>
      </c>
      <c r="AO24" s="54" t="str">
        <f>IF(AND('20'!AO24&lt;&gt;"",'20'!AO24&lt;&gt;"Falta"),'20'!AO24/20,"")</f>
        <v/>
      </c>
      <c r="AP24" s="54" t="str">
        <f>IF(AND('20'!AP24&lt;&gt;"",'20'!AP24&lt;&gt;"Falta"),'20'!AP24/20,"")</f>
        <v/>
      </c>
      <c r="AQ24" s="54" t="str">
        <f>IF(AND('20'!AQ24&lt;&gt;"",'20'!AQ24&lt;&gt;"Falta"),'20'!AQ24/20,"")</f>
        <v/>
      </c>
      <c r="AR24" s="54" t="str">
        <f>IF(AND('20'!AR24&lt;&gt;"",'20'!AR24&lt;&gt;"Falta"),'20'!AR24/20,"")</f>
        <v/>
      </c>
      <c r="AS24" s="54">
        <f>IF(AND('20'!AS24&lt;&gt;"",'20'!AS24&lt;&gt;"Falta"),'20'!AS24/20,"")</f>
        <v>0.45</v>
      </c>
      <c r="AT24" s="54" t="str">
        <f>IF(AND('20'!AT24&lt;&gt;"",'20'!AT24&lt;&gt;"Falta"),'20'!AT24/20,"")</f>
        <v/>
      </c>
      <c r="AU24" s="54" t="str">
        <f>IF(AND('20'!AU24&lt;&gt;"",'20'!AU24&lt;&gt;"Falta"),'20'!AU24/20,"")</f>
        <v/>
      </c>
      <c r="AV24" s="54" t="str">
        <f>IF(AND('20'!AV24&lt;&gt;"",'20'!AV24&lt;&gt;"Falta"),'20'!AV24/20,"")</f>
        <v/>
      </c>
      <c r="AW24" s="54">
        <f>IF(AND('20'!AW24&lt;&gt;"",'20'!AW24&lt;&gt;"Falta"),'20'!AW24/20,"")</f>
        <v>0.5</v>
      </c>
      <c r="AX24" s="54">
        <f>IF(AND('20'!AX24&lt;&gt;"",'20'!AX24&lt;&gt;"Falta"),'20'!AX24/20,"")</f>
        <v>0.4</v>
      </c>
      <c r="AY24" s="54" t="str">
        <f>IF(AND('20'!AY24&lt;&gt;"",'20'!AY24&lt;&gt;"Falta"),'20'!AY24/20,"")</f>
        <v/>
      </c>
      <c r="AZ24" s="54" t="str">
        <f>IF(AND('20'!AZ24&lt;&gt;"",'20'!AZ24&lt;&gt;"Falta"),'20'!AZ24/20,"")</f>
        <v/>
      </c>
      <c r="BA24" s="54" t="str">
        <f>IF(AND('20'!BA24&lt;&gt;"",'20'!BA24&lt;&gt;"Falta"),'20'!BA24/20,"")</f>
        <v/>
      </c>
      <c r="BB24" s="54" t="str">
        <f>IF(AND('20'!BB24&lt;&gt;"",'20'!BB24&lt;&gt;"Falta"),'20'!BB24/20,"")</f>
        <v/>
      </c>
      <c r="BC24" s="54" t="str">
        <f>IF(AND('20'!BC24&lt;&gt;"",'20'!BC24&lt;&gt;"Falta"),'20'!BC24/20,"")</f>
        <v/>
      </c>
      <c r="BD24" s="54" t="str">
        <f>IF(AND('20'!BD24&lt;&gt;"",'20'!BD24&lt;&gt;"Falta"),'20'!BD24/20,"")</f>
        <v/>
      </c>
      <c r="BE24" s="54" t="str">
        <f>IF(AND('20'!BE24&lt;&gt;"",'20'!BE24&lt;&gt;"Falta"),'20'!BE24/20,"")</f>
        <v/>
      </c>
      <c r="BF24" s="54" t="str">
        <f>IF(AND('20'!BF24&lt;&gt;"",'20'!BF24&lt;&gt;"Falta"),'20'!BF24/20,"")</f>
        <v/>
      </c>
      <c r="BG24" s="54" t="str">
        <f>IF(AND('20'!BG24&lt;&gt;"",'20'!BG24&lt;&gt;"Falta"),'20'!BG24/20,"")</f>
        <v/>
      </c>
      <c r="BH24" s="54" t="str">
        <f>IF(AND('20'!BH24&lt;&gt;"",'20'!BH24&lt;&gt;"Falta"),'20'!BH24/20,"")</f>
        <v/>
      </c>
      <c r="BI24" s="54">
        <f>IF(AND('20'!BI24&lt;&gt;"",'20'!BI24&lt;&gt;"Falta"),'20'!BI24/20,"")</f>
        <v>0.5</v>
      </c>
      <c r="BJ24" s="54" t="str">
        <f>IF(AND('20'!BJ24&lt;&gt;"",'20'!BJ24&lt;&gt;"Falta"),'20'!BJ24/20,"")</f>
        <v/>
      </c>
      <c r="BK24" s="54" t="str">
        <f>IF(AND('20'!BK24&lt;&gt;"",'20'!BK24&lt;&gt;"Falta"),'20'!BK24/20,"")</f>
        <v/>
      </c>
      <c r="BL24" s="54" t="str">
        <f>IF(AND('20'!BL24&lt;&gt;"",'20'!BL24&lt;&gt;"Falta"),'20'!BL24/20,"")</f>
        <v/>
      </c>
      <c r="BM24" s="54">
        <f>IF(AND('20'!BM24&lt;&gt;"",'20'!BM24&lt;&gt;"Falta"),'20'!BM24/20,"")</f>
        <v>0.4</v>
      </c>
      <c r="BN24" s="54" t="str">
        <f>IF(AND('20'!BN24&lt;&gt;"",'20'!BN24&lt;&gt;"Falta"),'20'!BN24/20,"")</f>
        <v/>
      </c>
      <c r="BO24" s="54" t="str">
        <f>IF(AND('20'!BO24&lt;&gt;"",'20'!BO24&lt;&gt;"Falta"),'20'!BO24/20,"")</f>
        <v/>
      </c>
      <c r="BP24" s="54" t="str">
        <f>IF(AND('20'!BP24&lt;&gt;"",'20'!BP24&lt;&gt;"Falta"),'20'!BP24/20,"")</f>
        <v/>
      </c>
      <c r="BQ24" s="54" t="str">
        <f>IF(AND('20'!BQ24&lt;&gt;"",'20'!BQ24&lt;&gt;"Falta"),'20'!BQ24/20,"")</f>
        <v/>
      </c>
      <c r="BR24" s="54" t="str">
        <f>IF(AND('20'!BR24&lt;&gt;"",'20'!BR24&lt;&gt;"Falta"),'20'!BR24/20,"")</f>
        <v/>
      </c>
      <c r="BS24" s="54" t="str">
        <f>IF(AND('20'!BS24&lt;&gt;"",'20'!BS24&lt;&gt;"Falta"),'20'!BS24/20,"")</f>
        <v/>
      </c>
      <c r="BT24" s="54" t="str">
        <f>IF(AND('20'!BT24&lt;&gt;"",'20'!BT24&lt;&gt;"Falta"),'20'!BT24/20,"")</f>
        <v/>
      </c>
      <c r="BU24" s="54" t="str">
        <f>IF(AND('20'!BU24&lt;&gt;"",'20'!BU24&lt;&gt;"Falta"),'20'!BU24/20,"")</f>
        <v/>
      </c>
      <c r="BV24" s="54" t="str">
        <f>IF(AND('20'!BV24&lt;&gt;"",'20'!BV24&lt;&gt;"Falta"),'20'!BV24/20,"")</f>
        <v/>
      </c>
      <c r="BW24" s="54" t="str">
        <f>IF(AND('20'!BW24&lt;&gt;"",'20'!BW24&lt;&gt;"Falta"),'20'!BW24/20,"")</f>
        <v/>
      </c>
      <c r="BX24" s="54" t="str">
        <f>IF(AND('20'!BX24&lt;&gt;"",'20'!BX24&lt;&gt;"Falta"),'20'!BX24/20,"")</f>
        <v/>
      </c>
      <c r="BY24" s="54">
        <f>IF(AND('20'!BY24&lt;&gt;"",'20'!BY24&lt;&gt;"Falta"),'20'!BY24/20,"")</f>
        <v>0.8</v>
      </c>
      <c r="BZ24" s="54">
        <f>IF(AND('20'!BZ24&lt;&gt;"",'20'!BZ24&lt;&gt;"Falta"),'20'!BZ24/20,"")</f>
        <v>0.75</v>
      </c>
      <c r="CA24" s="54" t="str">
        <f>IF(AND('20'!CA24&lt;&gt;"",'20'!CA24&lt;&gt;"Falta"),'20'!CA24/20,"")</f>
        <v/>
      </c>
      <c r="CB24" s="54" t="str">
        <f>IF(AND('20'!CB24&lt;&gt;"",'20'!CB24&lt;&gt;"Falta"),'20'!CB24/20,"")</f>
        <v/>
      </c>
      <c r="CC24" s="54" t="str">
        <f>IF(AND('20'!CC24&lt;&gt;"",'20'!CC24&lt;&gt;"Falta"),'20'!CC24/20,"")</f>
        <v/>
      </c>
      <c r="CD24" s="54" t="str">
        <f>IF(AND('20'!CD24&lt;&gt;"",'20'!CD24&lt;&gt;"Falta"),'20'!CD24/20,"")</f>
        <v/>
      </c>
      <c r="CE24" s="54" t="str">
        <f>IF(AND('20'!CE24&lt;&gt;"",'20'!CE24&lt;&gt;"Falta"),'20'!CE24/20,"")</f>
        <v/>
      </c>
      <c r="CF24" s="54" t="str">
        <f>IF(AND('20'!CF24&lt;&gt;"",'20'!CF24&lt;&gt;"Falta"),'20'!CF24/20,"")</f>
        <v/>
      </c>
      <c r="CG24" s="54" t="str">
        <f>IF(AND('20'!CG24&lt;&gt;"",'20'!CG24&lt;&gt;"Falta"),'20'!CG24/20,"")</f>
        <v/>
      </c>
      <c r="CH24" s="54" t="str">
        <f>IF(AND('20'!CH24&lt;&gt;"",'20'!CH24&lt;&gt;"Falta"),'20'!CH24/20,"")</f>
        <v/>
      </c>
      <c r="CI24" s="54" t="str">
        <f>IF(AND('20'!CI24&lt;&gt;"",'20'!CI24&lt;&gt;"Falta"),'20'!CI24/20,"")</f>
        <v/>
      </c>
      <c r="CJ24" s="54" t="str">
        <f>IF(AND('20'!CJ24&lt;&gt;"",'20'!CJ24&lt;&gt;"Falta"),'20'!CJ24/20,"")</f>
        <v/>
      </c>
      <c r="CK24" s="54">
        <f>IF(AND('20'!CK24&lt;&gt;"",'20'!CK24&lt;&gt;"Falta"),'20'!CK24/20,"")</f>
        <v>0.7</v>
      </c>
      <c r="CL24" s="54" t="str">
        <f>IF(AND('20'!CL24&lt;&gt;"",'20'!CL24&lt;&gt;"Falta"),'20'!CL24/20,"")</f>
        <v/>
      </c>
      <c r="CM24" s="54" t="str">
        <f>IF(AND('20'!CM24&lt;&gt;"",'20'!CM24&lt;&gt;"Falta"),'20'!CM24/20,"")</f>
        <v/>
      </c>
      <c r="CN24" s="54" t="str">
        <f>IF(AND('20'!CN24&lt;&gt;"",'20'!CN24&lt;&gt;"Falta"),'20'!CN24/20,"")</f>
        <v/>
      </c>
      <c r="CO24" s="54">
        <f>IF(AND('20'!CO24&lt;&gt;"",'20'!CO24&lt;&gt;"Falta"),'20'!CO24/20,"")</f>
        <v>0.65</v>
      </c>
      <c r="CP24" s="54" t="str">
        <f>IF(AND('20'!CP24&lt;&gt;"",'20'!CP24&lt;&gt;"Falta"),'20'!CP24/20,"")</f>
        <v/>
      </c>
      <c r="CQ24" s="54" t="str">
        <f>IF(AND('20'!CQ24&lt;&gt;"",'20'!CQ24&lt;&gt;"Falta"),'20'!CQ24/20,"")</f>
        <v/>
      </c>
      <c r="CR24" s="54" t="str">
        <f>IF(AND('20'!CR24&lt;&gt;"",'20'!CR24&lt;&gt;"Falta"),'20'!CR24/20,"")</f>
        <v/>
      </c>
      <c r="CS24" s="54" t="str">
        <f>IF(AND('20'!CS24&lt;&gt;"",'20'!CS24&lt;&gt;"Falta"),'20'!CS24/20,"")</f>
        <v/>
      </c>
      <c r="CT24" s="54" t="str">
        <f>IF(AND('20'!CT24&lt;&gt;"",'20'!CT24&lt;&gt;"Falta"),'20'!CT24/20,"")</f>
        <v/>
      </c>
      <c r="CU24" s="54" t="str">
        <f>IF(AND('20'!CU24&lt;&gt;"",'20'!CU24&lt;&gt;"Falta"),'20'!CU24/20,"")</f>
        <v/>
      </c>
      <c r="CV24" s="54" t="str">
        <f>IF(AND('20'!CV24&lt;&gt;"",'20'!CV24&lt;&gt;"Falta"),'20'!CV24/20,"")</f>
        <v/>
      </c>
      <c r="CW24" s="54" t="str">
        <f>IF(AND('20'!CW24&lt;&gt;"",'20'!CW24&lt;&gt;"Falta"),'20'!CW24/20,"")</f>
        <v/>
      </c>
      <c r="CX24" s="54" t="str">
        <f>IF(AND('20'!CX24&lt;&gt;"",'20'!CX24&lt;&gt;"Falta"),'20'!CX24/20,"")</f>
        <v/>
      </c>
      <c r="CY24" s="54" t="str">
        <f>IF(AND('20'!CY24&lt;&gt;"",'20'!CY24&lt;&gt;"Falta"),'20'!CY24/20,"")</f>
        <v/>
      </c>
      <c r="CZ24" s="54" t="str">
        <f>IF(AND('20'!CZ24&lt;&gt;"",'20'!CZ24&lt;&gt;"Falta"),'20'!CZ24/20,"")</f>
        <v/>
      </c>
      <c r="DA24" s="54">
        <f>IF(AND('20'!DA24&lt;&gt;"",'20'!DA24&lt;&gt;"Falta"),'20'!DA24/20,"")</f>
        <v>0.65</v>
      </c>
      <c r="DB24" s="54">
        <f>IF(AND('20'!DB24&lt;&gt;"",'20'!DB24&lt;&gt;"Falta"),'20'!DB24/20,"")</f>
        <v>0.7</v>
      </c>
      <c r="DC24" s="54">
        <f>IF(AND('20'!DC24&lt;&gt;"",'20'!DC24&lt;&gt;"Falta"),'20'!DC24/20,"")</f>
        <v>0.6</v>
      </c>
      <c r="DD24" s="54">
        <f>IF(AND('20'!DD24&lt;&gt;"",'20'!DD24&lt;&gt;"Falta"),'20'!DD24/20,"")</f>
        <v>0.9</v>
      </c>
      <c r="DE24" s="54">
        <f>IF(AND('20'!DE24&lt;&gt;"",'20'!DE24&lt;&gt;"Falta"),'20'!DE24/20,"")</f>
        <v>0.4</v>
      </c>
      <c r="DF24" s="54" t="str">
        <f>IF(AND('20'!DF24&lt;&gt;"",'20'!DF24&lt;&gt;"Falta"),'20'!DF24/20,"")</f>
        <v/>
      </c>
      <c r="DG24" s="54" t="str">
        <f>IF(AND('20'!DG24&lt;&gt;"",'20'!DG24&lt;&gt;"Falta"),'20'!DG24/20,"")</f>
        <v/>
      </c>
      <c r="DH24" s="54" t="str">
        <f>IF(AND('20'!DH24&lt;&gt;"",'20'!DH24&lt;&gt;"Falta"),'20'!DH24/20,"")</f>
        <v/>
      </c>
      <c r="DI24" s="54" t="str">
        <f>IF(AND('20'!DI24&lt;&gt;"",'20'!DI24&lt;&gt;"Falta"),'20'!DI24/20,"")</f>
        <v/>
      </c>
      <c r="DJ24" s="54" t="str">
        <f>IF(AND('20'!DJ24&lt;&gt;"",'20'!DJ24&lt;&gt;"Falta"),'20'!DJ24/20,"")</f>
        <v/>
      </c>
      <c r="DK24" s="54" t="str">
        <f>IF(AND('20'!DK24&lt;&gt;"",'20'!DK24&lt;&gt;"Falta"),'20'!DK24/20,"")</f>
        <v/>
      </c>
      <c r="DL24" s="54" t="str">
        <f>IF(AND('20'!DL24&lt;&gt;"",'20'!DL24&lt;&gt;"Falta"),'20'!DL24/20,"")</f>
        <v/>
      </c>
      <c r="DM24" s="54" t="str">
        <f>IF(AND('20'!DM24&lt;&gt;"",'20'!DM24&lt;&gt;"Falta"),'20'!DM24/20,"")</f>
        <v/>
      </c>
      <c r="DN24" s="54" t="str">
        <f>IF(AND('20'!DN24&lt;&gt;"",'20'!DN24&lt;&gt;"Falta"),'20'!DN24/20,"")</f>
        <v/>
      </c>
      <c r="DO24" s="54" t="str">
        <f>IF(AND('20'!DO24&lt;&gt;"",'20'!DO24&lt;&gt;"Falta"),'20'!DO24/20,"")</f>
        <v/>
      </c>
      <c r="DP24" s="54" t="str">
        <f>IF(AND('20'!DP24&lt;&gt;"",'20'!DP24&lt;&gt;"Falta"),'20'!DP24/20,"")</f>
        <v/>
      </c>
      <c r="DQ24" s="54">
        <f>IF(AND('20'!DQ24&lt;&gt;"",'20'!DQ24&lt;&gt;"Falta"),'20'!DQ24/20,"")</f>
        <v>0.7</v>
      </c>
      <c r="DR24" s="54" t="str">
        <f>IF(AND('20'!DR24&lt;&gt;"",'20'!DR24&lt;&gt;"Falta"),'20'!DR24/20,"")</f>
        <v/>
      </c>
      <c r="DS24" s="54" t="str">
        <f>IF(AND('20'!DS24&lt;&gt;"",'20'!DS24&lt;&gt;"Falta"),'20'!DS24/20,"")</f>
        <v/>
      </c>
      <c r="DT24" s="54" t="str">
        <f>IF(AND('20'!DT24&lt;&gt;"",'20'!DT24&lt;&gt;"Falta"),'20'!DT24/20,"")</f>
        <v/>
      </c>
      <c r="DU24" s="54">
        <f>IF(AND('20'!DU24&lt;&gt;"",'20'!DU24&lt;&gt;"Falta"),'20'!DU24/20,"")</f>
        <v>0.7</v>
      </c>
      <c r="DV24" s="54" t="str">
        <f>IF(AND('20'!DV24&lt;&gt;"",'20'!DV24&lt;&gt;"Falta"),'20'!DV24/20,"")</f>
        <v/>
      </c>
      <c r="DW24" s="54" t="str">
        <f>IF(AND('20'!DW24&lt;&gt;"",'20'!DW24&lt;&gt;"Falta"),'20'!DW24/20,"")</f>
        <v/>
      </c>
      <c r="DX24" s="54" t="str">
        <f>IF(AND('20'!DX24&lt;&gt;"",'20'!DX24&lt;&gt;"Falta"),'20'!DX24/20,"")</f>
        <v/>
      </c>
      <c r="DY24" s="54" t="str">
        <f>IF(AND('20'!DY24&lt;&gt;"",'20'!DY24&lt;&gt;"Falta"),'20'!DY24/20,"")</f>
        <v/>
      </c>
      <c r="DZ24" s="54" t="str">
        <f>IF(AND('20'!DZ24&lt;&gt;"",'20'!DZ24&lt;&gt;"Falta"),'20'!DZ24/20,"")</f>
        <v/>
      </c>
      <c r="EA24" s="54" t="str">
        <f>IF(AND('20'!EA24&lt;&gt;"",'20'!EA24&lt;&gt;"Falta"),'20'!EA24/20,"")</f>
        <v/>
      </c>
      <c r="EB24" s="54" t="str">
        <f>IF(AND('20'!EB24&lt;&gt;"",'20'!EB24&lt;&gt;"Falta"),'20'!EB24/20,"")</f>
        <v/>
      </c>
      <c r="EC24" s="54" t="str">
        <f>IF(AND('20'!EC24&lt;&gt;"",'20'!EC24&lt;&gt;"Falta"),'20'!EC24/20,"")</f>
        <v/>
      </c>
      <c r="ED24" s="54" t="str">
        <f>IF(AND('20'!ED24&lt;&gt;"",'20'!ED24&lt;&gt;"Falta"),'20'!ED24/20,"")</f>
        <v/>
      </c>
      <c r="EE24" s="54" t="str">
        <f>IF(AND('20'!EE24&lt;&gt;"",'20'!EE24&lt;&gt;"Falta"),'20'!EE24/20,"")</f>
        <v/>
      </c>
      <c r="EF24" s="54" t="str">
        <f>IF(AND('20'!EF24&lt;&gt;"",'20'!EF24&lt;&gt;"Falta"),'20'!EF24/20,"")</f>
        <v/>
      </c>
      <c r="EG24" s="54" t="str">
        <f>IF(AND('20'!EG24&lt;&gt;"",'20'!EG24&lt;&gt;"Falta"),'20'!EG24/20,"")</f>
        <v/>
      </c>
      <c r="EH24" s="54" t="str">
        <f>IF(AND('20'!EH24&lt;&gt;"",'20'!EH24&lt;&gt;"Falta"),'20'!EH24/20,"")</f>
        <v/>
      </c>
      <c r="EI24" s="54" t="str">
        <f>IF(AND('20'!EI24&lt;&gt;"",'20'!EI24&lt;&gt;"Falta"),'20'!EI24/20,"")</f>
        <v/>
      </c>
      <c r="EJ24" s="54" t="str">
        <f>IF(AND('20'!EJ24&lt;&gt;"",'20'!EJ24&lt;&gt;"Falta"),'20'!EJ24/20,"")</f>
        <v/>
      </c>
      <c r="EK24" s="54">
        <f>IF(AND('20'!EK24&lt;&gt;"",'20'!EK24&lt;&gt;"Falta"),'20'!EK24/20,"")</f>
        <v>0.7</v>
      </c>
      <c r="EL24" s="54" t="str">
        <f>IF(AND('20'!EL24&lt;&gt;"",'20'!EL24&lt;&gt;"Falta"),'20'!EL24/20,"")</f>
        <v/>
      </c>
      <c r="EM24" s="54" t="str">
        <f>IF(AND('20'!EM24&lt;&gt;"",'20'!EM24&lt;&gt;"Falta"),'20'!EM24/20,"")</f>
        <v/>
      </c>
      <c r="EN24" s="54" t="str">
        <f>IF(AND('20'!EN24&lt;&gt;"",'20'!EN24&lt;&gt;"Falta"),'20'!EN24/20,"")</f>
        <v/>
      </c>
      <c r="EO24" s="54">
        <f>IF(AND('20'!EO24&lt;&gt;"",'20'!EO24&lt;&gt;"Falta"),'20'!EO24/20,"")</f>
        <v>0.7</v>
      </c>
      <c r="EP24" s="54" t="str">
        <f>IF(AND('20'!EP24&lt;&gt;"",'20'!EP24&lt;&gt;"Falta"),'20'!EP24/20,"")</f>
        <v/>
      </c>
      <c r="EQ24" s="54" t="str">
        <f>IF(AND('20'!EQ24&lt;&gt;"",'20'!EQ24&lt;&gt;"Falta"),'20'!EQ24/20,"")</f>
        <v/>
      </c>
      <c r="ER24" s="54" t="str">
        <f>IF(AND('20'!ER24&lt;&gt;"",'20'!ER24&lt;&gt;"Falta"),'20'!ER24/20,"")</f>
        <v/>
      </c>
      <c r="ES24" s="54" t="str">
        <f>IF(AND('20'!ES24&lt;&gt;"",'20'!ES24&lt;&gt;"Falta"),'20'!ES24/20,"")</f>
        <v/>
      </c>
      <c r="ET24" s="54" t="str">
        <f>IF(AND('20'!ET24&lt;&gt;"",'20'!ET24&lt;&gt;"Falta"),'20'!ET24/20,"")</f>
        <v/>
      </c>
      <c r="EU24" s="54" t="str">
        <f>IF(AND('20'!EU24&lt;&gt;"",'20'!EU24&lt;&gt;"Falta"),'20'!EU24/20,"")</f>
        <v/>
      </c>
      <c r="EV24" s="54" t="str">
        <f>IF(AND('20'!EV24&lt;&gt;"",'20'!EV24&lt;&gt;"Falta"),'20'!EV24/20,"")</f>
        <v/>
      </c>
      <c r="EW24" s="54" t="str">
        <f>IF(AND('20'!EW24&lt;&gt;"",'20'!EW24&lt;&gt;"Falta"),'20'!EW24/20,"")</f>
        <v/>
      </c>
      <c r="EX24" s="54" t="str">
        <f>IF(AND('20'!EX24&lt;&gt;"",'20'!EX24&lt;&gt;"Falta"),'20'!EX24/20,"")</f>
        <v/>
      </c>
      <c r="EY24" s="54" t="str">
        <f>IF(AND('20'!EY24&lt;&gt;"",'20'!EY24&lt;&gt;"Falta"),'20'!EY24/20,"")</f>
        <v/>
      </c>
      <c r="EZ24" s="54" t="str">
        <f>IF(AND('20'!EZ24&lt;&gt;"",'20'!EZ24&lt;&gt;"Falta"),'20'!EZ24/20,"")</f>
        <v/>
      </c>
      <c r="FA24" s="54">
        <f>IF(AND('20'!FA24&lt;&gt;"",'20'!FA24&lt;&gt;"Falta"),'20'!FA24/20,"")</f>
        <v>0.5</v>
      </c>
      <c r="FB24" s="54">
        <f>IF(AND('20'!FB24&lt;&gt;"",'20'!FB24&lt;&gt;"Falta"),'20'!FB24/20,"")</f>
        <v>0.8</v>
      </c>
      <c r="FC24" s="54">
        <f>IF(AND('20'!FC24&lt;&gt;"",'20'!FC24&lt;&gt;"Falta"),'20'!FC24/20,"")</f>
        <v>0.75</v>
      </c>
      <c r="FD24" s="54">
        <f>IF(AND('20'!FD24&lt;&gt;"",'20'!FD24&lt;&gt;"Falta"),'20'!FD24/20,"")</f>
        <v>0.6</v>
      </c>
      <c r="FE24" s="54" t="str">
        <f>IF(AND('20'!FE24&lt;&gt;"",'20'!FE24&lt;&gt;"Falta"),'20'!FE24/20,"")</f>
        <v/>
      </c>
      <c r="FF24" s="54" t="str">
        <f>IF(AND('20'!FF24&lt;&gt;"",'20'!FF24&lt;&gt;"Falta"),'20'!FF24/20,"")</f>
        <v/>
      </c>
      <c r="FG24" s="54" t="str">
        <f>IF(AND('20'!FG24&lt;&gt;"",'20'!FG24&lt;&gt;"Falta"),'20'!FG24/20,"")</f>
        <v/>
      </c>
      <c r="FH24" s="54" t="str">
        <f>IF(AND('20'!FH24&lt;&gt;"",'20'!FH24&lt;&gt;"Falta"),'20'!FH24/20,"")</f>
        <v/>
      </c>
      <c r="FI24" s="54" t="str">
        <f>IF(AND('20'!FI24&lt;&gt;"",'20'!FI24&lt;&gt;"Falta"),'20'!FI24/20,"")</f>
        <v/>
      </c>
      <c r="FJ24" s="54" t="str">
        <f>IF(AND('20'!FJ24&lt;&gt;"",'20'!FJ24&lt;&gt;"Falta"),'20'!FJ24/20,"")</f>
        <v/>
      </c>
      <c r="FK24" s="54" t="str">
        <f>IF(AND('20'!FK24&lt;&gt;"",'20'!FK24&lt;&gt;"Falta"),'20'!FK24/20,"")</f>
        <v/>
      </c>
      <c r="FL24" s="54" t="str">
        <f>IF(AND('20'!FL24&lt;&gt;"",'20'!FL24&lt;&gt;"Falta"),'20'!FL24/20,"")</f>
        <v/>
      </c>
    </row>
    <row r="25" spans="2:168" x14ac:dyDescent="0.25">
      <c r="B25" s="42" t="str">
        <f>IF(ISBLANK('Nota de Estudiantes'!B27),"",'Nota de Estudiantes'!B27)</f>
        <v>21</v>
      </c>
      <c r="C25" s="42" t="str">
        <f>IF(ISBLANK('Nota de Estudiantes'!C27),"",'Nota de Estudiantes'!C27)</f>
        <v>REAÑO ROMERO, RUBEN DARIO</v>
      </c>
      <c r="D25" s="38" t="str">
        <f>IF(ISBLANK('Nota de Estudiantes'!D27),"",'Nota de Estudiantes'!D27)</f>
        <v>05</v>
      </c>
      <c r="E25" s="54">
        <f>IF(AND('20'!E25&lt;&gt;"",'20'!E25&lt;&gt;"Falta"),'20'!E25/20,"")</f>
        <v>1</v>
      </c>
      <c r="F25" s="54">
        <f>IF(AND('20'!F25&lt;&gt;"",'20'!F25&lt;&gt;"Falta"),'20'!F25/20,"")</f>
        <v>0.8</v>
      </c>
      <c r="G25" s="54">
        <f>IF(AND('20'!G25&lt;&gt;"",'20'!G25&lt;&gt;"Falta"),'20'!G25/20,"")</f>
        <v>0.5</v>
      </c>
      <c r="H25" s="54" t="str">
        <f>IF(AND('20'!H25&lt;&gt;"",'20'!H25&lt;&gt;"Falta"),'20'!H25/20,"")</f>
        <v/>
      </c>
      <c r="I25" s="54">
        <f>IF(AND('20'!I25&lt;&gt;"",'20'!I25&lt;&gt;"Falta"),'20'!I25/20,"")</f>
        <v>0.85</v>
      </c>
      <c r="J25" s="54">
        <f>IF(AND('20'!J25&lt;&gt;"",'20'!J25&lt;&gt;"Falta"),'20'!J25/20,"")</f>
        <v>0.8</v>
      </c>
      <c r="K25" s="54">
        <f>IF(AND('20'!K25&lt;&gt;"",'20'!K25&lt;&gt;"Falta"),'20'!K25/20,"")</f>
        <v>1</v>
      </c>
      <c r="L25" s="54">
        <f>IF(AND('20'!L25&lt;&gt;"",'20'!L25&lt;&gt;"Falta"),'20'!L25/20,"")</f>
        <v>0.6</v>
      </c>
      <c r="M25" s="54" t="str">
        <f>IF(AND('20'!M25&lt;&gt;"",'20'!M25&lt;&gt;"Falta"),'20'!M25/20,"")</f>
        <v/>
      </c>
      <c r="N25" s="54" t="str">
        <f>IF(AND('20'!N25&lt;&gt;"",'20'!N25&lt;&gt;"Falta"),'20'!N25/20,"")</f>
        <v/>
      </c>
      <c r="O25" s="54" t="str">
        <f>IF(AND('20'!O25&lt;&gt;"",'20'!O25&lt;&gt;"Falta"),'20'!O25/20,"")</f>
        <v/>
      </c>
      <c r="P25" s="54" t="str">
        <f>IF(AND('20'!P25&lt;&gt;"",'20'!P25&lt;&gt;"Falta"),'20'!P25/20,"")</f>
        <v/>
      </c>
      <c r="Q25" s="54" t="str">
        <f>IF(AND('20'!Q25&lt;&gt;"",'20'!Q25&lt;&gt;"Falta"),'20'!Q25/20,"")</f>
        <v/>
      </c>
      <c r="R25" s="54" t="str">
        <f>IF(AND('20'!R25&lt;&gt;"",'20'!R25&lt;&gt;"Falta"),'20'!R25/20,"")</f>
        <v/>
      </c>
      <c r="S25" s="54" t="str">
        <f>IF(AND('20'!S25&lt;&gt;"",'20'!S25&lt;&gt;"Falta"),'20'!S25/20,"")</f>
        <v/>
      </c>
      <c r="T25" s="54" t="str">
        <f>IF(AND('20'!T25&lt;&gt;"",'20'!T25&lt;&gt;"Falta"),'20'!T25/20,"")</f>
        <v/>
      </c>
      <c r="U25" s="54">
        <f>IF(AND('20'!U25&lt;&gt;"",'20'!U25&lt;&gt;"Falta"),'20'!U25/20,"")</f>
        <v>0.5</v>
      </c>
      <c r="V25" s="54">
        <f>IF(AND('20'!V25&lt;&gt;"",'20'!V25&lt;&gt;"Falta"),'20'!V25/20,"")</f>
        <v>0.8</v>
      </c>
      <c r="W25" s="54">
        <f>IF(AND('20'!W25&lt;&gt;"",'20'!W25&lt;&gt;"Falta"),'20'!W25/20,"")</f>
        <v>0.5</v>
      </c>
      <c r="X25" s="54" t="str">
        <f>IF(AND('20'!X25&lt;&gt;"",'20'!X25&lt;&gt;"Falta"),'20'!X25/20,"")</f>
        <v/>
      </c>
      <c r="Y25" s="54">
        <f>IF(AND('20'!Y25&lt;&gt;"",'20'!Y25&lt;&gt;"Falta"),'20'!Y25/20,"")</f>
        <v>0.4</v>
      </c>
      <c r="Z25" s="54">
        <f>IF(AND('20'!Z25&lt;&gt;"",'20'!Z25&lt;&gt;"Falta"),'20'!Z25/20,"")</f>
        <v>0.65</v>
      </c>
      <c r="AA25" s="54">
        <f>IF(AND('20'!AA25&lt;&gt;"",'20'!AA25&lt;&gt;"Falta"),'20'!AA25/20,"")</f>
        <v>0.55000000000000004</v>
      </c>
      <c r="AB25" s="54">
        <f>IF(AND('20'!AB25&lt;&gt;"",'20'!AB25&lt;&gt;"Falta"),'20'!AB25/20,"")</f>
        <v>0.6</v>
      </c>
      <c r="AC25" s="54">
        <f>IF(AND('20'!AC25&lt;&gt;"",'20'!AC25&lt;&gt;"Falta"),'20'!AC25/20,"")</f>
        <v>0.45</v>
      </c>
      <c r="AD25" s="54" t="str">
        <f>IF(AND('20'!AD25&lt;&gt;"",'20'!AD25&lt;&gt;"Falta"),'20'!AD25/20,"")</f>
        <v/>
      </c>
      <c r="AE25" s="54" t="str">
        <f>IF(AND('20'!AE25&lt;&gt;"",'20'!AE25&lt;&gt;"Falta"),'20'!AE25/20,"")</f>
        <v/>
      </c>
      <c r="AF25" s="54" t="str">
        <f>IF(AND('20'!AF25&lt;&gt;"",'20'!AF25&lt;&gt;"Falta"),'20'!AF25/20,"")</f>
        <v/>
      </c>
      <c r="AG25" s="54" t="str">
        <f>IF(AND('20'!AG25&lt;&gt;"",'20'!AG25&lt;&gt;"Falta"),'20'!AG25/20,"")</f>
        <v/>
      </c>
      <c r="AH25" s="54" t="str">
        <f>IF(AND('20'!AH25&lt;&gt;"",'20'!AH25&lt;&gt;"Falta"),'20'!AH25/20,"")</f>
        <v/>
      </c>
      <c r="AI25" s="54" t="str">
        <f>IF(AND('20'!AI25&lt;&gt;"",'20'!AI25&lt;&gt;"Falta"),'20'!AI25/20,"")</f>
        <v/>
      </c>
      <c r="AJ25" s="54" t="str">
        <f>IF(AND('20'!AJ25&lt;&gt;"",'20'!AJ25&lt;&gt;"Falta"),'20'!AJ25/20,"")</f>
        <v/>
      </c>
      <c r="AK25" s="54" t="str">
        <f>IF(AND('20'!AK25&lt;&gt;"",'20'!AK25&lt;&gt;"Falta"),'20'!AK25/20,"")</f>
        <v/>
      </c>
      <c r="AL25" s="54" t="str">
        <f>IF(AND('20'!AL25&lt;&gt;"",'20'!AL25&lt;&gt;"Falta"),'20'!AL25/20,"")</f>
        <v/>
      </c>
      <c r="AM25" s="54" t="str">
        <f>IF(AND('20'!AM25&lt;&gt;"",'20'!AM25&lt;&gt;"Falta"),'20'!AM25/20,"")</f>
        <v/>
      </c>
      <c r="AN25" s="54" t="str">
        <f>IF(AND('20'!AN25&lt;&gt;"",'20'!AN25&lt;&gt;"Falta"),'20'!AN25/20,"")</f>
        <v/>
      </c>
      <c r="AO25" s="54" t="str">
        <f>IF(AND('20'!AO25&lt;&gt;"",'20'!AO25&lt;&gt;"Falta"),'20'!AO25/20,"")</f>
        <v/>
      </c>
      <c r="AP25" s="54" t="str">
        <f>IF(AND('20'!AP25&lt;&gt;"",'20'!AP25&lt;&gt;"Falta"),'20'!AP25/20,"")</f>
        <v/>
      </c>
      <c r="AQ25" s="54" t="str">
        <f>IF(AND('20'!AQ25&lt;&gt;"",'20'!AQ25&lt;&gt;"Falta"),'20'!AQ25/20,"")</f>
        <v/>
      </c>
      <c r="AR25" s="54" t="str">
        <f>IF(AND('20'!AR25&lt;&gt;"",'20'!AR25&lt;&gt;"Falta"),'20'!AR25/20,"")</f>
        <v/>
      </c>
      <c r="AS25" s="54">
        <f>IF(AND('20'!AS25&lt;&gt;"",'20'!AS25&lt;&gt;"Falta"),'20'!AS25/20,"")</f>
        <v>0.45</v>
      </c>
      <c r="AT25" s="54" t="str">
        <f>IF(AND('20'!AT25&lt;&gt;"",'20'!AT25&lt;&gt;"Falta"),'20'!AT25/20,"")</f>
        <v/>
      </c>
      <c r="AU25" s="54" t="str">
        <f>IF(AND('20'!AU25&lt;&gt;"",'20'!AU25&lt;&gt;"Falta"),'20'!AU25/20,"")</f>
        <v/>
      </c>
      <c r="AV25" s="54" t="str">
        <f>IF(AND('20'!AV25&lt;&gt;"",'20'!AV25&lt;&gt;"Falta"),'20'!AV25/20,"")</f>
        <v/>
      </c>
      <c r="AW25" s="54">
        <f>IF(AND('20'!AW25&lt;&gt;"",'20'!AW25&lt;&gt;"Falta"),'20'!AW25/20,"")</f>
        <v>0.8</v>
      </c>
      <c r="AX25" s="54">
        <f>IF(AND('20'!AX25&lt;&gt;"",'20'!AX25&lt;&gt;"Falta"),'20'!AX25/20,"")</f>
        <v>0.8</v>
      </c>
      <c r="AY25" s="54" t="str">
        <f>IF(AND('20'!AY25&lt;&gt;"",'20'!AY25&lt;&gt;"Falta"),'20'!AY25/20,"")</f>
        <v/>
      </c>
      <c r="AZ25" s="54" t="str">
        <f>IF(AND('20'!AZ25&lt;&gt;"",'20'!AZ25&lt;&gt;"Falta"),'20'!AZ25/20,"")</f>
        <v/>
      </c>
      <c r="BA25" s="54" t="str">
        <f>IF(AND('20'!BA25&lt;&gt;"",'20'!BA25&lt;&gt;"Falta"),'20'!BA25/20,"")</f>
        <v/>
      </c>
      <c r="BB25" s="54" t="str">
        <f>IF(AND('20'!BB25&lt;&gt;"",'20'!BB25&lt;&gt;"Falta"),'20'!BB25/20,"")</f>
        <v/>
      </c>
      <c r="BC25" s="54" t="str">
        <f>IF(AND('20'!BC25&lt;&gt;"",'20'!BC25&lt;&gt;"Falta"),'20'!BC25/20,"")</f>
        <v/>
      </c>
      <c r="BD25" s="54" t="str">
        <f>IF(AND('20'!BD25&lt;&gt;"",'20'!BD25&lt;&gt;"Falta"),'20'!BD25/20,"")</f>
        <v/>
      </c>
      <c r="BE25" s="54" t="str">
        <f>IF(AND('20'!BE25&lt;&gt;"",'20'!BE25&lt;&gt;"Falta"),'20'!BE25/20,"")</f>
        <v/>
      </c>
      <c r="BF25" s="54" t="str">
        <f>IF(AND('20'!BF25&lt;&gt;"",'20'!BF25&lt;&gt;"Falta"),'20'!BF25/20,"")</f>
        <v/>
      </c>
      <c r="BG25" s="54" t="str">
        <f>IF(AND('20'!BG25&lt;&gt;"",'20'!BG25&lt;&gt;"Falta"),'20'!BG25/20,"")</f>
        <v/>
      </c>
      <c r="BH25" s="54" t="str">
        <f>IF(AND('20'!BH25&lt;&gt;"",'20'!BH25&lt;&gt;"Falta"),'20'!BH25/20,"")</f>
        <v/>
      </c>
      <c r="BI25" s="54">
        <f>IF(AND('20'!BI25&lt;&gt;"",'20'!BI25&lt;&gt;"Falta"),'20'!BI25/20,"")</f>
        <v>0.6</v>
      </c>
      <c r="BJ25" s="54" t="str">
        <f>IF(AND('20'!BJ25&lt;&gt;"",'20'!BJ25&lt;&gt;"Falta"),'20'!BJ25/20,"")</f>
        <v/>
      </c>
      <c r="BK25" s="54" t="str">
        <f>IF(AND('20'!BK25&lt;&gt;"",'20'!BK25&lt;&gt;"Falta"),'20'!BK25/20,"")</f>
        <v/>
      </c>
      <c r="BL25" s="54" t="str">
        <f>IF(AND('20'!BL25&lt;&gt;"",'20'!BL25&lt;&gt;"Falta"),'20'!BL25/20,"")</f>
        <v/>
      </c>
      <c r="BM25" s="54">
        <f>IF(AND('20'!BM25&lt;&gt;"",'20'!BM25&lt;&gt;"Falta"),'20'!BM25/20,"")</f>
        <v>0.8</v>
      </c>
      <c r="BN25" s="54" t="str">
        <f>IF(AND('20'!BN25&lt;&gt;"",'20'!BN25&lt;&gt;"Falta"),'20'!BN25/20,"")</f>
        <v/>
      </c>
      <c r="BO25" s="54" t="str">
        <f>IF(AND('20'!BO25&lt;&gt;"",'20'!BO25&lt;&gt;"Falta"),'20'!BO25/20,"")</f>
        <v/>
      </c>
      <c r="BP25" s="54" t="str">
        <f>IF(AND('20'!BP25&lt;&gt;"",'20'!BP25&lt;&gt;"Falta"),'20'!BP25/20,"")</f>
        <v/>
      </c>
      <c r="BQ25" s="54" t="str">
        <f>IF(AND('20'!BQ25&lt;&gt;"",'20'!BQ25&lt;&gt;"Falta"),'20'!BQ25/20,"")</f>
        <v/>
      </c>
      <c r="BR25" s="54" t="str">
        <f>IF(AND('20'!BR25&lt;&gt;"",'20'!BR25&lt;&gt;"Falta"),'20'!BR25/20,"")</f>
        <v/>
      </c>
      <c r="BS25" s="54" t="str">
        <f>IF(AND('20'!BS25&lt;&gt;"",'20'!BS25&lt;&gt;"Falta"),'20'!BS25/20,"")</f>
        <v/>
      </c>
      <c r="BT25" s="54" t="str">
        <f>IF(AND('20'!BT25&lt;&gt;"",'20'!BT25&lt;&gt;"Falta"),'20'!BT25/20,"")</f>
        <v/>
      </c>
      <c r="BU25" s="54" t="str">
        <f>IF(AND('20'!BU25&lt;&gt;"",'20'!BU25&lt;&gt;"Falta"),'20'!BU25/20,"")</f>
        <v/>
      </c>
      <c r="BV25" s="54" t="str">
        <f>IF(AND('20'!BV25&lt;&gt;"",'20'!BV25&lt;&gt;"Falta"),'20'!BV25/20,"")</f>
        <v/>
      </c>
      <c r="BW25" s="54" t="str">
        <f>IF(AND('20'!BW25&lt;&gt;"",'20'!BW25&lt;&gt;"Falta"),'20'!BW25/20,"")</f>
        <v/>
      </c>
      <c r="BX25" s="54" t="str">
        <f>IF(AND('20'!BX25&lt;&gt;"",'20'!BX25&lt;&gt;"Falta"),'20'!BX25/20,"")</f>
        <v/>
      </c>
      <c r="BY25" s="54">
        <f>IF(AND('20'!BY25&lt;&gt;"",'20'!BY25&lt;&gt;"Falta"),'20'!BY25/20,"")</f>
        <v>0.8</v>
      </c>
      <c r="BZ25" s="54">
        <f>IF(AND('20'!BZ25&lt;&gt;"",'20'!BZ25&lt;&gt;"Falta"),'20'!BZ25/20,"")</f>
        <v>0.5</v>
      </c>
      <c r="CA25" s="54" t="str">
        <f>IF(AND('20'!CA25&lt;&gt;"",'20'!CA25&lt;&gt;"Falta"),'20'!CA25/20,"")</f>
        <v/>
      </c>
      <c r="CB25" s="54" t="str">
        <f>IF(AND('20'!CB25&lt;&gt;"",'20'!CB25&lt;&gt;"Falta"),'20'!CB25/20,"")</f>
        <v/>
      </c>
      <c r="CC25" s="54" t="str">
        <f>IF(AND('20'!CC25&lt;&gt;"",'20'!CC25&lt;&gt;"Falta"),'20'!CC25/20,"")</f>
        <v/>
      </c>
      <c r="CD25" s="54" t="str">
        <f>IF(AND('20'!CD25&lt;&gt;"",'20'!CD25&lt;&gt;"Falta"),'20'!CD25/20,"")</f>
        <v/>
      </c>
      <c r="CE25" s="54" t="str">
        <f>IF(AND('20'!CE25&lt;&gt;"",'20'!CE25&lt;&gt;"Falta"),'20'!CE25/20,"")</f>
        <v/>
      </c>
      <c r="CF25" s="54" t="str">
        <f>IF(AND('20'!CF25&lt;&gt;"",'20'!CF25&lt;&gt;"Falta"),'20'!CF25/20,"")</f>
        <v/>
      </c>
      <c r="CG25" s="54" t="str">
        <f>IF(AND('20'!CG25&lt;&gt;"",'20'!CG25&lt;&gt;"Falta"),'20'!CG25/20,"")</f>
        <v/>
      </c>
      <c r="CH25" s="54" t="str">
        <f>IF(AND('20'!CH25&lt;&gt;"",'20'!CH25&lt;&gt;"Falta"),'20'!CH25/20,"")</f>
        <v/>
      </c>
      <c r="CI25" s="54" t="str">
        <f>IF(AND('20'!CI25&lt;&gt;"",'20'!CI25&lt;&gt;"Falta"),'20'!CI25/20,"")</f>
        <v/>
      </c>
      <c r="CJ25" s="54" t="str">
        <f>IF(AND('20'!CJ25&lt;&gt;"",'20'!CJ25&lt;&gt;"Falta"),'20'!CJ25/20,"")</f>
        <v/>
      </c>
      <c r="CK25" s="54">
        <f>IF(AND('20'!CK25&lt;&gt;"",'20'!CK25&lt;&gt;"Falta"),'20'!CK25/20,"")</f>
        <v>0.65</v>
      </c>
      <c r="CL25" s="54" t="str">
        <f>IF(AND('20'!CL25&lt;&gt;"",'20'!CL25&lt;&gt;"Falta"),'20'!CL25/20,"")</f>
        <v/>
      </c>
      <c r="CM25" s="54" t="str">
        <f>IF(AND('20'!CM25&lt;&gt;"",'20'!CM25&lt;&gt;"Falta"),'20'!CM25/20,"")</f>
        <v/>
      </c>
      <c r="CN25" s="54" t="str">
        <f>IF(AND('20'!CN25&lt;&gt;"",'20'!CN25&lt;&gt;"Falta"),'20'!CN25/20,"")</f>
        <v/>
      </c>
      <c r="CO25" s="54">
        <f>IF(AND('20'!CO25&lt;&gt;"",'20'!CO25&lt;&gt;"Falta"),'20'!CO25/20,"")</f>
        <v>0.65</v>
      </c>
      <c r="CP25" s="54" t="str">
        <f>IF(AND('20'!CP25&lt;&gt;"",'20'!CP25&lt;&gt;"Falta"),'20'!CP25/20,"")</f>
        <v/>
      </c>
      <c r="CQ25" s="54" t="str">
        <f>IF(AND('20'!CQ25&lt;&gt;"",'20'!CQ25&lt;&gt;"Falta"),'20'!CQ25/20,"")</f>
        <v/>
      </c>
      <c r="CR25" s="54" t="str">
        <f>IF(AND('20'!CR25&lt;&gt;"",'20'!CR25&lt;&gt;"Falta"),'20'!CR25/20,"")</f>
        <v/>
      </c>
      <c r="CS25" s="54" t="str">
        <f>IF(AND('20'!CS25&lt;&gt;"",'20'!CS25&lt;&gt;"Falta"),'20'!CS25/20,"")</f>
        <v/>
      </c>
      <c r="CT25" s="54" t="str">
        <f>IF(AND('20'!CT25&lt;&gt;"",'20'!CT25&lt;&gt;"Falta"),'20'!CT25/20,"")</f>
        <v/>
      </c>
      <c r="CU25" s="54" t="str">
        <f>IF(AND('20'!CU25&lt;&gt;"",'20'!CU25&lt;&gt;"Falta"),'20'!CU25/20,"")</f>
        <v/>
      </c>
      <c r="CV25" s="54" t="str">
        <f>IF(AND('20'!CV25&lt;&gt;"",'20'!CV25&lt;&gt;"Falta"),'20'!CV25/20,"")</f>
        <v/>
      </c>
      <c r="CW25" s="54" t="str">
        <f>IF(AND('20'!CW25&lt;&gt;"",'20'!CW25&lt;&gt;"Falta"),'20'!CW25/20,"")</f>
        <v/>
      </c>
      <c r="CX25" s="54" t="str">
        <f>IF(AND('20'!CX25&lt;&gt;"",'20'!CX25&lt;&gt;"Falta"),'20'!CX25/20,"")</f>
        <v/>
      </c>
      <c r="CY25" s="54" t="str">
        <f>IF(AND('20'!CY25&lt;&gt;"",'20'!CY25&lt;&gt;"Falta"),'20'!CY25/20,"")</f>
        <v/>
      </c>
      <c r="CZ25" s="54" t="str">
        <f>IF(AND('20'!CZ25&lt;&gt;"",'20'!CZ25&lt;&gt;"Falta"),'20'!CZ25/20,"")</f>
        <v/>
      </c>
      <c r="DA25" s="54">
        <f>IF(AND('20'!DA25&lt;&gt;"",'20'!DA25&lt;&gt;"Falta"),'20'!DA25/20,"")</f>
        <v>0.45</v>
      </c>
      <c r="DB25" s="54">
        <f>IF(AND('20'!DB25&lt;&gt;"",'20'!DB25&lt;&gt;"Falta"),'20'!DB25/20,"")</f>
        <v>0.5</v>
      </c>
      <c r="DC25" s="54">
        <f>IF(AND('20'!DC25&lt;&gt;"",'20'!DC25&lt;&gt;"Falta"),'20'!DC25/20,"")</f>
        <v>0.6</v>
      </c>
      <c r="DD25" s="54">
        <f>IF(AND('20'!DD25&lt;&gt;"",'20'!DD25&lt;&gt;"Falta"),'20'!DD25/20,"")</f>
        <v>0.6</v>
      </c>
      <c r="DE25" s="54">
        <f>IF(AND('20'!DE25&lt;&gt;"",'20'!DE25&lt;&gt;"Falta"),'20'!DE25/20,"")</f>
        <v>0.8</v>
      </c>
      <c r="DF25" s="54" t="str">
        <f>IF(AND('20'!DF25&lt;&gt;"",'20'!DF25&lt;&gt;"Falta"),'20'!DF25/20,"")</f>
        <v/>
      </c>
      <c r="DG25" s="54" t="str">
        <f>IF(AND('20'!DG25&lt;&gt;"",'20'!DG25&lt;&gt;"Falta"),'20'!DG25/20,"")</f>
        <v/>
      </c>
      <c r="DH25" s="54" t="str">
        <f>IF(AND('20'!DH25&lt;&gt;"",'20'!DH25&lt;&gt;"Falta"),'20'!DH25/20,"")</f>
        <v/>
      </c>
      <c r="DI25" s="54" t="str">
        <f>IF(AND('20'!DI25&lt;&gt;"",'20'!DI25&lt;&gt;"Falta"),'20'!DI25/20,"")</f>
        <v/>
      </c>
      <c r="DJ25" s="54" t="str">
        <f>IF(AND('20'!DJ25&lt;&gt;"",'20'!DJ25&lt;&gt;"Falta"),'20'!DJ25/20,"")</f>
        <v/>
      </c>
      <c r="DK25" s="54" t="str">
        <f>IF(AND('20'!DK25&lt;&gt;"",'20'!DK25&lt;&gt;"Falta"),'20'!DK25/20,"")</f>
        <v/>
      </c>
      <c r="DL25" s="54" t="str">
        <f>IF(AND('20'!DL25&lt;&gt;"",'20'!DL25&lt;&gt;"Falta"),'20'!DL25/20,"")</f>
        <v/>
      </c>
      <c r="DM25" s="54" t="str">
        <f>IF(AND('20'!DM25&lt;&gt;"",'20'!DM25&lt;&gt;"Falta"),'20'!DM25/20,"")</f>
        <v/>
      </c>
      <c r="DN25" s="54" t="str">
        <f>IF(AND('20'!DN25&lt;&gt;"",'20'!DN25&lt;&gt;"Falta"),'20'!DN25/20,"")</f>
        <v/>
      </c>
      <c r="DO25" s="54" t="str">
        <f>IF(AND('20'!DO25&lt;&gt;"",'20'!DO25&lt;&gt;"Falta"),'20'!DO25/20,"")</f>
        <v/>
      </c>
      <c r="DP25" s="54" t="str">
        <f>IF(AND('20'!DP25&lt;&gt;"",'20'!DP25&lt;&gt;"Falta"),'20'!DP25/20,"")</f>
        <v/>
      </c>
      <c r="DQ25" s="54">
        <f>IF(AND('20'!DQ25&lt;&gt;"",'20'!DQ25&lt;&gt;"Falta"),'20'!DQ25/20,"")</f>
        <v>0.5</v>
      </c>
      <c r="DR25" s="54" t="str">
        <f>IF(AND('20'!DR25&lt;&gt;"",'20'!DR25&lt;&gt;"Falta"),'20'!DR25/20,"")</f>
        <v/>
      </c>
      <c r="DS25" s="54" t="str">
        <f>IF(AND('20'!DS25&lt;&gt;"",'20'!DS25&lt;&gt;"Falta"),'20'!DS25/20,"")</f>
        <v/>
      </c>
      <c r="DT25" s="54" t="str">
        <f>IF(AND('20'!DT25&lt;&gt;"",'20'!DT25&lt;&gt;"Falta"),'20'!DT25/20,"")</f>
        <v/>
      </c>
      <c r="DU25" s="54">
        <f>IF(AND('20'!DU25&lt;&gt;"",'20'!DU25&lt;&gt;"Falta"),'20'!DU25/20,"")</f>
        <v>0.5</v>
      </c>
      <c r="DV25" s="54" t="str">
        <f>IF(AND('20'!DV25&lt;&gt;"",'20'!DV25&lt;&gt;"Falta"),'20'!DV25/20,"")</f>
        <v/>
      </c>
      <c r="DW25" s="54" t="str">
        <f>IF(AND('20'!DW25&lt;&gt;"",'20'!DW25&lt;&gt;"Falta"),'20'!DW25/20,"")</f>
        <v/>
      </c>
      <c r="DX25" s="54" t="str">
        <f>IF(AND('20'!DX25&lt;&gt;"",'20'!DX25&lt;&gt;"Falta"),'20'!DX25/20,"")</f>
        <v/>
      </c>
      <c r="DY25" s="54" t="str">
        <f>IF(AND('20'!DY25&lt;&gt;"",'20'!DY25&lt;&gt;"Falta"),'20'!DY25/20,"")</f>
        <v/>
      </c>
      <c r="DZ25" s="54" t="str">
        <f>IF(AND('20'!DZ25&lt;&gt;"",'20'!DZ25&lt;&gt;"Falta"),'20'!DZ25/20,"")</f>
        <v/>
      </c>
      <c r="EA25" s="54" t="str">
        <f>IF(AND('20'!EA25&lt;&gt;"",'20'!EA25&lt;&gt;"Falta"),'20'!EA25/20,"")</f>
        <v/>
      </c>
      <c r="EB25" s="54" t="str">
        <f>IF(AND('20'!EB25&lt;&gt;"",'20'!EB25&lt;&gt;"Falta"),'20'!EB25/20,"")</f>
        <v/>
      </c>
      <c r="EC25" s="54" t="str">
        <f>IF(AND('20'!EC25&lt;&gt;"",'20'!EC25&lt;&gt;"Falta"),'20'!EC25/20,"")</f>
        <v/>
      </c>
      <c r="ED25" s="54" t="str">
        <f>IF(AND('20'!ED25&lt;&gt;"",'20'!ED25&lt;&gt;"Falta"),'20'!ED25/20,"")</f>
        <v/>
      </c>
      <c r="EE25" s="54" t="str">
        <f>IF(AND('20'!EE25&lt;&gt;"",'20'!EE25&lt;&gt;"Falta"),'20'!EE25/20,"")</f>
        <v/>
      </c>
      <c r="EF25" s="54" t="str">
        <f>IF(AND('20'!EF25&lt;&gt;"",'20'!EF25&lt;&gt;"Falta"),'20'!EF25/20,"")</f>
        <v/>
      </c>
      <c r="EG25" s="54" t="str">
        <f>IF(AND('20'!EG25&lt;&gt;"",'20'!EG25&lt;&gt;"Falta"),'20'!EG25/20,"")</f>
        <v/>
      </c>
      <c r="EH25" s="54" t="str">
        <f>IF(AND('20'!EH25&lt;&gt;"",'20'!EH25&lt;&gt;"Falta"),'20'!EH25/20,"")</f>
        <v/>
      </c>
      <c r="EI25" s="54" t="str">
        <f>IF(AND('20'!EI25&lt;&gt;"",'20'!EI25&lt;&gt;"Falta"),'20'!EI25/20,"")</f>
        <v/>
      </c>
      <c r="EJ25" s="54" t="str">
        <f>IF(AND('20'!EJ25&lt;&gt;"",'20'!EJ25&lt;&gt;"Falta"),'20'!EJ25/20,"")</f>
        <v/>
      </c>
      <c r="EK25" s="54">
        <f>IF(AND('20'!EK25&lt;&gt;"",'20'!EK25&lt;&gt;"Falta"),'20'!EK25/20,"")</f>
        <v>0.5</v>
      </c>
      <c r="EL25" s="54" t="str">
        <f>IF(AND('20'!EL25&lt;&gt;"",'20'!EL25&lt;&gt;"Falta"),'20'!EL25/20,"")</f>
        <v/>
      </c>
      <c r="EM25" s="54" t="str">
        <f>IF(AND('20'!EM25&lt;&gt;"",'20'!EM25&lt;&gt;"Falta"),'20'!EM25/20,"")</f>
        <v/>
      </c>
      <c r="EN25" s="54" t="str">
        <f>IF(AND('20'!EN25&lt;&gt;"",'20'!EN25&lt;&gt;"Falta"),'20'!EN25/20,"")</f>
        <v/>
      </c>
      <c r="EO25" s="54">
        <f>IF(AND('20'!EO25&lt;&gt;"",'20'!EO25&lt;&gt;"Falta"),'20'!EO25/20,"")</f>
        <v>0.5</v>
      </c>
      <c r="EP25" s="54" t="str">
        <f>IF(AND('20'!EP25&lt;&gt;"",'20'!EP25&lt;&gt;"Falta"),'20'!EP25/20,"")</f>
        <v/>
      </c>
      <c r="EQ25" s="54" t="str">
        <f>IF(AND('20'!EQ25&lt;&gt;"",'20'!EQ25&lt;&gt;"Falta"),'20'!EQ25/20,"")</f>
        <v/>
      </c>
      <c r="ER25" s="54" t="str">
        <f>IF(AND('20'!ER25&lt;&gt;"",'20'!ER25&lt;&gt;"Falta"),'20'!ER25/20,"")</f>
        <v/>
      </c>
      <c r="ES25" s="54" t="str">
        <f>IF(AND('20'!ES25&lt;&gt;"",'20'!ES25&lt;&gt;"Falta"),'20'!ES25/20,"")</f>
        <v/>
      </c>
      <c r="ET25" s="54" t="str">
        <f>IF(AND('20'!ET25&lt;&gt;"",'20'!ET25&lt;&gt;"Falta"),'20'!ET25/20,"")</f>
        <v/>
      </c>
      <c r="EU25" s="54" t="str">
        <f>IF(AND('20'!EU25&lt;&gt;"",'20'!EU25&lt;&gt;"Falta"),'20'!EU25/20,"")</f>
        <v/>
      </c>
      <c r="EV25" s="54" t="str">
        <f>IF(AND('20'!EV25&lt;&gt;"",'20'!EV25&lt;&gt;"Falta"),'20'!EV25/20,"")</f>
        <v/>
      </c>
      <c r="EW25" s="54" t="str">
        <f>IF(AND('20'!EW25&lt;&gt;"",'20'!EW25&lt;&gt;"Falta"),'20'!EW25/20,"")</f>
        <v/>
      </c>
      <c r="EX25" s="54" t="str">
        <f>IF(AND('20'!EX25&lt;&gt;"",'20'!EX25&lt;&gt;"Falta"),'20'!EX25/20,"")</f>
        <v/>
      </c>
      <c r="EY25" s="54" t="str">
        <f>IF(AND('20'!EY25&lt;&gt;"",'20'!EY25&lt;&gt;"Falta"),'20'!EY25/20,"")</f>
        <v/>
      </c>
      <c r="EZ25" s="54" t="str">
        <f>IF(AND('20'!EZ25&lt;&gt;"",'20'!EZ25&lt;&gt;"Falta"),'20'!EZ25/20,"")</f>
        <v/>
      </c>
      <c r="FA25" s="54">
        <f>IF(AND('20'!FA25&lt;&gt;"",'20'!FA25&lt;&gt;"Falta"),'20'!FA25/20,"")</f>
        <v>0.7</v>
      </c>
      <c r="FB25" s="54">
        <f>IF(AND('20'!FB25&lt;&gt;"",'20'!FB25&lt;&gt;"Falta"),'20'!FB25/20,"")</f>
        <v>1</v>
      </c>
      <c r="FC25" s="54">
        <f>IF(AND('20'!FC25&lt;&gt;"",'20'!FC25&lt;&gt;"Falta"),'20'!FC25/20,"")</f>
        <v>0.75</v>
      </c>
      <c r="FD25" s="54">
        <f>IF(AND('20'!FD25&lt;&gt;"",'20'!FD25&lt;&gt;"Falta"),'20'!FD25/20,"")</f>
        <v>0.6</v>
      </c>
      <c r="FE25" s="54" t="str">
        <f>IF(AND('20'!FE25&lt;&gt;"",'20'!FE25&lt;&gt;"Falta"),'20'!FE25/20,"")</f>
        <v/>
      </c>
      <c r="FF25" s="54" t="str">
        <f>IF(AND('20'!FF25&lt;&gt;"",'20'!FF25&lt;&gt;"Falta"),'20'!FF25/20,"")</f>
        <v/>
      </c>
      <c r="FG25" s="54" t="str">
        <f>IF(AND('20'!FG25&lt;&gt;"",'20'!FG25&lt;&gt;"Falta"),'20'!FG25/20,"")</f>
        <v/>
      </c>
      <c r="FH25" s="54" t="str">
        <f>IF(AND('20'!FH25&lt;&gt;"",'20'!FH25&lt;&gt;"Falta"),'20'!FH25/20,"")</f>
        <v/>
      </c>
      <c r="FI25" s="54" t="str">
        <f>IF(AND('20'!FI25&lt;&gt;"",'20'!FI25&lt;&gt;"Falta"),'20'!FI25/20,"")</f>
        <v/>
      </c>
      <c r="FJ25" s="54" t="str">
        <f>IF(AND('20'!FJ25&lt;&gt;"",'20'!FJ25&lt;&gt;"Falta"),'20'!FJ25/20,"")</f>
        <v/>
      </c>
      <c r="FK25" s="54" t="str">
        <f>IF(AND('20'!FK25&lt;&gt;"",'20'!FK25&lt;&gt;"Falta"),'20'!FK25/20,"")</f>
        <v/>
      </c>
      <c r="FL25" s="54" t="str">
        <f>IF(AND('20'!FL25&lt;&gt;"",'20'!FL25&lt;&gt;"Falta"),'20'!FL25/20,"")</f>
        <v/>
      </c>
    </row>
    <row r="26" spans="2:168" x14ac:dyDescent="0.25">
      <c r="B26" s="42" t="str">
        <f>IF(ISBLANK('Nota de Estudiantes'!B28),"",'Nota de Estudiantes'!B28)</f>
        <v>22</v>
      </c>
      <c r="C26" s="42" t="str">
        <f>IF(ISBLANK('Nota de Estudiantes'!C28),"",'Nota de Estudiantes'!C28)</f>
        <v>RENGIFO REYNAGA, BRANDON PAUL</v>
      </c>
      <c r="D26" s="38" t="str">
        <f>IF(ISBLANK('Nota de Estudiantes'!D28),"",'Nota de Estudiantes'!D28)</f>
        <v>05</v>
      </c>
      <c r="E26" s="54">
        <f>IF(AND('20'!E26&lt;&gt;"",'20'!E26&lt;&gt;"Falta"),'20'!E26/20,"")</f>
        <v>0.6</v>
      </c>
      <c r="F26" s="54">
        <f>IF(AND('20'!F26&lt;&gt;"",'20'!F26&lt;&gt;"Falta"),'20'!F26/20,"")</f>
        <v>0.8</v>
      </c>
      <c r="G26" s="54">
        <f>IF(AND('20'!G26&lt;&gt;"",'20'!G26&lt;&gt;"Falta"),'20'!G26/20,"")</f>
        <v>0.75</v>
      </c>
      <c r="H26" s="54" t="str">
        <f>IF(AND('20'!H26&lt;&gt;"",'20'!H26&lt;&gt;"Falta"),'20'!H26/20,"")</f>
        <v/>
      </c>
      <c r="I26" s="54">
        <f>IF(AND('20'!I26&lt;&gt;"",'20'!I26&lt;&gt;"Falta"),'20'!I26/20,"")</f>
        <v>0.65</v>
      </c>
      <c r="J26" s="54">
        <f>IF(AND('20'!J26&lt;&gt;"",'20'!J26&lt;&gt;"Falta"),'20'!J26/20,"")</f>
        <v>0.6</v>
      </c>
      <c r="K26" s="54">
        <f>IF(AND('20'!K26&lt;&gt;"",'20'!K26&lt;&gt;"Falta"),'20'!K26/20,"")</f>
        <v>1</v>
      </c>
      <c r="L26" s="54">
        <f>IF(AND('20'!L26&lt;&gt;"",'20'!L26&lt;&gt;"Falta"),'20'!L26/20,"")</f>
        <v>1</v>
      </c>
      <c r="M26" s="54" t="str">
        <f>IF(AND('20'!M26&lt;&gt;"",'20'!M26&lt;&gt;"Falta"),'20'!M26/20,"")</f>
        <v/>
      </c>
      <c r="N26" s="54" t="str">
        <f>IF(AND('20'!N26&lt;&gt;"",'20'!N26&lt;&gt;"Falta"),'20'!N26/20,"")</f>
        <v/>
      </c>
      <c r="O26" s="54" t="str">
        <f>IF(AND('20'!O26&lt;&gt;"",'20'!O26&lt;&gt;"Falta"),'20'!O26/20,"")</f>
        <v/>
      </c>
      <c r="P26" s="54" t="str">
        <f>IF(AND('20'!P26&lt;&gt;"",'20'!P26&lt;&gt;"Falta"),'20'!P26/20,"")</f>
        <v/>
      </c>
      <c r="Q26" s="54" t="str">
        <f>IF(AND('20'!Q26&lt;&gt;"",'20'!Q26&lt;&gt;"Falta"),'20'!Q26/20,"")</f>
        <v/>
      </c>
      <c r="R26" s="54" t="str">
        <f>IF(AND('20'!R26&lt;&gt;"",'20'!R26&lt;&gt;"Falta"),'20'!R26/20,"")</f>
        <v/>
      </c>
      <c r="S26" s="54" t="str">
        <f>IF(AND('20'!S26&lt;&gt;"",'20'!S26&lt;&gt;"Falta"),'20'!S26/20,"")</f>
        <v/>
      </c>
      <c r="T26" s="54" t="str">
        <f>IF(AND('20'!T26&lt;&gt;"",'20'!T26&lt;&gt;"Falta"),'20'!T26/20,"")</f>
        <v/>
      </c>
      <c r="U26" s="54">
        <f>IF(AND('20'!U26&lt;&gt;"",'20'!U26&lt;&gt;"Falta"),'20'!U26/20,"")</f>
        <v>0.75</v>
      </c>
      <c r="V26" s="54">
        <f>IF(AND('20'!V26&lt;&gt;"",'20'!V26&lt;&gt;"Falta"),'20'!V26/20,"")</f>
        <v>0.8</v>
      </c>
      <c r="W26" s="54">
        <f>IF(AND('20'!W26&lt;&gt;"",'20'!W26&lt;&gt;"Falta"),'20'!W26/20,"")</f>
        <v>0.7</v>
      </c>
      <c r="X26" s="54" t="str">
        <f>IF(AND('20'!X26&lt;&gt;"",'20'!X26&lt;&gt;"Falta"),'20'!X26/20,"")</f>
        <v/>
      </c>
      <c r="Y26" s="54">
        <f>IF(AND('20'!Y26&lt;&gt;"",'20'!Y26&lt;&gt;"Falta"),'20'!Y26/20,"")</f>
        <v>0.8</v>
      </c>
      <c r="Z26" s="54">
        <f>IF(AND('20'!Z26&lt;&gt;"",'20'!Z26&lt;&gt;"Falta"),'20'!Z26/20,"")</f>
        <v>0.85</v>
      </c>
      <c r="AA26" s="54">
        <f>IF(AND('20'!AA26&lt;&gt;"",'20'!AA26&lt;&gt;"Falta"),'20'!AA26/20,"")</f>
        <v>0.95</v>
      </c>
      <c r="AB26" s="54">
        <f>IF(AND('20'!AB26&lt;&gt;"",'20'!AB26&lt;&gt;"Falta"),'20'!AB26/20,"")</f>
        <v>0.8</v>
      </c>
      <c r="AC26" s="54">
        <f>IF(AND('20'!AC26&lt;&gt;"",'20'!AC26&lt;&gt;"Falta"),'20'!AC26/20,"")</f>
        <v>0.9</v>
      </c>
      <c r="AD26" s="54" t="str">
        <f>IF(AND('20'!AD26&lt;&gt;"",'20'!AD26&lt;&gt;"Falta"),'20'!AD26/20,"")</f>
        <v/>
      </c>
      <c r="AE26" s="54" t="str">
        <f>IF(AND('20'!AE26&lt;&gt;"",'20'!AE26&lt;&gt;"Falta"),'20'!AE26/20,"")</f>
        <v/>
      </c>
      <c r="AF26" s="54" t="str">
        <f>IF(AND('20'!AF26&lt;&gt;"",'20'!AF26&lt;&gt;"Falta"),'20'!AF26/20,"")</f>
        <v/>
      </c>
      <c r="AG26" s="54" t="str">
        <f>IF(AND('20'!AG26&lt;&gt;"",'20'!AG26&lt;&gt;"Falta"),'20'!AG26/20,"")</f>
        <v/>
      </c>
      <c r="AH26" s="54" t="str">
        <f>IF(AND('20'!AH26&lt;&gt;"",'20'!AH26&lt;&gt;"Falta"),'20'!AH26/20,"")</f>
        <v/>
      </c>
      <c r="AI26" s="54" t="str">
        <f>IF(AND('20'!AI26&lt;&gt;"",'20'!AI26&lt;&gt;"Falta"),'20'!AI26/20,"")</f>
        <v/>
      </c>
      <c r="AJ26" s="54" t="str">
        <f>IF(AND('20'!AJ26&lt;&gt;"",'20'!AJ26&lt;&gt;"Falta"),'20'!AJ26/20,"")</f>
        <v/>
      </c>
      <c r="AK26" s="54" t="str">
        <f>IF(AND('20'!AK26&lt;&gt;"",'20'!AK26&lt;&gt;"Falta"),'20'!AK26/20,"")</f>
        <v/>
      </c>
      <c r="AL26" s="54" t="str">
        <f>IF(AND('20'!AL26&lt;&gt;"",'20'!AL26&lt;&gt;"Falta"),'20'!AL26/20,"")</f>
        <v/>
      </c>
      <c r="AM26" s="54" t="str">
        <f>IF(AND('20'!AM26&lt;&gt;"",'20'!AM26&lt;&gt;"Falta"),'20'!AM26/20,"")</f>
        <v/>
      </c>
      <c r="AN26" s="54" t="str">
        <f>IF(AND('20'!AN26&lt;&gt;"",'20'!AN26&lt;&gt;"Falta"),'20'!AN26/20,"")</f>
        <v/>
      </c>
      <c r="AO26" s="54" t="str">
        <f>IF(AND('20'!AO26&lt;&gt;"",'20'!AO26&lt;&gt;"Falta"),'20'!AO26/20,"")</f>
        <v/>
      </c>
      <c r="AP26" s="54" t="str">
        <f>IF(AND('20'!AP26&lt;&gt;"",'20'!AP26&lt;&gt;"Falta"),'20'!AP26/20,"")</f>
        <v/>
      </c>
      <c r="AQ26" s="54" t="str">
        <f>IF(AND('20'!AQ26&lt;&gt;"",'20'!AQ26&lt;&gt;"Falta"),'20'!AQ26/20,"")</f>
        <v/>
      </c>
      <c r="AR26" s="54" t="str">
        <f>IF(AND('20'!AR26&lt;&gt;"",'20'!AR26&lt;&gt;"Falta"),'20'!AR26/20,"")</f>
        <v/>
      </c>
      <c r="AS26" s="54">
        <f>IF(AND('20'!AS26&lt;&gt;"",'20'!AS26&lt;&gt;"Falta"),'20'!AS26/20,"")</f>
        <v>0.9</v>
      </c>
      <c r="AT26" s="54" t="str">
        <f>IF(AND('20'!AT26&lt;&gt;"",'20'!AT26&lt;&gt;"Falta"),'20'!AT26/20,"")</f>
        <v/>
      </c>
      <c r="AU26" s="54" t="str">
        <f>IF(AND('20'!AU26&lt;&gt;"",'20'!AU26&lt;&gt;"Falta"),'20'!AU26/20,"")</f>
        <v/>
      </c>
      <c r="AV26" s="54" t="str">
        <f>IF(AND('20'!AV26&lt;&gt;"",'20'!AV26&lt;&gt;"Falta"),'20'!AV26/20,"")</f>
        <v/>
      </c>
      <c r="AW26" s="54">
        <f>IF(AND('20'!AW26&lt;&gt;"",'20'!AW26&lt;&gt;"Falta"),'20'!AW26/20,"")</f>
        <v>0.6</v>
      </c>
      <c r="AX26" s="54">
        <f>IF(AND('20'!AX26&lt;&gt;"",'20'!AX26&lt;&gt;"Falta"),'20'!AX26/20,"")</f>
        <v>0.55000000000000004</v>
      </c>
      <c r="AY26" s="54" t="str">
        <f>IF(AND('20'!AY26&lt;&gt;"",'20'!AY26&lt;&gt;"Falta"),'20'!AY26/20,"")</f>
        <v/>
      </c>
      <c r="AZ26" s="54" t="str">
        <f>IF(AND('20'!AZ26&lt;&gt;"",'20'!AZ26&lt;&gt;"Falta"),'20'!AZ26/20,"")</f>
        <v/>
      </c>
      <c r="BA26" s="54" t="str">
        <f>IF(AND('20'!BA26&lt;&gt;"",'20'!BA26&lt;&gt;"Falta"),'20'!BA26/20,"")</f>
        <v/>
      </c>
      <c r="BB26" s="54" t="str">
        <f>IF(AND('20'!BB26&lt;&gt;"",'20'!BB26&lt;&gt;"Falta"),'20'!BB26/20,"")</f>
        <v/>
      </c>
      <c r="BC26" s="54" t="str">
        <f>IF(AND('20'!BC26&lt;&gt;"",'20'!BC26&lt;&gt;"Falta"),'20'!BC26/20,"")</f>
        <v/>
      </c>
      <c r="BD26" s="54" t="str">
        <f>IF(AND('20'!BD26&lt;&gt;"",'20'!BD26&lt;&gt;"Falta"),'20'!BD26/20,"")</f>
        <v/>
      </c>
      <c r="BE26" s="54" t="str">
        <f>IF(AND('20'!BE26&lt;&gt;"",'20'!BE26&lt;&gt;"Falta"),'20'!BE26/20,"")</f>
        <v/>
      </c>
      <c r="BF26" s="54" t="str">
        <f>IF(AND('20'!BF26&lt;&gt;"",'20'!BF26&lt;&gt;"Falta"),'20'!BF26/20,"")</f>
        <v/>
      </c>
      <c r="BG26" s="54" t="str">
        <f>IF(AND('20'!BG26&lt;&gt;"",'20'!BG26&lt;&gt;"Falta"),'20'!BG26/20,"")</f>
        <v/>
      </c>
      <c r="BH26" s="54" t="str">
        <f>IF(AND('20'!BH26&lt;&gt;"",'20'!BH26&lt;&gt;"Falta"),'20'!BH26/20,"")</f>
        <v/>
      </c>
      <c r="BI26" s="54">
        <f>IF(AND('20'!BI26&lt;&gt;"",'20'!BI26&lt;&gt;"Falta"),'20'!BI26/20,"")</f>
        <v>0.7</v>
      </c>
      <c r="BJ26" s="54" t="str">
        <f>IF(AND('20'!BJ26&lt;&gt;"",'20'!BJ26&lt;&gt;"Falta"),'20'!BJ26/20,"")</f>
        <v/>
      </c>
      <c r="BK26" s="54" t="str">
        <f>IF(AND('20'!BK26&lt;&gt;"",'20'!BK26&lt;&gt;"Falta"),'20'!BK26/20,"")</f>
        <v/>
      </c>
      <c r="BL26" s="54" t="str">
        <f>IF(AND('20'!BL26&lt;&gt;"",'20'!BL26&lt;&gt;"Falta"),'20'!BL26/20,"")</f>
        <v/>
      </c>
      <c r="BM26" s="54">
        <f>IF(AND('20'!BM26&lt;&gt;"",'20'!BM26&lt;&gt;"Falta"),'20'!BM26/20,"")</f>
        <v>0.55000000000000004</v>
      </c>
      <c r="BN26" s="54" t="str">
        <f>IF(AND('20'!BN26&lt;&gt;"",'20'!BN26&lt;&gt;"Falta"),'20'!BN26/20,"")</f>
        <v/>
      </c>
      <c r="BO26" s="54" t="str">
        <f>IF(AND('20'!BO26&lt;&gt;"",'20'!BO26&lt;&gt;"Falta"),'20'!BO26/20,"")</f>
        <v/>
      </c>
      <c r="BP26" s="54" t="str">
        <f>IF(AND('20'!BP26&lt;&gt;"",'20'!BP26&lt;&gt;"Falta"),'20'!BP26/20,"")</f>
        <v/>
      </c>
      <c r="BQ26" s="54" t="str">
        <f>IF(AND('20'!BQ26&lt;&gt;"",'20'!BQ26&lt;&gt;"Falta"),'20'!BQ26/20,"")</f>
        <v/>
      </c>
      <c r="BR26" s="54" t="str">
        <f>IF(AND('20'!BR26&lt;&gt;"",'20'!BR26&lt;&gt;"Falta"),'20'!BR26/20,"")</f>
        <v/>
      </c>
      <c r="BS26" s="54" t="str">
        <f>IF(AND('20'!BS26&lt;&gt;"",'20'!BS26&lt;&gt;"Falta"),'20'!BS26/20,"")</f>
        <v/>
      </c>
      <c r="BT26" s="54" t="str">
        <f>IF(AND('20'!BT26&lt;&gt;"",'20'!BT26&lt;&gt;"Falta"),'20'!BT26/20,"")</f>
        <v/>
      </c>
      <c r="BU26" s="54" t="str">
        <f>IF(AND('20'!BU26&lt;&gt;"",'20'!BU26&lt;&gt;"Falta"),'20'!BU26/20,"")</f>
        <v/>
      </c>
      <c r="BV26" s="54" t="str">
        <f>IF(AND('20'!BV26&lt;&gt;"",'20'!BV26&lt;&gt;"Falta"),'20'!BV26/20,"")</f>
        <v/>
      </c>
      <c r="BW26" s="54" t="str">
        <f>IF(AND('20'!BW26&lt;&gt;"",'20'!BW26&lt;&gt;"Falta"),'20'!BW26/20,"")</f>
        <v/>
      </c>
      <c r="BX26" s="54" t="str">
        <f>IF(AND('20'!BX26&lt;&gt;"",'20'!BX26&lt;&gt;"Falta"),'20'!BX26/20,"")</f>
        <v/>
      </c>
      <c r="BY26" s="54">
        <f>IF(AND('20'!BY26&lt;&gt;"",'20'!BY26&lt;&gt;"Falta"),'20'!BY26/20,"")</f>
        <v>0.6</v>
      </c>
      <c r="BZ26" s="54">
        <f>IF(AND('20'!BZ26&lt;&gt;"",'20'!BZ26&lt;&gt;"Falta"),'20'!BZ26/20,"")</f>
        <v>0.5</v>
      </c>
      <c r="CA26" s="54" t="str">
        <f>IF(AND('20'!CA26&lt;&gt;"",'20'!CA26&lt;&gt;"Falta"),'20'!CA26/20,"")</f>
        <v/>
      </c>
      <c r="CB26" s="54" t="str">
        <f>IF(AND('20'!CB26&lt;&gt;"",'20'!CB26&lt;&gt;"Falta"),'20'!CB26/20,"")</f>
        <v/>
      </c>
      <c r="CC26" s="54" t="str">
        <f>IF(AND('20'!CC26&lt;&gt;"",'20'!CC26&lt;&gt;"Falta"),'20'!CC26/20,"")</f>
        <v/>
      </c>
      <c r="CD26" s="54" t="str">
        <f>IF(AND('20'!CD26&lt;&gt;"",'20'!CD26&lt;&gt;"Falta"),'20'!CD26/20,"")</f>
        <v/>
      </c>
      <c r="CE26" s="54" t="str">
        <f>IF(AND('20'!CE26&lt;&gt;"",'20'!CE26&lt;&gt;"Falta"),'20'!CE26/20,"")</f>
        <v/>
      </c>
      <c r="CF26" s="54" t="str">
        <f>IF(AND('20'!CF26&lt;&gt;"",'20'!CF26&lt;&gt;"Falta"),'20'!CF26/20,"")</f>
        <v/>
      </c>
      <c r="CG26" s="54" t="str">
        <f>IF(AND('20'!CG26&lt;&gt;"",'20'!CG26&lt;&gt;"Falta"),'20'!CG26/20,"")</f>
        <v/>
      </c>
      <c r="CH26" s="54" t="str">
        <f>IF(AND('20'!CH26&lt;&gt;"",'20'!CH26&lt;&gt;"Falta"),'20'!CH26/20,"")</f>
        <v/>
      </c>
      <c r="CI26" s="54" t="str">
        <f>IF(AND('20'!CI26&lt;&gt;"",'20'!CI26&lt;&gt;"Falta"),'20'!CI26/20,"")</f>
        <v/>
      </c>
      <c r="CJ26" s="54" t="str">
        <f>IF(AND('20'!CJ26&lt;&gt;"",'20'!CJ26&lt;&gt;"Falta"),'20'!CJ26/20,"")</f>
        <v/>
      </c>
      <c r="CK26" s="54">
        <f>IF(AND('20'!CK26&lt;&gt;"",'20'!CK26&lt;&gt;"Falta"),'20'!CK26/20,"")</f>
        <v>0.65</v>
      </c>
      <c r="CL26" s="54" t="str">
        <f>IF(AND('20'!CL26&lt;&gt;"",'20'!CL26&lt;&gt;"Falta"),'20'!CL26/20,"")</f>
        <v/>
      </c>
      <c r="CM26" s="54" t="str">
        <f>IF(AND('20'!CM26&lt;&gt;"",'20'!CM26&lt;&gt;"Falta"),'20'!CM26/20,"")</f>
        <v/>
      </c>
      <c r="CN26" s="54" t="str">
        <f>IF(AND('20'!CN26&lt;&gt;"",'20'!CN26&lt;&gt;"Falta"),'20'!CN26/20,"")</f>
        <v/>
      </c>
      <c r="CO26" s="54">
        <f>IF(AND('20'!CO26&lt;&gt;"",'20'!CO26&lt;&gt;"Falta"),'20'!CO26/20,"")</f>
        <v>0.65</v>
      </c>
      <c r="CP26" s="54" t="str">
        <f>IF(AND('20'!CP26&lt;&gt;"",'20'!CP26&lt;&gt;"Falta"),'20'!CP26/20,"")</f>
        <v/>
      </c>
      <c r="CQ26" s="54" t="str">
        <f>IF(AND('20'!CQ26&lt;&gt;"",'20'!CQ26&lt;&gt;"Falta"),'20'!CQ26/20,"")</f>
        <v/>
      </c>
      <c r="CR26" s="54" t="str">
        <f>IF(AND('20'!CR26&lt;&gt;"",'20'!CR26&lt;&gt;"Falta"),'20'!CR26/20,"")</f>
        <v/>
      </c>
      <c r="CS26" s="54" t="str">
        <f>IF(AND('20'!CS26&lt;&gt;"",'20'!CS26&lt;&gt;"Falta"),'20'!CS26/20,"")</f>
        <v/>
      </c>
      <c r="CT26" s="54" t="str">
        <f>IF(AND('20'!CT26&lt;&gt;"",'20'!CT26&lt;&gt;"Falta"),'20'!CT26/20,"")</f>
        <v/>
      </c>
      <c r="CU26" s="54" t="str">
        <f>IF(AND('20'!CU26&lt;&gt;"",'20'!CU26&lt;&gt;"Falta"),'20'!CU26/20,"")</f>
        <v/>
      </c>
      <c r="CV26" s="54" t="str">
        <f>IF(AND('20'!CV26&lt;&gt;"",'20'!CV26&lt;&gt;"Falta"),'20'!CV26/20,"")</f>
        <v/>
      </c>
      <c r="CW26" s="54" t="str">
        <f>IF(AND('20'!CW26&lt;&gt;"",'20'!CW26&lt;&gt;"Falta"),'20'!CW26/20,"")</f>
        <v/>
      </c>
      <c r="CX26" s="54" t="str">
        <f>IF(AND('20'!CX26&lt;&gt;"",'20'!CX26&lt;&gt;"Falta"),'20'!CX26/20,"")</f>
        <v/>
      </c>
      <c r="CY26" s="54" t="str">
        <f>IF(AND('20'!CY26&lt;&gt;"",'20'!CY26&lt;&gt;"Falta"),'20'!CY26/20,"")</f>
        <v/>
      </c>
      <c r="CZ26" s="54" t="str">
        <f>IF(AND('20'!CZ26&lt;&gt;"",'20'!CZ26&lt;&gt;"Falta"),'20'!CZ26/20,"")</f>
        <v/>
      </c>
      <c r="DA26" s="54">
        <f>IF(AND('20'!DA26&lt;&gt;"",'20'!DA26&lt;&gt;"Falta"),'20'!DA26/20,"")</f>
        <v>0.65</v>
      </c>
      <c r="DB26" s="54">
        <f>IF(AND('20'!DB26&lt;&gt;"",'20'!DB26&lt;&gt;"Falta"),'20'!DB26/20,"")</f>
        <v>0.9</v>
      </c>
      <c r="DC26" s="54">
        <f>IF(AND('20'!DC26&lt;&gt;"",'20'!DC26&lt;&gt;"Falta"),'20'!DC26/20,"")</f>
        <v>1</v>
      </c>
      <c r="DD26" s="54">
        <f>IF(AND('20'!DD26&lt;&gt;"",'20'!DD26&lt;&gt;"Falta"),'20'!DD26/20,"")</f>
        <v>0.8</v>
      </c>
      <c r="DE26" s="54">
        <f>IF(AND('20'!DE26&lt;&gt;"",'20'!DE26&lt;&gt;"Falta"),'20'!DE26/20,"")</f>
        <v>0.55000000000000004</v>
      </c>
      <c r="DF26" s="54" t="str">
        <f>IF(AND('20'!DF26&lt;&gt;"",'20'!DF26&lt;&gt;"Falta"),'20'!DF26/20,"")</f>
        <v/>
      </c>
      <c r="DG26" s="54" t="str">
        <f>IF(AND('20'!DG26&lt;&gt;"",'20'!DG26&lt;&gt;"Falta"),'20'!DG26/20,"")</f>
        <v/>
      </c>
      <c r="DH26" s="54" t="str">
        <f>IF(AND('20'!DH26&lt;&gt;"",'20'!DH26&lt;&gt;"Falta"),'20'!DH26/20,"")</f>
        <v/>
      </c>
      <c r="DI26" s="54" t="str">
        <f>IF(AND('20'!DI26&lt;&gt;"",'20'!DI26&lt;&gt;"Falta"),'20'!DI26/20,"")</f>
        <v/>
      </c>
      <c r="DJ26" s="54" t="str">
        <f>IF(AND('20'!DJ26&lt;&gt;"",'20'!DJ26&lt;&gt;"Falta"),'20'!DJ26/20,"")</f>
        <v/>
      </c>
      <c r="DK26" s="54" t="str">
        <f>IF(AND('20'!DK26&lt;&gt;"",'20'!DK26&lt;&gt;"Falta"),'20'!DK26/20,"")</f>
        <v/>
      </c>
      <c r="DL26" s="54" t="str">
        <f>IF(AND('20'!DL26&lt;&gt;"",'20'!DL26&lt;&gt;"Falta"),'20'!DL26/20,"")</f>
        <v/>
      </c>
      <c r="DM26" s="54" t="str">
        <f>IF(AND('20'!DM26&lt;&gt;"",'20'!DM26&lt;&gt;"Falta"),'20'!DM26/20,"")</f>
        <v/>
      </c>
      <c r="DN26" s="54" t="str">
        <f>IF(AND('20'!DN26&lt;&gt;"",'20'!DN26&lt;&gt;"Falta"),'20'!DN26/20,"")</f>
        <v/>
      </c>
      <c r="DO26" s="54" t="str">
        <f>IF(AND('20'!DO26&lt;&gt;"",'20'!DO26&lt;&gt;"Falta"),'20'!DO26/20,"")</f>
        <v/>
      </c>
      <c r="DP26" s="54" t="str">
        <f>IF(AND('20'!DP26&lt;&gt;"",'20'!DP26&lt;&gt;"Falta"),'20'!DP26/20,"")</f>
        <v/>
      </c>
      <c r="DQ26" s="54">
        <f>IF(AND('20'!DQ26&lt;&gt;"",'20'!DQ26&lt;&gt;"Falta"),'20'!DQ26/20,"")</f>
        <v>0.75</v>
      </c>
      <c r="DR26" s="54" t="str">
        <f>IF(AND('20'!DR26&lt;&gt;"",'20'!DR26&lt;&gt;"Falta"),'20'!DR26/20,"")</f>
        <v/>
      </c>
      <c r="DS26" s="54" t="str">
        <f>IF(AND('20'!DS26&lt;&gt;"",'20'!DS26&lt;&gt;"Falta"),'20'!DS26/20,"")</f>
        <v/>
      </c>
      <c r="DT26" s="54" t="str">
        <f>IF(AND('20'!DT26&lt;&gt;"",'20'!DT26&lt;&gt;"Falta"),'20'!DT26/20,"")</f>
        <v/>
      </c>
      <c r="DU26" s="54">
        <f>IF(AND('20'!DU26&lt;&gt;"",'20'!DU26&lt;&gt;"Falta"),'20'!DU26/20,"")</f>
        <v>0.75</v>
      </c>
      <c r="DV26" s="54" t="str">
        <f>IF(AND('20'!DV26&lt;&gt;"",'20'!DV26&lt;&gt;"Falta"),'20'!DV26/20,"")</f>
        <v/>
      </c>
      <c r="DW26" s="54" t="str">
        <f>IF(AND('20'!DW26&lt;&gt;"",'20'!DW26&lt;&gt;"Falta"),'20'!DW26/20,"")</f>
        <v/>
      </c>
      <c r="DX26" s="54" t="str">
        <f>IF(AND('20'!DX26&lt;&gt;"",'20'!DX26&lt;&gt;"Falta"),'20'!DX26/20,"")</f>
        <v/>
      </c>
      <c r="DY26" s="54" t="str">
        <f>IF(AND('20'!DY26&lt;&gt;"",'20'!DY26&lt;&gt;"Falta"),'20'!DY26/20,"")</f>
        <v/>
      </c>
      <c r="DZ26" s="54" t="str">
        <f>IF(AND('20'!DZ26&lt;&gt;"",'20'!DZ26&lt;&gt;"Falta"),'20'!DZ26/20,"")</f>
        <v/>
      </c>
      <c r="EA26" s="54" t="str">
        <f>IF(AND('20'!EA26&lt;&gt;"",'20'!EA26&lt;&gt;"Falta"),'20'!EA26/20,"")</f>
        <v/>
      </c>
      <c r="EB26" s="54" t="str">
        <f>IF(AND('20'!EB26&lt;&gt;"",'20'!EB26&lt;&gt;"Falta"),'20'!EB26/20,"")</f>
        <v/>
      </c>
      <c r="EC26" s="54" t="str">
        <f>IF(AND('20'!EC26&lt;&gt;"",'20'!EC26&lt;&gt;"Falta"),'20'!EC26/20,"")</f>
        <v/>
      </c>
      <c r="ED26" s="54" t="str">
        <f>IF(AND('20'!ED26&lt;&gt;"",'20'!ED26&lt;&gt;"Falta"),'20'!ED26/20,"")</f>
        <v/>
      </c>
      <c r="EE26" s="54" t="str">
        <f>IF(AND('20'!EE26&lt;&gt;"",'20'!EE26&lt;&gt;"Falta"),'20'!EE26/20,"")</f>
        <v/>
      </c>
      <c r="EF26" s="54" t="str">
        <f>IF(AND('20'!EF26&lt;&gt;"",'20'!EF26&lt;&gt;"Falta"),'20'!EF26/20,"")</f>
        <v/>
      </c>
      <c r="EG26" s="54" t="str">
        <f>IF(AND('20'!EG26&lt;&gt;"",'20'!EG26&lt;&gt;"Falta"),'20'!EG26/20,"")</f>
        <v/>
      </c>
      <c r="EH26" s="54" t="str">
        <f>IF(AND('20'!EH26&lt;&gt;"",'20'!EH26&lt;&gt;"Falta"),'20'!EH26/20,"")</f>
        <v/>
      </c>
      <c r="EI26" s="54" t="str">
        <f>IF(AND('20'!EI26&lt;&gt;"",'20'!EI26&lt;&gt;"Falta"),'20'!EI26/20,"")</f>
        <v/>
      </c>
      <c r="EJ26" s="54" t="str">
        <f>IF(AND('20'!EJ26&lt;&gt;"",'20'!EJ26&lt;&gt;"Falta"),'20'!EJ26/20,"")</f>
        <v/>
      </c>
      <c r="EK26" s="54">
        <f>IF(AND('20'!EK26&lt;&gt;"",'20'!EK26&lt;&gt;"Falta"),'20'!EK26/20,"")</f>
        <v>0.75</v>
      </c>
      <c r="EL26" s="54" t="str">
        <f>IF(AND('20'!EL26&lt;&gt;"",'20'!EL26&lt;&gt;"Falta"),'20'!EL26/20,"")</f>
        <v/>
      </c>
      <c r="EM26" s="54" t="str">
        <f>IF(AND('20'!EM26&lt;&gt;"",'20'!EM26&lt;&gt;"Falta"),'20'!EM26/20,"")</f>
        <v/>
      </c>
      <c r="EN26" s="54" t="str">
        <f>IF(AND('20'!EN26&lt;&gt;"",'20'!EN26&lt;&gt;"Falta"),'20'!EN26/20,"")</f>
        <v/>
      </c>
      <c r="EO26" s="54">
        <f>IF(AND('20'!EO26&lt;&gt;"",'20'!EO26&lt;&gt;"Falta"),'20'!EO26/20,"")</f>
        <v>0.75</v>
      </c>
      <c r="EP26" s="54" t="str">
        <f>IF(AND('20'!EP26&lt;&gt;"",'20'!EP26&lt;&gt;"Falta"),'20'!EP26/20,"")</f>
        <v/>
      </c>
      <c r="EQ26" s="54" t="str">
        <f>IF(AND('20'!EQ26&lt;&gt;"",'20'!EQ26&lt;&gt;"Falta"),'20'!EQ26/20,"")</f>
        <v/>
      </c>
      <c r="ER26" s="54" t="str">
        <f>IF(AND('20'!ER26&lt;&gt;"",'20'!ER26&lt;&gt;"Falta"),'20'!ER26/20,"")</f>
        <v/>
      </c>
      <c r="ES26" s="54" t="str">
        <f>IF(AND('20'!ES26&lt;&gt;"",'20'!ES26&lt;&gt;"Falta"),'20'!ES26/20,"")</f>
        <v/>
      </c>
      <c r="ET26" s="54" t="str">
        <f>IF(AND('20'!ET26&lt;&gt;"",'20'!ET26&lt;&gt;"Falta"),'20'!ET26/20,"")</f>
        <v/>
      </c>
      <c r="EU26" s="54" t="str">
        <f>IF(AND('20'!EU26&lt;&gt;"",'20'!EU26&lt;&gt;"Falta"),'20'!EU26/20,"")</f>
        <v/>
      </c>
      <c r="EV26" s="54" t="str">
        <f>IF(AND('20'!EV26&lt;&gt;"",'20'!EV26&lt;&gt;"Falta"),'20'!EV26/20,"")</f>
        <v/>
      </c>
      <c r="EW26" s="54" t="str">
        <f>IF(AND('20'!EW26&lt;&gt;"",'20'!EW26&lt;&gt;"Falta"),'20'!EW26/20,"")</f>
        <v/>
      </c>
      <c r="EX26" s="54" t="str">
        <f>IF(AND('20'!EX26&lt;&gt;"",'20'!EX26&lt;&gt;"Falta"),'20'!EX26/20,"")</f>
        <v/>
      </c>
      <c r="EY26" s="54" t="str">
        <f>IF(AND('20'!EY26&lt;&gt;"",'20'!EY26&lt;&gt;"Falta"),'20'!EY26/20,"")</f>
        <v/>
      </c>
      <c r="EZ26" s="54" t="str">
        <f>IF(AND('20'!EZ26&lt;&gt;"",'20'!EZ26&lt;&gt;"Falta"),'20'!EZ26/20,"")</f>
        <v/>
      </c>
      <c r="FA26" s="54">
        <f>IF(AND('20'!FA26&lt;&gt;"",'20'!FA26&lt;&gt;"Falta"),'20'!FA26/20,"")</f>
        <v>0.95</v>
      </c>
      <c r="FB26" s="54">
        <f>IF(AND('20'!FB26&lt;&gt;"",'20'!FB26&lt;&gt;"Falta"),'20'!FB26/20,"")</f>
        <v>0.8</v>
      </c>
      <c r="FC26" s="54">
        <f>IF(AND('20'!FC26&lt;&gt;"",'20'!FC26&lt;&gt;"Falta"),'20'!FC26/20,"")</f>
        <v>1</v>
      </c>
      <c r="FD26" s="54">
        <f>IF(AND('20'!FD26&lt;&gt;"",'20'!FD26&lt;&gt;"Falta"),'20'!FD26/20,"")</f>
        <v>0.8</v>
      </c>
      <c r="FE26" s="54" t="str">
        <f>IF(AND('20'!FE26&lt;&gt;"",'20'!FE26&lt;&gt;"Falta"),'20'!FE26/20,"")</f>
        <v/>
      </c>
      <c r="FF26" s="54" t="str">
        <f>IF(AND('20'!FF26&lt;&gt;"",'20'!FF26&lt;&gt;"Falta"),'20'!FF26/20,"")</f>
        <v/>
      </c>
      <c r="FG26" s="54" t="str">
        <f>IF(AND('20'!FG26&lt;&gt;"",'20'!FG26&lt;&gt;"Falta"),'20'!FG26/20,"")</f>
        <v/>
      </c>
      <c r="FH26" s="54" t="str">
        <f>IF(AND('20'!FH26&lt;&gt;"",'20'!FH26&lt;&gt;"Falta"),'20'!FH26/20,"")</f>
        <v/>
      </c>
      <c r="FI26" s="54" t="str">
        <f>IF(AND('20'!FI26&lt;&gt;"",'20'!FI26&lt;&gt;"Falta"),'20'!FI26/20,"")</f>
        <v/>
      </c>
      <c r="FJ26" s="54" t="str">
        <f>IF(AND('20'!FJ26&lt;&gt;"",'20'!FJ26&lt;&gt;"Falta"),'20'!FJ26/20,"")</f>
        <v/>
      </c>
      <c r="FK26" s="54" t="str">
        <f>IF(AND('20'!FK26&lt;&gt;"",'20'!FK26&lt;&gt;"Falta"),'20'!FK26/20,"")</f>
        <v/>
      </c>
      <c r="FL26" s="54" t="str">
        <f>IF(AND('20'!FL26&lt;&gt;"",'20'!FL26&lt;&gt;"Falta"),'20'!FL26/20,"")</f>
        <v/>
      </c>
    </row>
    <row r="27" spans="2:168" x14ac:dyDescent="0.25">
      <c r="B27" s="42" t="str">
        <f>IF(ISBLANK('Nota de Estudiantes'!B29),"",'Nota de Estudiantes'!B29)</f>
        <v>23</v>
      </c>
      <c r="C27" s="42" t="str">
        <f>IF(ISBLANK('Nota de Estudiantes'!C29),"",'Nota de Estudiantes'!C29)</f>
        <v>SALAZAR MONTES, CARLOS ALBERTO</v>
      </c>
      <c r="D27" s="38" t="str">
        <f>IF(ISBLANK('Nota de Estudiantes'!D29),"",'Nota de Estudiantes'!D29)</f>
        <v>01</v>
      </c>
      <c r="E27" s="54">
        <f>IF(AND('20'!E27&lt;&gt;"",'20'!E27&lt;&gt;"Falta"),'20'!E27/20,"")</f>
        <v>0.6</v>
      </c>
      <c r="F27" s="54">
        <f>IF(AND('20'!F27&lt;&gt;"",'20'!F27&lt;&gt;"Falta"),'20'!F27/20,"")</f>
        <v>0.8</v>
      </c>
      <c r="G27" s="54">
        <f>IF(AND('20'!G27&lt;&gt;"",'20'!G27&lt;&gt;"Falta"),'20'!G27/20,"")</f>
        <v>0.75</v>
      </c>
      <c r="H27" s="54" t="str">
        <f>IF(AND('20'!H27&lt;&gt;"",'20'!H27&lt;&gt;"Falta"),'20'!H27/20,"")</f>
        <v/>
      </c>
      <c r="I27" s="54">
        <f>IF(AND('20'!I27&lt;&gt;"",'20'!I27&lt;&gt;"Falta"),'20'!I27/20,"")</f>
        <v>0.4</v>
      </c>
      <c r="J27" s="54">
        <f>IF(AND('20'!J27&lt;&gt;"",'20'!J27&lt;&gt;"Falta"),'20'!J27/20,"")</f>
        <v>0.8</v>
      </c>
      <c r="K27" s="54">
        <f>IF(AND('20'!K27&lt;&gt;"",'20'!K27&lt;&gt;"Falta"),'20'!K27/20,"")</f>
        <v>0.6</v>
      </c>
      <c r="L27" s="54">
        <f>IF(AND('20'!L27&lt;&gt;"",'20'!L27&lt;&gt;"Falta"),'20'!L27/20,"")</f>
        <v>0.8</v>
      </c>
      <c r="M27" s="54" t="str">
        <f>IF(AND('20'!M27&lt;&gt;"",'20'!M27&lt;&gt;"Falta"),'20'!M27/20,"")</f>
        <v/>
      </c>
      <c r="N27" s="54" t="str">
        <f>IF(AND('20'!N27&lt;&gt;"",'20'!N27&lt;&gt;"Falta"),'20'!N27/20,"")</f>
        <v/>
      </c>
      <c r="O27" s="54" t="str">
        <f>IF(AND('20'!O27&lt;&gt;"",'20'!O27&lt;&gt;"Falta"),'20'!O27/20,"")</f>
        <v/>
      </c>
      <c r="P27" s="54" t="str">
        <f>IF(AND('20'!P27&lt;&gt;"",'20'!P27&lt;&gt;"Falta"),'20'!P27/20,"")</f>
        <v/>
      </c>
      <c r="Q27" s="54" t="str">
        <f>IF(AND('20'!Q27&lt;&gt;"",'20'!Q27&lt;&gt;"Falta"),'20'!Q27/20,"")</f>
        <v/>
      </c>
      <c r="R27" s="54" t="str">
        <f>IF(AND('20'!R27&lt;&gt;"",'20'!R27&lt;&gt;"Falta"),'20'!R27/20,"")</f>
        <v/>
      </c>
      <c r="S27" s="54" t="str">
        <f>IF(AND('20'!S27&lt;&gt;"",'20'!S27&lt;&gt;"Falta"),'20'!S27/20,"")</f>
        <v/>
      </c>
      <c r="T27" s="54" t="str">
        <f>IF(AND('20'!T27&lt;&gt;"",'20'!T27&lt;&gt;"Falta"),'20'!T27/20,"")</f>
        <v/>
      </c>
      <c r="U27" s="54">
        <f>IF(AND('20'!U27&lt;&gt;"",'20'!U27&lt;&gt;"Falta"),'20'!U27/20,"")</f>
        <v>0.75</v>
      </c>
      <c r="V27" s="54">
        <f>IF(AND('20'!V27&lt;&gt;"",'20'!V27&lt;&gt;"Falta"),'20'!V27/20,"")</f>
        <v>0.8</v>
      </c>
      <c r="W27" s="54">
        <f>IF(AND('20'!W27&lt;&gt;"",'20'!W27&lt;&gt;"Falta"),'20'!W27/20,"")</f>
        <v>0.4</v>
      </c>
      <c r="X27" s="54" t="str">
        <f>IF(AND('20'!X27&lt;&gt;"",'20'!X27&lt;&gt;"Falta"),'20'!X27/20,"")</f>
        <v/>
      </c>
      <c r="Y27" s="54">
        <f>IF(AND('20'!Y27&lt;&gt;"",'20'!Y27&lt;&gt;"Falta"),'20'!Y27/20,"")</f>
        <v>0.6</v>
      </c>
      <c r="Z27" s="54">
        <f>IF(AND('20'!Z27&lt;&gt;"",'20'!Z27&lt;&gt;"Falta"),'20'!Z27/20,"")</f>
        <v>0.85</v>
      </c>
      <c r="AA27" s="54">
        <f>IF(AND('20'!AA27&lt;&gt;"",'20'!AA27&lt;&gt;"Falta"),'20'!AA27/20,"")</f>
        <v>0.65</v>
      </c>
      <c r="AB27" s="54">
        <f>IF(AND('20'!AB27&lt;&gt;"",'20'!AB27&lt;&gt;"Falta"),'20'!AB27/20,"")</f>
        <v>0.45</v>
      </c>
      <c r="AC27" s="54">
        <f>IF(AND('20'!AC27&lt;&gt;"",'20'!AC27&lt;&gt;"Falta"),'20'!AC27/20,"")</f>
        <v>0.55000000000000004</v>
      </c>
      <c r="AD27" s="54" t="str">
        <f>IF(AND('20'!AD27&lt;&gt;"",'20'!AD27&lt;&gt;"Falta"),'20'!AD27/20,"")</f>
        <v/>
      </c>
      <c r="AE27" s="54" t="str">
        <f>IF(AND('20'!AE27&lt;&gt;"",'20'!AE27&lt;&gt;"Falta"),'20'!AE27/20,"")</f>
        <v/>
      </c>
      <c r="AF27" s="54" t="str">
        <f>IF(AND('20'!AF27&lt;&gt;"",'20'!AF27&lt;&gt;"Falta"),'20'!AF27/20,"")</f>
        <v/>
      </c>
      <c r="AG27" s="54" t="str">
        <f>IF(AND('20'!AG27&lt;&gt;"",'20'!AG27&lt;&gt;"Falta"),'20'!AG27/20,"")</f>
        <v/>
      </c>
      <c r="AH27" s="54" t="str">
        <f>IF(AND('20'!AH27&lt;&gt;"",'20'!AH27&lt;&gt;"Falta"),'20'!AH27/20,"")</f>
        <v/>
      </c>
      <c r="AI27" s="54" t="str">
        <f>IF(AND('20'!AI27&lt;&gt;"",'20'!AI27&lt;&gt;"Falta"),'20'!AI27/20,"")</f>
        <v/>
      </c>
      <c r="AJ27" s="54" t="str">
        <f>IF(AND('20'!AJ27&lt;&gt;"",'20'!AJ27&lt;&gt;"Falta"),'20'!AJ27/20,"")</f>
        <v/>
      </c>
      <c r="AK27" s="54" t="str">
        <f>IF(AND('20'!AK27&lt;&gt;"",'20'!AK27&lt;&gt;"Falta"),'20'!AK27/20,"")</f>
        <v/>
      </c>
      <c r="AL27" s="54" t="str">
        <f>IF(AND('20'!AL27&lt;&gt;"",'20'!AL27&lt;&gt;"Falta"),'20'!AL27/20,"")</f>
        <v/>
      </c>
      <c r="AM27" s="54" t="str">
        <f>IF(AND('20'!AM27&lt;&gt;"",'20'!AM27&lt;&gt;"Falta"),'20'!AM27/20,"")</f>
        <v/>
      </c>
      <c r="AN27" s="54" t="str">
        <f>IF(AND('20'!AN27&lt;&gt;"",'20'!AN27&lt;&gt;"Falta"),'20'!AN27/20,"")</f>
        <v/>
      </c>
      <c r="AO27" s="54" t="str">
        <f>IF(AND('20'!AO27&lt;&gt;"",'20'!AO27&lt;&gt;"Falta"),'20'!AO27/20,"")</f>
        <v/>
      </c>
      <c r="AP27" s="54" t="str">
        <f>IF(AND('20'!AP27&lt;&gt;"",'20'!AP27&lt;&gt;"Falta"),'20'!AP27/20,"")</f>
        <v/>
      </c>
      <c r="AQ27" s="54" t="str">
        <f>IF(AND('20'!AQ27&lt;&gt;"",'20'!AQ27&lt;&gt;"Falta"),'20'!AQ27/20,"")</f>
        <v/>
      </c>
      <c r="AR27" s="54" t="str">
        <f>IF(AND('20'!AR27&lt;&gt;"",'20'!AR27&lt;&gt;"Falta"),'20'!AR27/20,"")</f>
        <v/>
      </c>
      <c r="AS27" s="54">
        <f>IF(AND('20'!AS27&lt;&gt;"",'20'!AS27&lt;&gt;"Falta"),'20'!AS27/20,"")</f>
        <v>0.55000000000000004</v>
      </c>
      <c r="AT27" s="54" t="str">
        <f>IF(AND('20'!AT27&lt;&gt;"",'20'!AT27&lt;&gt;"Falta"),'20'!AT27/20,"")</f>
        <v/>
      </c>
      <c r="AU27" s="54" t="str">
        <f>IF(AND('20'!AU27&lt;&gt;"",'20'!AU27&lt;&gt;"Falta"),'20'!AU27/20,"")</f>
        <v/>
      </c>
      <c r="AV27" s="54" t="str">
        <f>IF(AND('20'!AV27&lt;&gt;"",'20'!AV27&lt;&gt;"Falta"),'20'!AV27/20,"")</f>
        <v/>
      </c>
      <c r="AW27" s="54">
        <f>IF(AND('20'!AW27&lt;&gt;"",'20'!AW27&lt;&gt;"Falta"),'20'!AW27/20,"")</f>
        <v>0.5</v>
      </c>
      <c r="AX27" s="54">
        <f>IF(AND('20'!AX27&lt;&gt;"",'20'!AX27&lt;&gt;"Falta"),'20'!AX27/20,"")</f>
        <v>0.95</v>
      </c>
      <c r="AY27" s="54" t="str">
        <f>IF(AND('20'!AY27&lt;&gt;"",'20'!AY27&lt;&gt;"Falta"),'20'!AY27/20,"")</f>
        <v/>
      </c>
      <c r="AZ27" s="54" t="str">
        <f>IF(AND('20'!AZ27&lt;&gt;"",'20'!AZ27&lt;&gt;"Falta"),'20'!AZ27/20,"")</f>
        <v/>
      </c>
      <c r="BA27" s="54" t="str">
        <f>IF(AND('20'!BA27&lt;&gt;"",'20'!BA27&lt;&gt;"Falta"),'20'!BA27/20,"")</f>
        <v/>
      </c>
      <c r="BB27" s="54" t="str">
        <f>IF(AND('20'!BB27&lt;&gt;"",'20'!BB27&lt;&gt;"Falta"),'20'!BB27/20,"")</f>
        <v/>
      </c>
      <c r="BC27" s="54" t="str">
        <f>IF(AND('20'!BC27&lt;&gt;"",'20'!BC27&lt;&gt;"Falta"),'20'!BC27/20,"")</f>
        <v/>
      </c>
      <c r="BD27" s="54" t="str">
        <f>IF(AND('20'!BD27&lt;&gt;"",'20'!BD27&lt;&gt;"Falta"),'20'!BD27/20,"")</f>
        <v/>
      </c>
      <c r="BE27" s="54" t="str">
        <f>IF(AND('20'!BE27&lt;&gt;"",'20'!BE27&lt;&gt;"Falta"),'20'!BE27/20,"")</f>
        <v/>
      </c>
      <c r="BF27" s="54" t="str">
        <f>IF(AND('20'!BF27&lt;&gt;"",'20'!BF27&lt;&gt;"Falta"),'20'!BF27/20,"")</f>
        <v/>
      </c>
      <c r="BG27" s="54" t="str">
        <f>IF(AND('20'!BG27&lt;&gt;"",'20'!BG27&lt;&gt;"Falta"),'20'!BG27/20,"")</f>
        <v/>
      </c>
      <c r="BH27" s="54" t="str">
        <f>IF(AND('20'!BH27&lt;&gt;"",'20'!BH27&lt;&gt;"Falta"),'20'!BH27/20,"")</f>
        <v/>
      </c>
      <c r="BI27" s="54">
        <f>IF(AND('20'!BI27&lt;&gt;"",'20'!BI27&lt;&gt;"Falta"),'20'!BI27/20,"")</f>
        <v>1</v>
      </c>
      <c r="BJ27" s="54" t="str">
        <f>IF(AND('20'!BJ27&lt;&gt;"",'20'!BJ27&lt;&gt;"Falta"),'20'!BJ27/20,"")</f>
        <v/>
      </c>
      <c r="BK27" s="54" t="str">
        <f>IF(AND('20'!BK27&lt;&gt;"",'20'!BK27&lt;&gt;"Falta"),'20'!BK27/20,"")</f>
        <v/>
      </c>
      <c r="BL27" s="54" t="str">
        <f>IF(AND('20'!BL27&lt;&gt;"",'20'!BL27&lt;&gt;"Falta"),'20'!BL27/20,"")</f>
        <v/>
      </c>
      <c r="BM27" s="54">
        <f>IF(AND('20'!BM27&lt;&gt;"",'20'!BM27&lt;&gt;"Falta"),'20'!BM27/20,"")</f>
        <v>0.95</v>
      </c>
      <c r="BN27" s="54" t="str">
        <f>IF(AND('20'!BN27&lt;&gt;"",'20'!BN27&lt;&gt;"Falta"),'20'!BN27/20,"")</f>
        <v/>
      </c>
      <c r="BO27" s="54" t="str">
        <f>IF(AND('20'!BO27&lt;&gt;"",'20'!BO27&lt;&gt;"Falta"),'20'!BO27/20,"")</f>
        <v/>
      </c>
      <c r="BP27" s="54" t="str">
        <f>IF(AND('20'!BP27&lt;&gt;"",'20'!BP27&lt;&gt;"Falta"),'20'!BP27/20,"")</f>
        <v/>
      </c>
      <c r="BQ27" s="54" t="str">
        <f>IF(AND('20'!BQ27&lt;&gt;"",'20'!BQ27&lt;&gt;"Falta"),'20'!BQ27/20,"")</f>
        <v/>
      </c>
      <c r="BR27" s="54" t="str">
        <f>IF(AND('20'!BR27&lt;&gt;"",'20'!BR27&lt;&gt;"Falta"),'20'!BR27/20,"")</f>
        <v/>
      </c>
      <c r="BS27" s="54" t="str">
        <f>IF(AND('20'!BS27&lt;&gt;"",'20'!BS27&lt;&gt;"Falta"),'20'!BS27/20,"")</f>
        <v/>
      </c>
      <c r="BT27" s="54" t="str">
        <f>IF(AND('20'!BT27&lt;&gt;"",'20'!BT27&lt;&gt;"Falta"),'20'!BT27/20,"")</f>
        <v/>
      </c>
      <c r="BU27" s="54" t="str">
        <f>IF(AND('20'!BU27&lt;&gt;"",'20'!BU27&lt;&gt;"Falta"),'20'!BU27/20,"")</f>
        <v/>
      </c>
      <c r="BV27" s="54" t="str">
        <f>IF(AND('20'!BV27&lt;&gt;"",'20'!BV27&lt;&gt;"Falta"),'20'!BV27/20,"")</f>
        <v/>
      </c>
      <c r="BW27" s="54" t="str">
        <f>IF(AND('20'!BW27&lt;&gt;"",'20'!BW27&lt;&gt;"Falta"),'20'!BW27/20,"")</f>
        <v/>
      </c>
      <c r="BX27" s="54" t="str">
        <f>IF(AND('20'!BX27&lt;&gt;"",'20'!BX27&lt;&gt;"Falta"),'20'!BX27/20,"")</f>
        <v/>
      </c>
      <c r="BY27" s="54">
        <f>IF(AND('20'!BY27&lt;&gt;"",'20'!BY27&lt;&gt;"Falta"),'20'!BY27/20,"")</f>
        <v>1</v>
      </c>
      <c r="BZ27" s="54">
        <f>IF(AND('20'!BZ27&lt;&gt;"",'20'!BZ27&lt;&gt;"Falta"),'20'!BZ27/20,"")</f>
        <v>0.5</v>
      </c>
      <c r="CA27" s="54" t="str">
        <f>IF(AND('20'!CA27&lt;&gt;"",'20'!CA27&lt;&gt;"Falta"),'20'!CA27/20,"")</f>
        <v/>
      </c>
      <c r="CB27" s="54" t="str">
        <f>IF(AND('20'!CB27&lt;&gt;"",'20'!CB27&lt;&gt;"Falta"),'20'!CB27/20,"")</f>
        <v/>
      </c>
      <c r="CC27" s="54" t="str">
        <f>IF(AND('20'!CC27&lt;&gt;"",'20'!CC27&lt;&gt;"Falta"),'20'!CC27/20,"")</f>
        <v/>
      </c>
      <c r="CD27" s="54" t="str">
        <f>IF(AND('20'!CD27&lt;&gt;"",'20'!CD27&lt;&gt;"Falta"),'20'!CD27/20,"")</f>
        <v/>
      </c>
      <c r="CE27" s="54" t="str">
        <f>IF(AND('20'!CE27&lt;&gt;"",'20'!CE27&lt;&gt;"Falta"),'20'!CE27/20,"")</f>
        <v/>
      </c>
      <c r="CF27" s="54" t="str">
        <f>IF(AND('20'!CF27&lt;&gt;"",'20'!CF27&lt;&gt;"Falta"),'20'!CF27/20,"")</f>
        <v/>
      </c>
      <c r="CG27" s="54" t="str">
        <f>IF(AND('20'!CG27&lt;&gt;"",'20'!CG27&lt;&gt;"Falta"),'20'!CG27/20,"")</f>
        <v/>
      </c>
      <c r="CH27" s="54" t="str">
        <f>IF(AND('20'!CH27&lt;&gt;"",'20'!CH27&lt;&gt;"Falta"),'20'!CH27/20,"")</f>
        <v/>
      </c>
      <c r="CI27" s="54" t="str">
        <f>IF(AND('20'!CI27&lt;&gt;"",'20'!CI27&lt;&gt;"Falta"),'20'!CI27/20,"")</f>
        <v/>
      </c>
      <c r="CJ27" s="54" t="str">
        <f>IF(AND('20'!CJ27&lt;&gt;"",'20'!CJ27&lt;&gt;"Falta"),'20'!CJ27/20,"")</f>
        <v/>
      </c>
      <c r="CK27" s="54">
        <f>IF(AND('20'!CK27&lt;&gt;"",'20'!CK27&lt;&gt;"Falta"),'20'!CK27/20,"")</f>
        <v>0.95</v>
      </c>
      <c r="CL27" s="54" t="str">
        <f>IF(AND('20'!CL27&lt;&gt;"",'20'!CL27&lt;&gt;"Falta"),'20'!CL27/20,"")</f>
        <v/>
      </c>
      <c r="CM27" s="54" t="str">
        <f>IF(AND('20'!CM27&lt;&gt;"",'20'!CM27&lt;&gt;"Falta"),'20'!CM27/20,"")</f>
        <v/>
      </c>
      <c r="CN27" s="54" t="str">
        <f>IF(AND('20'!CN27&lt;&gt;"",'20'!CN27&lt;&gt;"Falta"),'20'!CN27/20,"")</f>
        <v/>
      </c>
      <c r="CO27" s="54">
        <f>IF(AND('20'!CO27&lt;&gt;"",'20'!CO27&lt;&gt;"Falta"),'20'!CO27/20,"")</f>
        <v>0.95</v>
      </c>
      <c r="CP27" s="54" t="str">
        <f>IF(AND('20'!CP27&lt;&gt;"",'20'!CP27&lt;&gt;"Falta"),'20'!CP27/20,"")</f>
        <v/>
      </c>
      <c r="CQ27" s="54" t="str">
        <f>IF(AND('20'!CQ27&lt;&gt;"",'20'!CQ27&lt;&gt;"Falta"),'20'!CQ27/20,"")</f>
        <v/>
      </c>
      <c r="CR27" s="54" t="str">
        <f>IF(AND('20'!CR27&lt;&gt;"",'20'!CR27&lt;&gt;"Falta"),'20'!CR27/20,"")</f>
        <v/>
      </c>
      <c r="CS27" s="54" t="str">
        <f>IF(AND('20'!CS27&lt;&gt;"",'20'!CS27&lt;&gt;"Falta"),'20'!CS27/20,"")</f>
        <v/>
      </c>
      <c r="CT27" s="54" t="str">
        <f>IF(AND('20'!CT27&lt;&gt;"",'20'!CT27&lt;&gt;"Falta"),'20'!CT27/20,"")</f>
        <v/>
      </c>
      <c r="CU27" s="54" t="str">
        <f>IF(AND('20'!CU27&lt;&gt;"",'20'!CU27&lt;&gt;"Falta"),'20'!CU27/20,"")</f>
        <v/>
      </c>
      <c r="CV27" s="54" t="str">
        <f>IF(AND('20'!CV27&lt;&gt;"",'20'!CV27&lt;&gt;"Falta"),'20'!CV27/20,"")</f>
        <v/>
      </c>
      <c r="CW27" s="54" t="str">
        <f>IF(AND('20'!CW27&lt;&gt;"",'20'!CW27&lt;&gt;"Falta"),'20'!CW27/20,"")</f>
        <v/>
      </c>
      <c r="CX27" s="54" t="str">
        <f>IF(AND('20'!CX27&lt;&gt;"",'20'!CX27&lt;&gt;"Falta"),'20'!CX27/20,"")</f>
        <v/>
      </c>
      <c r="CY27" s="54" t="str">
        <f>IF(AND('20'!CY27&lt;&gt;"",'20'!CY27&lt;&gt;"Falta"),'20'!CY27/20,"")</f>
        <v/>
      </c>
      <c r="CZ27" s="54" t="str">
        <f>IF(AND('20'!CZ27&lt;&gt;"",'20'!CZ27&lt;&gt;"Falta"),'20'!CZ27/20,"")</f>
        <v/>
      </c>
      <c r="DA27" s="54">
        <f>IF(AND('20'!DA27&lt;&gt;"",'20'!DA27&lt;&gt;"Falta"),'20'!DA27/20,"")</f>
        <v>0.95</v>
      </c>
      <c r="DB27" s="54">
        <f>IF(AND('20'!DB27&lt;&gt;"",'20'!DB27&lt;&gt;"Falta"),'20'!DB27/20,"")</f>
        <v>0.6</v>
      </c>
      <c r="DC27" s="54">
        <f>IF(AND('20'!DC27&lt;&gt;"",'20'!DC27&lt;&gt;"Falta"),'20'!DC27/20,"")</f>
        <v>0.95</v>
      </c>
      <c r="DD27" s="54">
        <f>IF(AND('20'!DD27&lt;&gt;"",'20'!DD27&lt;&gt;"Falta"),'20'!DD27/20,"")</f>
        <v>0.8</v>
      </c>
      <c r="DE27" s="54">
        <f>IF(AND('20'!DE27&lt;&gt;"",'20'!DE27&lt;&gt;"Falta"),'20'!DE27/20,"")</f>
        <v>0.95</v>
      </c>
      <c r="DF27" s="54" t="str">
        <f>IF(AND('20'!DF27&lt;&gt;"",'20'!DF27&lt;&gt;"Falta"),'20'!DF27/20,"")</f>
        <v/>
      </c>
      <c r="DG27" s="54" t="str">
        <f>IF(AND('20'!DG27&lt;&gt;"",'20'!DG27&lt;&gt;"Falta"),'20'!DG27/20,"")</f>
        <v/>
      </c>
      <c r="DH27" s="54" t="str">
        <f>IF(AND('20'!DH27&lt;&gt;"",'20'!DH27&lt;&gt;"Falta"),'20'!DH27/20,"")</f>
        <v/>
      </c>
      <c r="DI27" s="54" t="str">
        <f>IF(AND('20'!DI27&lt;&gt;"",'20'!DI27&lt;&gt;"Falta"),'20'!DI27/20,"")</f>
        <v/>
      </c>
      <c r="DJ27" s="54" t="str">
        <f>IF(AND('20'!DJ27&lt;&gt;"",'20'!DJ27&lt;&gt;"Falta"),'20'!DJ27/20,"")</f>
        <v/>
      </c>
      <c r="DK27" s="54" t="str">
        <f>IF(AND('20'!DK27&lt;&gt;"",'20'!DK27&lt;&gt;"Falta"),'20'!DK27/20,"")</f>
        <v/>
      </c>
      <c r="DL27" s="54" t="str">
        <f>IF(AND('20'!DL27&lt;&gt;"",'20'!DL27&lt;&gt;"Falta"),'20'!DL27/20,"")</f>
        <v/>
      </c>
      <c r="DM27" s="54" t="str">
        <f>IF(AND('20'!DM27&lt;&gt;"",'20'!DM27&lt;&gt;"Falta"),'20'!DM27/20,"")</f>
        <v/>
      </c>
      <c r="DN27" s="54" t="str">
        <f>IF(AND('20'!DN27&lt;&gt;"",'20'!DN27&lt;&gt;"Falta"),'20'!DN27/20,"")</f>
        <v/>
      </c>
      <c r="DO27" s="54" t="str">
        <f>IF(AND('20'!DO27&lt;&gt;"",'20'!DO27&lt;&gt;"Falta"),'20'!DO27/20,"")</f>
        <v/>
      </c>
      <c r="DP27" s="54" t="str">
        <f>IF(AND('20'!DP27&lt;&gt;"",'20'!DP27&lt;&gt;"Falta"),'20'!DP27/20,"")</f>
        <v/>
      </c>
      <c r="DQ27" s="54">
        <f>IF(AND('20'!DQ27&lt;&gt;"",'20'!DQ27&lt;&gt;"Falta"),'20'!DQ27/20,"")</f>
        <v>0.8</v>
      </c>
      <c r="DR27" s="54" t="str">
        <f>IF(AND('20'!DR27&lt;&gt;"",'20'!DR27&lt;&gt;"Falta"),'20'!DR27/20,"")</f>
        <v/>
      </c>
      <c r="DS27" s="54" t="str">
        <f>IF(AND('20'!DS27&lt;&gt;"",'20'!DS27&lt;&gt;"Falta"),'20'!DS27/20,"")</f>
        <v/>
      </c>
      <c r="DT27" s="54" t="str">
        <f>IF(AND('20'!DT27&lt;&gt;"",'20'!DT27&lt;&gt;"Falta"),'20'!DT27/20,"")</f>
        <v/>
      </c>
      <c r="DU27" s="54">
        <f>IF(AND('20'!DU27&lt;&gt;"",'20'!DU27&lt;&gt;"Falta"),'20'!DU27/20,"")</f>
        <v>0.8</v>
      </c>
      <c r="DV27" s="54" t="str">
        <f>IF(AND('20'!DV27&lt;&gt;"",'20'!DV27&lt;&gt;"Falta"),'20'!DV27/20,"")</f>
        <v/>
      </c>
      <c r="DW27" s="54" t="str">
        <f>IF(AND('20'!DW27&lt;&gt;"",'20'!DW27&lt;&gt;"Falta"),'20'!DW27/20,"")</f>
        <v/>
      </c>
      <c r="DX27" s="54" t="str">
        <f>IF(AND('20'!DX27&lt;&gt;"",'20'!DX27&lt;&gt;"Falta"),'20'!DX27/20,"")</f>
        <v/>
      </c>
      <c r="DY27" s="54" t="str">
        <f>IF(AND('20'!DY27&lt;&gt;"",'20'!DY27&lt;&gt;"Falta"),'20'!DY27/20,"")</f>
        <v/>
      </c>
      <c r="DZ27" s="54" t="str">
        <f>IF(AND('20'!DZ27&lt;&gt;"",'20'!DZ27&lt;&gt;"Falta"),'20'!DZ27/20,"")</f>
        <v/>
      </c>
      <c r="EA27" s="54" t="str">
        <f>IF(AND('20'!EA27&lt;&gt;"",'20'!EA27&lt;&gt;"Falta"),'20'!EA27/20,"")</f>
        <v/>
      </c>
      <c r="EB27" s="54" t="str">
        <f>IF(AND('20'!EB27&lt;&gt;"",'20'!EB27&lt;&gt;"Falta"),'20'!EB27/20,"")</f>
        <v/>
      </c>
      <c r="EC27" s="54" t="str">
        <f>IF(AND('20'!EC27&lt;&gt;"",'20'!EC27&lt;&gt;"Falta"),'20'!EC27/20,"")</f>
        <v/>
      </c>
      <c r="ED27" s="54" t="str">
        <f>IF(AND('20'!ED27&lt;&gt;"",'20'!ED27&lt;&gt;"Falta"),'20'!ED27/20,"")</f>
        <v/>
      </c>
      <c r="EE27" s="54" t="str">
        <f>IF(AND('20'!EE27&lt;&gt;"",'20'!EE27&lt;&gt;"Falta"),'20'!EE27/20,"")</f>
        <v/>
      </c>
      <c r="EF27" s="54" t="str">
        <f>IF(AND('20'!EF27&lt;&gt;"",'20'!EF27&lt;&gt;"Falta"),'20'!EF27/20,"")</f>
        <v/>
      </c>
      <c r="EG27" s="54" t="str">
        <f>IF(AND('20'!EG27&lt;&gt;"",'20'!EG27&lt;&gt;"Falta"),'20'!EG27/20,"")</f>
        <v/>
      </c>
      <c r="EH27" s="54" t="str">
        <f>IF(AND('20'!EH27&lt;&gt;"",'20'!EH27&lt;&gt;"Falta"),'20'!EH27/20,"")</f>
        <v/>
      </c>
      <c r="EI27" s="54" t="str">
        <f>IF(AND('20'!EI27&lt;&gt;"",'20'!EI27&lt;&gt;"Falta"),'20'!EI27/20,"")</f>
        <v/>
      </c>
      <c r="EJ27" s="54" t="str">
        <f>IF(AND('20'!EJ27&lt;&gt;"",'20'!EJ27&lt;&gt;"Falta"),'20'!EJ27/20,"")</f>
        <v/>
      </c>
      <c r="EK27" s="54">
        <f>IF(AND('20'!EK27&lt;&gt;"",'20'!EK27&lt;&gt;"Falta"),'20'!EK27/20,"")</f>
        <v>0.8</v>
      </c>
      <c r="EL27" s="54" t="str">
        <f>IF(AND('20'!EL27&lt;&gt;"",'20'!EL27&lt;&gt;"Falta"),'20'!EL27/20,"")</f>
        <v/>
      </c>
      <c r="EM27" s="54" t="str">
        <f>IF(AND('20'!EM27&lt;&gt;"",'20'!EM27&lt;&gt;"Falta"),'20'!EM27/20,"")</f>
        <v/>
      </c>
      <c r="EN27" s="54" t="str">
        <f>IF(AND('20'!EN27&lt;&gt;"",'20'!EN27&lt;&gt;"Falta"),'20'!EN27/20,"")</f>
        <v/>
      </c>
      <c r="EO27" s="54">
        <f>IF(AND('20'!EO27&lt;&gt;"",'20'!EO27&lt;&gt;"Falta"),'20'!EO27/20,"")</f>
        <v>0.8</v>
      </c>
      <c r="EP27" s="54" t="str">
        <f>IF(AND('20'!EP27&lt;&gt;"",'20'!EP27&lt;&gt;"Falta"),'20'!EP27/20,"")</f>
        <v/>
      </c>
      <c r="EQ27" s="54" t="str">
        <f>IF(AND('20'!EQ27&lt;&gt;"",'20'!EQ27&lt;&gt;"Falta"),'20'!EQ27/20,"")</f>
        <v/>
      </c>
      <c r="ER27" s="54" t="str">
        <f>IF(AND('20'!ER27&lt;&gt;"",'20'!ER27&lt;&gt;"Falta"),'20'!ER27/20,"")</f>
        <v/>
      </c>
      <c r="ES27" s="54" t="str">
        <f>IF(AND('20'!ES27&lt;&gt;"",'20'!ES27&lt;&gt;"Falta"),'20'!ES27/20,"")</f>
        <v/>
      </c>
      <c r="ET27" s="54" t="str">
        <f>IF(AND('20'!ET27&lt;&gt;"",'20'!ET27&lt;&gt;"Falta"),'20'!ET27/20,"")</f>
        <v/>
      </c>
      <c r="EU27" s="54" t="str">
        <f>IF(AND('20'!EU27&lt;&gt;"",'20'!EU27&lt;&gt;"Falta"),'20'!EU27/20,"")</f>
        <v/>
      </c>
      <c r="EV27" s="54" t="str">
        <f>IF(AND('20'!EV27&lt;&gt;"",'20'!EV27&lt;&gt;"Falta"),'20'!EV27/20,"")</f>
        <v/>
      </c>
      <c r="EW27" s="54" t="str">
        <f>IF(AND('20'!EW27&lt;&gt;"",'20'!EW27&lt;&gt;"Falta"),'20'!EW27/20,"")</f>
        <v/>
      </c>
      <c r="EX27" s="54" t="str">
        <f>IF(AND('20'!EX27&lt;&gt;"",'20'!EX27&lt;&gt;"Falta"),'20'!EX27/20,"")</f>
        <v/>
      </c>
      <c r="EY27" s="54" t="str">
        <f>IF(AND('20'!EY27&lt;&gt;"",'20'!EY27&lt;&gt;"Falta"),'20'!EY27/20,"")</f>
        <v/>
      </c>
      <c r="EZ27" s="54" t="str">
        <f>IF(AND('20'!EZ27&lt;&gt;"",'20'!EZ27&lt;&gt;"Falta"),'20'!EZ27/20,"")</f>
        <v/>
      </c>
      <c r="FA27" s="54">
        <f>IF(AND('20'!FA27&lt;&gt;"",'20'!FA27&lt;&gt;"Falta"),'20'!FA27/20,"")</f>
        <v>0.7</v>
      </c>
      <c r="FB27" s="54">
        <f>IF(AND('20'!FB27&lt;&gt;"",'20'!FB27&lt;&gt;"Falta"),'20'!FB27/20,"")</f>
        <v>0.8</v>
      </c>
      <c r="FC27" s="54">
        <f>IF(AND('20'!FC27&lt;&gt;"",'20'!FC27&lt;&gt;"Falta"),'20'!FC27/20,"")</f>
        <v>0.75</v>
      </c>
      <c r="FD27" s="54">
        <f>IF(AND('20'!FD27&lt;&gt;"",'20'!FD27&lt;&gt;"Falta"),'20'!FD27/20,"")</f>
        <v>0.6</v>
      </c>
      <c r="FE27" s="54" t="str">
        <f>IF(AND('20'!FE27&lt;&gt;"",'20'!FE27&lt;&gt;"Falta"),'20'!FE27/20,"")</f>
        <v/>
      </c>
      <c r="FF27" s="54" t="str">
        <f>IF(AND('20'!FF27&lt;&gt;"",'20'!FF27&lt;&gt;"Falta"),'20'!FF27/20,"")</f>
        <v/>
      </c>
      <c r="FG27" s="54" t="str">
        <f>IF(AND('20'!FG27&lt;&gt;"",'20'!FG27&lt;&gt;"Falta"),'20'!FG27/20,"")</f>
        <v/>
      </c>
      <c r="FH27" s="54" t="str">
        <f>IF(AND('20'!FH27&lt;&gt;"",'20'!FH27&lt;&gt;"Falta"),'20'!FH27/20,"")</f>
        <v/>
      </c>
      <c r="FI27" s="54" t="str">
        <f>IF(AND('20'!FI27&lt;&gt;"",'20'!FI27&lt;&gt;"Falta"),'20'!FI27/20,"")</f>
        <v/>
      </c>
      <c r="FJ27" s="54" t="str">
        <f>IF(AND('20'!FJ27&lt;&gt;"",'20'!FJ27&lt;&gt;"Falta"),'20'!FJ27/20,"")</f>
        <v/>
      </c>
      <c r="FK27" s="54" t="str">
        <f>IF(AND('20'!FK27&lt;&gt;"",'20'!FK27&lt;&gt;"Falta"),'20'!FK27/20,"")</f>
        <v/>
      </c>
      <c r="FL27" s="54" t="str">
        <f>IF(AND('20'!FL27&lt;&gt;"",'20'!FL27&lt;&gt;"Falta"),'20'!FL27/20,"")</f>
        <v/>
      </c>
    </row>
    <row r="28" spans="2:168" x14ac:dyDescent="0.25">
      <c r="B28" s="42" t="str">
        <f>IF(ISBLANK('Nota de Estudiantes'!B30),"",'Nota de Estudiantes'!B30)</f>
        <v>24</v>
      </c>
      <c r="C28" s="42" t="str">
        <f>IF(ISBLANK('Nota de Estudiantes'!C30),"",'Nota de Estudiantes'!C30)</f>
        <v>SILVA VILCHEZ, JOSE LUIS</v>
      </c>
      <c r="D28" s="38" t="str">
        <f>IF(ISBLANK('Nota de Estudiantes'!D30),"",'Nota de Estudiantes'!D30)</f>
        <v>05</v>
      </c>
      <c r="E28" s="54">
        <f>IF(AND('20'!E28&lt;&gt;"",'20'!E28&lt;&gt;"Falta"),'20'!E28/20,"")</f>
        <v>0.8</v>
      </c>
      <c r="F28" s="54">
        <f>IF(AND('20'!F28&lt;&gt;"",'20'!F28&lt;&gt;"Falta"),'20'!F28/20,"")</f>
        <v>0.6</v>
      </c>
      <c r="G28" s="54">
        <f>IF(AND('20'!G28&lt;&gt;"",'20'!G28&lt;&gt;"Falta"),'20'!G28/20,"")</f>
        <v>0.75</v>
      </c>
      <c r="H28" s="54" t="str">
        <f>IF(AND('20'!H28&lt;&gt;"",'20'!H28&lt;&gt;"Falta"),'20'!H28/20,"")</f>
        <v/>
      </c>
      <c r="I28" s="54">
        <f>IF(AND('20'!I28&lt;&gt;"",'20'!I28&lt;&gt;"Falta"),'20'!I28/20,"")</f>
        <v>0.65</v>
      </c>
      <c r="J28" s="54">
        <f>IF(AND('20'!J28&lt;&gt;"",'20'!J28&lt;&gt;"Falta"),'20'!J28/20,"")</f>
        <v>1</v>
      </c>
      <c r="K28" s="54">
        <f>IF(AND('20'!K28&lt;&gt;"",'20'!K28&lt;&gt;"Falta"),'20'!K28/20,"")</f>
        <v>0.6</v>
      </c>
      <c r="L28" s="54">
        <f>IF(AND('20'!L28&lt;&gt;"",'20'!L28&lt;&gt;"Falta"),'20'!L28/20,"")</f>
        <v>1</v>
      </c>
      <c r="M28" s="54" t="str">
        <f>IF(AND('20'!M28&lt;&gt;"",'20'!M28&lt;&gt;"Falta"),'20'!M28/20,"")</f>
        <v/>
      </c>
      <c r="N28" s="54" t="str">
        <f>IF(AND('20'!N28&lt;&gt;"",'20'!N28&lt;&gt;"Falta"),'20'!N28/20,"")</f>
        <v/>
      </c>
      <c r="O28" s="54" t="str">
        <f>IF(AND('20'!O28&lt;&gt;"",'20'!O28&lt;&gt;"Falta"),'20'!O28/20,"")</f>
        <v/>
      </c>
      <c r="P28" s="54" t="str">
        <f>IF(AND('20'!P28&lt;&gt;"",'20'!P28&lt;&gt;"Falta"),'20'!P28/20,"")</f>
        <v/>
      </c>
      <c r="Q28" s="54" t="str">
        <f>IF(AND('20'!Q28&lt;&gt;"",'20'!Q28&lt;&gt;"Falta"),'20'!Q28/20,"")</f>
        <v/>
      </c>
      <c r="R28" s="54" t="str">
        <f>IF(AND('20'!R28&lt;&gt;"",'20'!R28&lt;&gt;"Falta"),'20'!R28/20,"")</f>
        <v/>
      </c>
      <c r="S28" s="54" t="str">
        <f>IF(AND('20'!S28&lt;&gt;"",'20'!S28&lt;&gt;"Falta"),'20'!S28/20,"")</f>
        <v/>
      </c>
      <c r="T28" s="54" t="str">
        <f>IF(AND('20'!T28&lt;&gt;"",'20'!T28&lt;&gt;"Falta"),'20'!T28/20,"")</f>
        <v/>
      </c>
      <c r="U28" s="54">
        <f>IF(AND('20'!U28&lt;&gt;"",'20'!U28&lt;&gt;"Falta"),'20'!U28/20,"")</f>
        <v>0.5</v>
      </c>
      <c r="V28" s="54">
        <f>IF(AND('20'!V28&lt;&gt;"",'20'!V28&lt;&gt;"Falta"),'20'!V28/20,"")</f>
        <v>0.8</v>
      </c>
      <c r="W28" s="54">
        <f>IF(AND('20'!W28&lt;&gt;"",'20'!W28&lt;&gt;"Falta"),'20'!W28/20,"")</f>
        <v>0.85</v>
      </c>
      <c r="X28" s="54" t="str">
        <f>IF(AND('20'!X28&lt;&gt;"",'20'!X28&lt;&gt;"Falta"),'20'!X28/20,"")</f>
        <v/>
      </c>
      <c r="Y28" s="54">
        <f>IF(AND('20'!Y28&lt;&gt;"",'20'!Y28&lt;&gt;"Falta"),'20'!Y28/20,"")</f>
        <v>0.75</v>
      </c>
      <c r="Z28" s="54">
        <f>IF(AND('20'!Z28&lt;&gt;"",'20'!Z28&lt;&gt;"Falta"),'20'!Z28/20,"")</f>
        <v>0.65</v>
      </c>
      <c r="AA28" s="54">
        <f>IF(AND('20'!AA28&lt;&gt;"",'20'!AA28&lt;&gt;"Falta"),'20'!AA28/20,"")</f>
        <v>1</v>
      </c>
      <c r="AB28" s="54">
        <f>IF(AND('20'!AB28&lt;&gt;"",'20'!AB28&lt;&gt;"Falta"),'20'!AB28/20,"")</f>
        <v>0.9</v>
      </c>
      <c r="AC28" s="54">
        <f>IF(AND('20'!AC28&lt;&gt;"",'20'!AC28&lt;&gt;"Falta"),'20'!AC28/20,"")</f>
        <v>0.5</v>
      </c>
      <c r="AD28" s="54" t="str">
        <f>IF(AND('20'!AD28&lt;&gt;"",'20'!AD28&lt;&gt;"Falta"),'20'!AD28/20,"")</f>
        <v/>
      </c>
      <c r="AE28" s="54" t="str">
        <f>IF(AND('20'!AE28&lt;&gt;"",'20'!AE28&lt;&gt;"Falta"),'20'!AE28/20,"")</f>
        <v/>
      </c>
      <c r="AF28" s="54" t="str">
        <f>IF(AND('20'!AF28&lt;&gt;"",'20'!AF28&lt;&gt;"Falta"),'20'!AF28/20,"")</f>
        <v/>
      </c>
      <c r="AG28" s="54" t="str">
        <f>IF(AND('20'!AG28&lt;&gt;"",'20'!AG28&lt;&gt;"Falta"),'20'!AG28/20,"")</f>
        <v/>
      </c>
      <c r="AH28" s="54" t="str">
        <f>IF(AND('20'!AH28&lt;&gt;"",'20'!AH28&lt;&gt;"Falta"),'20'!AH28/20,"")</f>
        <v/>
      </c>
      <c r="AI28" s="54" t="str">
        <f>IF(AND('20'!AI28&lt;&gt;"",'20'!AI28&lt;&gt;"Falta"),'20'!AI28/20,"")</f>
        <v/>
      </c>
      <c r="AJ28" s="54" t="str">
        <f>IF(AND('20'!AJ28&lt;&gt;"",'20'!AJ28&lt;&gt;"Falta"),'20'!AJ28/20,"")</f>
        <v/>
      </c>
      <c r="AK28" s="54" t="str">
        <f>IF(AND('20'!AK28&lt;&gt;"",'20'!AK28&lt;&gt;"Falta"),'20'!AK28/20,"")</f>
        <v/>
      </c>
      <c r="AL28" s="54" t="str">
        <f>IF(AND('20'!AL28&lt;&gt;"",'20'!AL28&lt;&gt;"Falta"),'20'!AL28/20,"")</f>
        <v/>
      </c>
      <c r="AM28" s="54" t="str">
        <f>IF(AND('20'!AM28&lt;&gt;"",'20'!AM28&lt;&gt;"Falta"),'20'!AM28/20,"")</f>
        <v/>
      </c>
      <c r="AN28" s="54" t="str">
        <f>IF(AND('20'!AN28&lt;&gt;"",'20'!AN28&lt;&gt;"Falta"),'20'!AN28/20,"")</f>
        <v/>
      </c>
      <c r="AO28" s="54" t="str">
        <f>IF(AND('20'!AO28&lt;&gt;"",'20'!AO28&lt;&gt;"Falta"),'20'!AO28/20,"")</f>
        <v/>
      </c>
      <c r="AP28" s="54" t="str">
        <f>IF(AND('20'!AP28&lt;&gt;"",'20'!AP28&lt;&gt;"Falta"),'20'!AP28/20,"")</f>
        <v/>
      </c>
      <c r="AQ28" s="54" t="str">
        <f>IF(AND('20'!AQ28&lt;&gt;"",'20'!AQ28&lt;&gt;"Falta"),'20'!AQ28/20,"")</f>
        <v/>
      </c>
      <c r="AR28" s="54" t="str">
        <f>IF(AND('20'!AR28&lt;&gt;"",'20'!AR28&lt;&gt;"Falta"),'20'!AR28/20,"")</f>
        <v/>
      </c>
      <c r="AS28" s="54">
        <f>IF(AND('20'!AS28&lt;&gt;"",'20'!AS28&lt;&gt;"Falta"),'20'!AS28/20,"")</f>
        <v>0.5</v>
      </c>
      <c r="AT28" s="54" t="str">
        <f>IF(AND('20'!AT28&lt;&gt;"",'20'!AT28&lt;&gt;"Falta"),'20'!AT28/20,"")</f>
        <v/>
      </c>
      <c r="AU28" s="54" t="str">
        <f>IF(AND('20'!AU28&lt;&gt;"",'20'!AU28&lt;&gt;"Falta"),'20'!AU28/20,"")</f>
        <v/>
      </c>
      <c r="AV28" s="54" t="str">
        <f>IF(AND('20'!AV28&lt;&gt;"",'20'!AV28&lt;&gt;"Falta"),'20'!AV28/20,"")</f>
        <v/>
      </c>
      <c r="AW28" s="54">
        <f>IF(AND('20'!AW28&lt;&gt;"",'20'!AW28&lt;&gt;"Falta"),'20'!AW28/20,"")</f>
        <v>1</v>
      </c>
      <c r="AX28" s="54">
        <f>IF(AND('20'!AX28&lt;&gt;"",'20'!AX28&lt;&gt;"Falta"),'20'!AX28/20,"")</f>
        <v>0.65</v>
      </c>
      <c r="AY28" s="54" t="str">
        <f>IF(AND('20'!AY28&lt;&gt;"",'20'!AY28&lt;&gt;"Falta"),'20'!AY28/20,"")</f>
        <v/>
      </c>
      <c r="AZ28" s="54" t="str">
        <f>IF(AND('20'!AZ28&lt;&gt;"",'20'!AZ28&lt;&gt;"Falta"),'20'!AZ28/20,"")</f>
        <v/>
      </c>
      <c r="BA28" s="54" t="str">
        <f>IF(AND('20'!BA28&lt;&gt;"",'20'!BA28&lt;&gt;"Falta"),'20'!BA28/20,"")</f>
        <v/>
      </c>
      <c r="BB28" s="54" t="str">
        <f>IF(AND('20'!BB28&lt;&gt;"",'20'!BB28&lt;&gt;"Falta"),'20'!BB28/20,"")</f>
        <v/>
      </c>
      <c r="BC28" s="54" t="str">
        <f>IF(AND('20'!BC28&lt;&gt;"",'20'!BC28&lt;&gt;"Falta"),'20'!BC28/20,"")</f>
        <v/>
      </c>
      <c r="BD28" s="54" t="str">
        <f>IF(AND('20'!BD28&lt;&gt;"",'20'!BD28&lt;&gt;"Falta"),'20'!BD28/20,"")</f>
        <v/>
      </c>
      <c r="BE28" s="54" t="str">
        <f>IF(AND('20'!BE28&lt;&gt;"",'20'!BE28&lt;&gt;"Falta"),'20'!BE28/20,"")</f>
        <v/>
      </c>
      <c r="BF28" s="54" t="str">
        <f>IF(AND('20'!BF28&lt;&gt;"",'20'!BF28&lt;&gt;"Falta"),'20'!BF28/20,"")</f>
        <v/>
      </c>
      <c r="BG28" s="54" t="str">
        <f>IF(AND('20'!BG28&lt;&gt;"",'20'!BG28&lt;&gt;"Falta"),'20'!BG28/20,"")</f>
        <v/>
      </c>
      <c r="BH28" s="54" t="str">
        <f>IF(AND('20'!BH28&lt;&gt;"",'20'!BH28&lt;&gt;"Falta"),'20'!BH28/20,"")</f>
        <v/>
      </c>
      <c r="BI28" s="54">
        <f>IF(AND('20'!BI28&lt;&gt;"",'20'!BI28&lt;&gt;"Falta"),'20'!BI28/20,"")</f>
        <v>0.6</v>
      </c>
      <c r="BJ28" s="54" t="str">
        <f>IF(AND('20'!BJ28&lt;&gt;"",'20'!BJ28&lt;&gt;"Falta"),'20'!BJ28/20,"")</f>
        <v/>
      </c>
      <c r="BK28" s="54" t="str">
        <f>IF(AND('20'!BK28&lt;&gt;"",'20'!BK28&lt;&gt;"Falta"),'20'!BK28/20,"")</f>
        <v/>
      </c>
      <c r="BL28" s="54" t="str">
        <f>IF(AND('20'!BL28&lt;&gt;"",'20'!BL28&lt;&gt;"Falta"),'20'!BL28/20,"")</f>
        <v/>
      </c>
      <c r="BM28" s="54">
        <f>IF(AND('20'!BM28&lt;&gt;"",'20'!BM28&lt;&gt;"Falta"),'20'!BM28/20,"")</f>
        <v>0.65</v>
      </c>
      <c r="BN28" s="54" t="str">
        <f>IF(AND('20'!BN28&lt;&gt;"",'20'!BN28&lt;&gt;"Falta"),'20'!BN28/20,"")</f>
        <v/>
      </c>
      <c r="BO28" s="54" t="str">
        <f>IF(AND('20'!BO28&lt;&gt;"",'20'!BO28&lt;&gt;"Falta"),'20'!BO28/20,"")</f>
        <v/>
      </c>
      <c r="BP28" s="54" t="str">
        <f>IF(AND('20'!BP28&lt;&gt;"",'20'!BP28&lt;&gt;"Falta"),'20'!BP28/20,"")</f>
        <v/>
      </c>
      <c r="BQ28" s="54" t="str">
        <f>IF(AND('20'!BQ28&lt;&gt;"",'20'!BQ28&lt;&gt;"Falta"),'20'!BQ28/20,"")</f>
        <v/>
      </c>
      <c r="BR28" s="54" t="str">
        <f>IF(AND('20'!BR28&lt;&gt;"",'20'!BR28&lt;&gt;"Falta"),'20'!BR28/20,"")</f>
        <v/>
      </c>
      <c r="BS28" s="54" t="str">
        <f>IF(AND('20'!BS28&lt;&gt;"",'20'!BS28&lt;&gt;"Falta"),'20'!BS28/20,"")</f>
        <v/>
      </c>
      <c r="BT28" s="54" t="str">
        <f>IF(AND('20'!BT28&lt;&gt;"",'20'!BT28&lt;&gt;"Falta"),'20'!BT28/20,"")</f>
        <v/>
      </c>
      <c r="BU28" s="54" t="str">
        <f>IF(AND('20'!BU28&lt;&gt;"",'20'!BU28&lt;&gt;"Falta"),'20'!BU28/20,"")</f>
        <v/>
      </c>
      <c r="BV28" s="54" t="str">
        <f>IF(AND('20'!BV28&lt;&gt;"",'20'!BV28&lt;&gt;"Falta"),'20'!BV28/20,"")</f>
        <v/>
      </c>
      <c r="BW28" s="54" t="str">
        <f>IF(AND('20'!BW28&lt;&gt;"",'20'!BW28&lt;&gt;"Falta"),'20'!BW28/20,"")</f>
        <v/>
      </c>
      <c r="BX28" s="54" t="str">
        <f>IF(AND('20'!BX28&lt;&gt;"",'20'!BX28&lt;&gt;"Falta"),'20'!BX28/20,"")</f>
        <v/>
      </c>
      <c r="BY28" s="54">
        <f>IF(AND('20'!BY28&lt;&gt;"",'20'!BY28&lt;&gt;"Falta"),'20'!BY28/20,"")</f>
        <v>0.6</v>
      </c>
      <c r="BZ28" s="54">
        <f>IF(AND('20'!BZ28&lt;&gt;"",'20'!BZ28&lt;&gt;"Falta"),'20'!BZ28/20,"")</f>
        <v>1</v>
      </c>
      <c r="CA28" s="54" t="str">
        <f>IF(AND('20'!CA28&lt;&gt;"",'20'!CA28&lt;&gt;"Falta"),'20'!CA28/20,"")</f>
        <v/>
      </c>
      <c r="CB28" s="54" t="str">
        <f>IF(AND('20'!CB28&lt;&gt;"",'20'!CB28&lt;&gt;"Falta"),'20'!CB28/20,"")</f>
        <v/>
      </c>
      <c r="CC28" s="54" t="str">
        <f>IF(AND('20'!CC28&lt;&gt;"",'20'!CC28&lt;&gt;"Falta"),'20'!CC28/20,"")</f>
        <v/>
      </c>
      <c r="CD28" s="54" t="str">
        <f>IF(AND('20'!CD28&lt;&gt;"",'20'!CD28&lt;&gt;"Falta"),'20'!CD28/20,"")</f>
        <v/>
      </c>
      <c r="CE28" s="54" t="str">
        <f>IF(AND('20'!CE28&lt;&gt;"",'20'!CE28&lt;&gt;"Falta"),'20'!CE28/20,"")</f>
        <v/>
      </c>
      <c r="CF28" s="54" t="str">
        <f>IF(AND('20'!CF28&lt;&gt;"",'20'!CF28&lt;&gt;"Falta"),'20'!CF28/20,"")</f>
        <v/>
      </c>
      <c r="CG28" s="54" t="str">
        <f>IF(AND('20'!CG28&lt;&gt;"",'20'!CG28&lt;&gt;"Falta"),'20'!CG28/20,"")</f>
        <v/>
      </c>
      <c r="CH28" s="54" t="str">
        <f>IF(AND('20'!CH28&lt;&gt;"",'20'!CH28&lt;&gt;"Falta"),'20'!CH28/20,"")</f>
        <v/>
      </c>
      <c r="CI28" s="54" t="str">
        <f>IF(AND('20'!CI28&lt;&gt;"",'20'!CI28&lt;&gt;"Falta"),'20'!CI28/20,"")</f>
        <v/>
      </c>
      <c r="CJ28" s="54" t="str">
        <f>IF(AND('20'!CJ28&lt;&gt;"",'20'!CJ28&lt;&gt;"Falta"),'20'!CJ28/20,"")</f>
        <v/>
      </c>
      <c r="CK28" s="54">
        <f>IF(AND('20'!CK28&lt;&gt;"",'20'!CK28&lt;&gt;"Falta"),'20'!CK28/20,"")</f>
        <v>0.7</v>
      </c>
      <c r="CL28" s="54" t="str">
        <f>IF(AND('20'!CL28&lt;&gt;"",'20'!CL28&lt;&gt;"Falta"),'20'!CL28/20,"")</f>
        <v/>
      </c>
      <c r="CM28" s="54" t="str">
        <f>IF(AND('20'!CM28&lt;&gt;"",'20'!CM28&lt;&gt;"Falta"),'20'!CM28/20,"")</f>
        <v/>
      </c>
      <c r="CN28" s="54" t="str">
        <f>IF(AND('20'!CN28&lt;&gt;"",'20'!CN28&lt;&gt;"Falta"),'20'!CN28/20,"")</f>
        <v/>
      </c>
      <c r="CO28" s="54">
        <f>IF(AND('20'!CO28&lt;&gt;"",'20'!CO28&lt;&gt;"Falta"),'20'!CO28/20,"")</f>
        <v>0.7</v>
      </c>
      <c r="CP28" s="54" t="str">
        <f>IF(AND('20'!CP28&lt;&gt;"",'20'!CP28&lt;&gt;"Falta"),'20'!CP28/20,"")</f>
        <v/>
      </c>
      <c r="CQ28" s="54" t="str">
        <f>IF(AND('20'!CQ28&lt;&gt;"",'20'!CQ28&lt;&gt;"Falta"),'20'!CQ28/20,"")</f>
        <v/>
      </c>
      <c r="CR28" s="54" t="str">
        <f>IF(AND('20'!CR28&lt;&gt;"",'20'!CR28&lt;&gt;"Falta"),'20'!CR28/20,"")</f>
        <v/>
      </c>
      <c r="CS28" s="54" t="str">
        <f>IF(AND('20'!CS28&lt;&gt;"",'20'!CS28&lt;&gt;"Falta"),'20'!CS28/20,"")</f>
        <v/>
      </c>
      <c r="CT28" s="54" t="str">
        <f>IF(AND('20'!CT28&lt;&gt;"",'20'!CT28&lt;&gt;"Falta"),'20'!CT28/20,"")</f>
        <v/>
      </c>
      <c r="CU28" s="54" t="str">
        <f>IF(AND('20'!CU28&lt;&gt;"",'20'!CU28&lt;&gt;"Falta"),'20'!CU28/20,"")</f>
        <v/>
      </c>
      <c r="CV28" s="54" t="str">
        <f>IF(AND('20'!CV28&lt;&gt;"",'20'!CV28&lt;&gt;"Falta"),'20'!CV28/20,"")</f>
        <v/>
      </c>
      <c r="CW28" s="54" t="str">
        <f>IF(AND('20'!CW28&lt;&gt;"",'20'!CW28&lt;&gt;"Falta"),'20'!CW28/20,"")</f>
        <v/>
      </c>
      <c r="CX28" s="54" t="str">
        <f>IF(AND('20'!CX28&lt;&gt;"",'20'!CX28&lt;&gt;"Falta"),'20'!CX28/20,"")</f>
        <v/>
      </c>
      <c r="CY28" s="54" t="str">
        <f>IF(AND('20'!CY28&lt;&gt;"",'20'!CY28&lt;&gt;"Falta"),'20'!CY28/20,"")</f>
        <v/>
      </c>
      <c r="CZ28" s="54" t="str">
        <f>IF(AND('20'!CZ28&lt;&gt;"",'20'!CZ28&lt;&gt;"Falta"),'20'!CZ28/20,"")</f>
        <v/>
      </c>
      <c r="DA28" s="54">
        <f>IF(AND('20'!DA28&lt;&gt;"",'20'!DA28&lt;&gt;"Falta"),'20'!DA28/20,"")</f>
        <v>0.7</v>
      </c>
      <c r="DB28" s="54">
        <f>IF(AND('20'!DB28&lt;&gt;"",'20'!DB28&lt;&gt;"Falta"),'20'!DB28/20,"")</f>
        <v>0.5</v>
      </c>
      <c r="DC28" s="54">
        <f>IF(AND('20'!DC28&lt;&gt;"",'20'!DC28&lt;&gt;"Falta"),'20'!DC28/20,"")</f>
        <v>0.45</v>
      </c>
      <c r="DD28" s="54">
        <f>IF(AND('20'!DD28&lt;&gt;"",'20'!DD28&lt;&gt;"Falta"),'20'!DD28/20,"")</f>
        <v>0.6</v>
      </c>
      <c r="DE28" s="54">
        <f>IF(AND('20'!DE28&lt;&gt;"",'20'!DE28&lt;&gt;"Falta"),'20'!DE28/20,"")</f>
        <v>0.65</v>
      </c>
      <c r="DF28" s="54" t="str">
        <f>IF(AND('20'!DF28&lt;&gt;"",'20'!DF28&lt;&gt;"Falta"),'20'!DF28/20,"")</f>
        <v/>
      </c>
      <c r="DG28" s="54" t="str">
        <f>IF(AND('20'!DG28&lt;&gt;"",'20'!DG28&lt;&gt;"Falta"),'20'!DG28/20,"")</f>
        <v/>
      </c>
      <c r="DH28" s="54" t="str">
        <f>IF(AND('20'!DH28&lt;&gt;"",'20'!DH28&lt;&gt;"Falta"),'20'!DH28/20,"")</f>
        <v/>
      </c>
      <c r="DI28" s="54" t="str">
        <f>IF(AND('20'!DI28&lt;&gt;"",'20'!DI28&lt;&gt;"Falta"),'20'!DI28/20,"")</f>
        <v/>
      </c>
      <c r="DJ28" s="54" t="str">
        <f>IF(AND('20'!DJ28&lt;&gt;"",'20'!DJ28&lt;&gt;"Falta"),'20'!DJ28/20,"")</f>
        <v/>
      </c>
      <c r="DK28" s="54" t="str">
        <f>IF(AND('20'!DK28&lt;&gt;"",'20'!DK28&lt;&gt;"Falta"),'20'!DK28/20,"")</f>
        <v/>
      </c>
      <c r="DL28" s="54" t="str">
        <f>IF(AND('20'!DL28&lt;&gt;"",'20'!DL28&lt;&gt;"Falta"),'20'!DL28/20,"")</f>
        <v/>
      </c>
      <c r="DM28" s="54" t="str">
        <f>IF(AND('20'!DM28&lt;&gt;"",'20'!DM28&lt;&gt;"Falta"),'20'!DM28/20,"")</f>
        <v/>
      </c>
      <c r="DN28" s="54" t="str">
        <f>IF(AND('20'!DN28&lt;&gt;"",'20'!DN28&lt;&gt;"Falta"),'20'!DN28/20,"")</f>
        <v/>
      </c>
      <c r="DO28" s="54" t="str">
        <f>IF(AND('20'!DO28&lt;&gt;"",'20'!DO28&lt;&gt;"Falta"),'20'!DO28/20,"")</f>
        <v/>
      </c>
      <c r="DP28" s="54" t="str">
        <f>IF(AND('20'!DP28&lt;&gt;"",'20'!DP28&lt;&gt;"Falta"),'20'!DP28/20,"")</f>
        <v/>
      </c>
      <c r="DQ28" s="54">
        <f>IF(AND('20'!DQ28&lt;&gt;"",'20'!DQ28&lt;&gt;"Falta"),'20'!DQ28/20,"")</f>
        <v>0.5</v>
      </c>
      <c r="DR28" s="54" t="str">
        <f>IF(AND('20'!DR28&lt;&gt;"",'20'!DR28&lt;&gt;"Falta"),'20'!DR28/20,"")</f>
        <v/>
      </c>
      <c r="DS28" s="54" t="str">
        <f>IF(AND('20'!DS28&lt;&gt;"",'20'!DS28&lt;&gt;"Falta"),'20'!DS28/20,"")</f>
        <v/>
      </c>
      <c r="DT28" s="54" t="str">
        <f>IF(AND('20'!DT28&lt;&gt;"",'20'!DT28&lt;&gt;"Falta"),'20'!DT28/20,"")</f>
        <v/>
      </c>
      <c r="DU28" s="54">
        <f>IF(AND('20'!DU28&lt;&gt;"",'20'!DU28&lt;&gt;"Falta"),'20'!DU28/20,"")</f>
        <v>0.5</v>
      </c>
      <c r="DV28" s="54" t="str">
        <f>IF(AND('20'!DV28&lt;&gt;"",'20'!DV28&lt;&gt;"Falta"),'20'!DV28/20,"")</f>
        <v/>
      </c>
      <c r="DW28" s="54" t="str">
        <f>IF(AND('20'!DW28&lt;&gt;"",'20'!DW28&lt;&gt;"Falta"),'20'!DW28/20,"")</f>
        <v/>
      </c>
      <c r="DX28" s="54" t="str">
        <f>IF(AND('20'!DX28&lt;&gt;"",'20'!DX28&lt;&gt;"Falta"),'20'!DX28/20,"")</f>
        <v/>
      </c>
      <c r="DY28" s="54" t="str">
        <f>IF(AND('20'!DY28&lt;&gt;"",'20'!DY28&lt;&gt;"Falta"),'20'!DY28/20,"")</f>
        <v/>
      </c>
      <c r="DZ28" s="54" t="str">
        <f>IF(AND('20'!DZ28&lt;&gt;"",'20'!DZ28&lt;&gt;"Falta"),'20'!DZ28/20,"")</f>
        <v/>
      </c>
      <c r="EA28" s="54" t="str">
        <f>IF(AND('20'!EA28&lt;&gt;"",'20'!EA28&lt;&gt;"Falta"),'20'!EA28/20,"")</f>
        <v/>
      </c>
      <c r="EB28" s="54" t="str">
        <f>IF(AND('20'!EB28&lt;&gt;"",'20'!EB28&lt;&gt;"Falta"),'20'!EB28/20,"")</f>
        <v/>
      </c>
      <c r="EC28" s="54" t="str">
        <f>IF(AND('20'!EC28&lt;&gt;"",'20'!EC28&lt;&gt;"Falta"),'20'!EC28/20,"")</f>
        <v/>
      </c>
      <c r="ED28" s="54" t="str">
        <f>IF(AND('20'!ED28&lt;&gt;"",'20'!ED28&lt;&gt;"Falta"),'20'!ED28/20,"")</f>
        <v/>
      </c>
      <c r="EE28" s="54" t="str">
        <f>IF(AND('20'!EE28&lt;&gt;"",'20'!EE28&lt;&gt;"Falta"),'20'!EE28/20,"")</f>
        <v/>
      </c>
      <c r="EF28" s="54" t="str">
        <f>IF(AND('20'!EF28&lt;&gt;"",'20'!EF28&lt;&gt;"Falta"),'20'!EF28/20,"")</f>
        <v/>
      </c>
      <c r="EG28" s="54" t="str">
        <f>IF(AND('20'!EG28&lt;&gt;"",'20'!EG28&lt;&gt;"Falta"),'20'!EG28/20,"")</f>
        <v/>
      </c>
      <c r="EH28" s="54" t="str">
        <f>IF(AND('20'!EH28&lt;&gt;"",'20'!EH28&lt;&gt;"Falta"),'20'!EH28/20,"")</f>
        <v/>
      </c>
      <c r="EI28" s="54" t="str">
        <f>IF(AND('20'!EI28&lt;&gt;"",'20'!EI28&lt;&gt;"Falta"),'20'!EI28/20,"")</f>
        <v/>
      </c>
      <c r="EJ28" s="54" t="str">
        <f>IF(AND('20'!EJ28&lt;&gt;"",'20'!EJ28&lt;&gt;"Falta"),'20'!EJ28/20,"")</f>
        <v/>
      </c>
      <c r="EK28" s="54">
        <f>IF(AND('20'!EK28&lt;&gt;"",'20'!EK28&lt;&gt;"Falta"),'20'!EK28/20,"")</f>
        <v>0.45</v>
      </c>
      <c r="EL28" s="54" t="str">
        <f>IF(AND('20'!EL28&lt;&gt;"",'20'!EL28&lt;&gt;"Falta"),'20'!EL28/20,"")</f>
        <v/>
      </c>
      <c r="EM28" s="54" t="str">
        <f>IF(AND('20'!EM28&lt;&gt;"",'20'!EM28&lt;&gt;"Falta"),'20'!EM28/20,"")</f>
        <v/>
      </c>
      <c r="EN28" s="54" t="str">
        <f>IF(AND('20'!EN28&lt;&gt;"",'20'!EN28&lt;&gt;"Falta"),'20'!EN28/20,"")</f>
        <v/>
      </c>
      <c r="EO28" s="54">
        <f>IF(AND('20'!EO28&lt;&gt;"",'20'!EO28&lt;&gt;"Falta"),'20'!EO28/20,"")</f>
        <v>0.45</v>
      </c>
      <c r="EP28" s="54" t="str">
        <f>IF(AND('20'!EP28&lt;&gt;"",'20'!EP28&lt;&gt;"Falta"),'20'!EP28/20,"")</f>
        <v/>
      </c>
      <c r="EQ28" s="54" t="str">
        <f>IF(AND('20'!EQ28&lt;&gt;"",'20'!EQ28&lt;&gt;"Falta"),'20'!EQ28/20,"")</f>
        <v/>
      </c>
      <c r="ER28" s="54" t="str">
        <f>IF(AND('20'!ER28&lt;&gt;"",'20'!ER28&lt;&gt;"Falta"),'20'!ER28/20,"")</f>
        <v/>
      </c>
      <c r="ES28" s="54" t="str">
        <f>IF(AND('20'!ES28&lt;&gt;"",'20'!ES28&lt;&gt;"Falta"),'20'!ES28/20,"")</f>
        <v/>
      </c>
      <c r="ET28" s="54" t="str">
        <f>IF(AND('20'!ET28&lt;&gt;"",'20'!ET28&lt;&gt;"Falta"),'20'!ET28/20,"")</f>
        <v/>
      </c>
      <c r="EU28" s="54" t="str">
        <f>IF(AND('20'!EU28&lt;&gt;"",'20'!EU28&lt;&gt;"Falta"),'20'!EU28/20,"")</f>
        <v/>
      </c>
      <c r="EV28" s="54" t="str">
        <f>IF(AND('20'!EV28&lt;&gt;"",'20'!EV28&lt;&gt;"Falta"),'20'!EV28/20,"")</f>
        <v/>
      </c>
      <c r="EW28" s="54" t="str">
        <f>IF(AND('20'!EW28&lt;&gt;"",'20'!EW28&lt;&gt;"Falta"),'20'!EW28/20,"")</f>
        <v/>
      </c>
      <c r="EX28" s="54" t="str">
        <f>IF(AND('20'!EX28&lt;&gt;"",'20'!EX28&lt;&gt;"Falta"),'20'!EX28/20,"")</f>
        <v/>
      </c>
      <c r="EY28" s="54" t="str">
        <f>IF(AND('20'!EY28&lt;&gt;"",'20'!EY28&lt;&gt;"Falta"),'20'!EY28/20,"")</f>
        <v/>
      </c>
      <c r="EZ28" s="54" t="str">
        <f>IF(AND('20'!EZ28&lt;&gt;"",'20'!EZ28&lt;&gt;"Falta"),'20'!EZ28/20,"")</f>
        <v/>
      </c>
      <c r="FA28" s="54">
        <f>IF(AND('20'!FA28&lt;&gt;"",'20'!FA28&lt;&gt;"Falta"),'20'!FA28/20,"")</f>
        <v>0.8</v>
      </c>
      <c r="FB28" s="54">
        <f>IF(AND('20'!FB28&lt;&gt;"",'20'!FB28&lt;&gt;"Falta"),'20'!FB28/20,"")</f>
        <v>1</v>
      </c>
      <c r="FC28" s="54">
        <f>IF(AND('20'!FC28&lt;&gt;"",'20'!FC28&lt;&gt;"Falta"),'20'!FC28/20,"")</f>
        <v>1</v>
      </c>
      <c r="FD28" s="54">
        <f>IF(AND('20'!FD28&lt;&gt;"",'20'!FD28&lt;&gt;"Falta"),'20'!FD28/20,"")</f>
        <v>0.8</v>
      </c>
      <c r="FE28" s="54" t="str">
        <f>IF(AND('20'!FE28&lt;&gt;"",'20'!FE28&lt;&gt;"Falta"),'20'!FE28/20,"")</f>
        <v/>
      </c>
      <c r="FF28" s="54" t="str">
        <f>IF(AND('20'!FF28&lt;&gt;"",'20'!FF28&lt;&gt;"Falta"),'20'!FF28/20,"")</f>
        <v/>
      </c>
      <c r="FG28" s="54" t="str">
        <f>IF(AND('20'!FG28&lt;&gt;"",'20'!FG28&lt;&gt;"Falta"),'20'!FG28/20,"")</f>
        <v/>
      </c>
      <c r="FH28" s="54" t="str">
        <f>IF(AND('20'!FH28&lt;&gt;"",'20'!FH28&lt;&gt;"Falta"),'20'!FH28/20,"")</f>
        <v/>
      </c>
      <c r="FI28" s="54" t="str">
        <f>IF(AND('20'!FI28&lt;&gt;"",'20'!FI28&lt;&gt;"Falta"),'20'!FI28/20,"")</f>
        <v/>
      </c>
      <c r="FJ28" s="54" t="str">
        <f>IF(AND('20'!FJ28&lt;&gt;"",'20'!FJ28&lt;&gt;"Falta"),'20'!FJ28/20,"")</f>
        <v/>
      </c>
      <c r="FK28" s="54" t="str">
        <f>IF(AND('20'!FK28&lt;&gt;"",'20'!FK28&lt;&gt;"Falta"),'20'!FK28/20,"")</f>
        <v/>
      </c>
      <c r="FL28" s="54" t="str">
        <f>IF(AND('20'!FL28&lt;&gt;"",'20'!FL28&lt;&gt;"Falta"),'20'!FL28/20,"")</f>
        <v/>
      </c>
    </row>
    <row r="29" spans="2:168" x14ac:dyDescent="0.25">
      <c r="B29" s="42" t="str">
        <f>IF(ISBLANK('Nota de Estudiantes'!B31),"",'Nota de Estudiantes'!B31)</f>
        <v>25</v>
      </c>
      <c r="C29" s="42" t="str">
        <f>IF(ISBLANK('Nota de Estudiantes'!C31),"",'Nota de Estudiantes'!C31)</f>
        <v>TORRES ZAPATA, MICHEL EMERSON</v>
      </c>
      <c r="D29" s="38" t="str">
        <f>IF(ISBLANK('Nota de Estudiantes'!D31),"",'Nota de Estudiantes'!D31)</f>
        <v>04</v>
      </c>
      <c r="E29" s="54">
        <f>IF(AND('20'!E29&lt;&gt;"",'20'!E29&lt;&gt;"Falta"),'20'!E29/20,"")</f>
        <v>1</v>
      </c>
      <c r="F29" s="54">
        <f>IF(AND('20'!F29&lt;&gt;"",'20'!F29&lt;&gt;"Falta"),'20'!F29/20,"")</f>
        <v>1</v>
      </c>
      <c r="G29" s="54">
        <f>IF(AND('20'!G29&lt;&gt;"",'20'!G29&lt;&gt;"Falta"),'20'!G29/20,"")</f>
        <v>0.5</v>
      </c>
      <c r="H29" s="54" t="str">
        <f>IF(AND('20'!H29&lt;&gt;"",'20'!H29&lt;&gt;"Falta"),'20'!H29/20,"")</f>
        <v/>
      </c>
      <c r="I29" s="54">
        <f>IF(AND('20'!I29&lt;&gt;"",'20'!I29&lt;&gt;"Falta"),'20'!I29/20,"")</f>
        <v>0.7</v>
      </c>
      <c r="J29" s="54">
        <f>IF(AND('20'!J29&lt;&gt;"",'20'!J29&lt;&gt;"Falta"),'20'!J29/20,"")</f>
        <v>1</v>
      </c>
      <c r="K29" s="54">
        <f>IF(AND('20'!K29&lt;&gt;"",'20'!K29&lt;&gt;"Falta"),'20'!K29/20,"")</f>
        <v>0.8</v>
      </c>
      <c r="L29" s="54">
        <f>IF(AND('20'!L29&lt;&gt;"",'20'!L29&lt;&gt;"Falta"),'20'!L29/20,"")</f>
        <v>0.6</v>
      </c>
      <c r="M29" s="54" t="str">
        <f>IF(AND('20'!M29&lt;&gt;"",'20'!M29&lt;&gt;"Falta"),'20'!M29/20,"")</f>
        <v/>
      </c>
      <c r="N29" s="54" t="str">
        <f>IF(AND('20'!N29&lt;&gt;"",'20'!N29&lt;&gt;"Falta"),'20'!N29/20,"")</f>
        <v/>
      </c>
      <c r="O29" s="54" t="str">
        <f>IF(AND('20'!O29&lt;&gt;"",'20'!O29&lt;&gt;"Falta"),'20'!O29/20,"")</f>
        <v/>
      </c>
      <c r="P29" s="54" t="str">
        <f>IF(AND('20'!P29&lt;&gt;"",'20'!P29&lt;&gt;"Falta"),'20'!P29/20,"")</f>
        <v/>
      </c>
      <c r="Q29" s="54" t="str">
        <f>IF(AND('20'!Q29&lt;&gt;"",'20'!Q29&lt;&gt;"Falta"),'20'!Q29/20,"")</f>
        <v/>
      </c>
      <c r="R29" s="54" t="str">
        <f>IF(AND('20'!R29&lt;&gt;"",'20'!R29&lt;&gt;"Falta"),'20'!R29/20,"")</f>
        <v/>
      </c>
      <c r="S29" s="54" t="str">
        <f>IF(AND('20'!S29&lt;&gt;"",'20'!S29&lt;&gt;"Falta"),'20'!S29/20,"")</f>
        <v/>
      </c>
      <c r="T29" s="54" t="str">
        <f>IF(AND('20'!T29&lt;&gt;"",'20'!T29&lt;&gt;"Falta"),'20'!T29/20,"")</f>
        <v/>
      </c>
      <c r="U29" s="54">
        <f>IF(AND('20'!U29&lt;&gt;"",'20'!U29&lt;&gt;"Falta"),'20'!U29/20,"")</f>
        <v>0.75</v>
      </c>
      <c r="V29" s="54">
        <f>IF(AND('20'!V29&lt;&gt;"",'20'!V29&lt;&gt;"Falta"),'20'!V29/20,"")</f>
        <v>1</v>
      </c>
      <c r="W29" s="54">
        <f>IF(AND('20'!W29&lt;&gt;"",'20'!W29&lt;&gt;"Falta"),'20'!W29/20,"")</f>
        <v>0.95</v>
      </c>
      <c r="X29" s="54" t="str">
        <f>IF(AND('20'!X29&lt;&gt;"",'20'!X29&lt;&gt;"Falta"),'20'!X29/20,"")</f>
        <v/>
      </c>
      <c r="Y29" s="54">
        <f>IF(AND('20'!Y29&lt;&gt;"",'20'!Y29&lt;&gt;"Falta"),'20'!Y29/20,"")</f>
        <v>0.9</v>
      </c>
      <c r="Z29" s="54">
        <f>IF(AND('20'!Z29&lt;&gt;"",'20'!Z29&lt;&gt;"Falta"),'20'!Z29/20,"")</f>
        <v>0.95</v>
      </c>
      <c r="AA29" s="54">
        <f>IF(AND('20'!AA29&lt;&gt;"",'20'!AA29&lt;&gt;"Falta"),'20'!AA29/20,"")</f>
        <v>0.55000000000000004</v>
      </c>
      <c r="AB29" s="54">
        <f>IF(AND('20'!AB29&lt;&gt;"",'20'!AB29&lt;&gt;"Falta"),'20'!AB29/20,"")</f>
        <v>0.65</v>
      </c>
      <c r="AC29" s="54">
        <f>IF(AND('20'!AC29&lt;&gt;"",'20'!AC29&lt;&gt;"Falta"),'20'!AC29/20,"")</f>
        <v>0.65</v>
      </c>
      <c r="AD29" s="54" t="str">
        <f>IF(AND('20'!AD29&lt;&gt;"",'20'!AD29&lt;&gt;"Falta"),'20'!AD29/20,"")</f>
        <v/>
      </c>
      <c r="AE29" s="54" t="str">
        <f>IF(AND('20'!AE29&lt;&gt;"",'20'!AE29&lt;&gt;"Falta"),'20'!AE29/20,"")</f>
        <v/>
      </c>
      <c r="AF29" s="54" t="str">
        <f>IF(AND('20'!AF29&lt;&gt;"",'20'!AF29&lt;&gt;"Falta"),'20'!AF29/20,"")</f>
        <v/>
      </c>
      <c r="AG29" s="54" t="str">
        <f>IF(AND('20'!AG29&lt;&gt;"",'20'!AG29&lt;&gt;"Falta"),'20'!AG29/20,"")</f>
        <v/>
      </c>
      <c r="AH29" s="54" t="str">
        <f>IF(AND('20'!AH29&lt;&gt;"",'20'!AH29&lt;&gt;"Falta"),'20'!AH29/20,"")</f>
        <v/>
      </c>
      <c r="AI29" s="54" t="str">
        <f>IF(AND('20'!AI29&lt;&gt;"",'20'!AI29&lt;&gt;"Falta"),'20'!AI29/20,"")</f>
        <v/>
      </c>
      <c r="AJ29" s="54" t="str">
        <f>IF(AND('20'!AJ29&lt;&gt;"",'20'!AJ29&lt;&gt;"Falta"),'20'!AJ29/20,"")</f>
        <v/>
      </c>
      <c r="AK29" s="54" t="str">
        <f>IF(AND('20'!AK29&lt;&gt;"",'20'!AK29&lt;&gt;"Falta"),'20'!AK29/20,"")</f>
        <v/>
      </c>
      <c r="AL29" s="54" t="str">
        <f>IF(AND('20'!AL29&lt;&gt;"",'20'!AL29&lt;&gt;"Falta"),'20'!AL29/20,"")</f>
        <v/>
      </c>
      <c r="AM29" s="54" t="str">
        <f>IF(AND('20'!AM29&lt;&gt;"",'20'!AM29&lt;&gt;"Falta"),'20'!AM29/20,"")</f>
        <v/>
      </c>
      <c r="AN29" s="54" t="str">
        <f>IF(AND('20'!AN29&lt;&gt;"",'20'!AN29&lt;&gt;"Falta"),'20'!AN29/20,"")</f>
        <v/>
      </c>
      <c r="AO29" s="54" t="str">
        <f>IF(AND('20'!AO29&lt;&gt;"",'20'!AO29&lt;&gt;"Falta"),'20'!AO29/20,"")</f>
        <v/>
      </c>
      <c r="AP29" s="54" t="str">
        <f>IF(AND('20'!AP29&lt;&gt;"",'20'!AP29&lt;&gt;"Falta"),'20'!AP29/20,"")</f>
        <v/>
      </c>
      <c r="AQ29" s="54" t="str">
        <f>IF(AND('20'!AQ29&lt;&gt;"",'20'!AQ29&lt;&gt;"Falta"),'20'!AQ29/20,"")</f>
        <v/>
      </c>
      <c r="AR29" s="54" t="str">
        <f>IF(AND('20'!AR29&lt;&gt;"",'20'!AR29&lt;&gt;"Falta"),'20'!AR29/20,"")</f>
        <v/>
      </c>
      <c r="AS29" s="54">
        <f>IF(AND('20'!AS29&lt;&gt;"",'20'!AS29&lt;&gt;"Falta"),'20'!AS29/20,"")</f>
        <v>0.65</v>
      </c>
      <c r="AT29" s="54" t="str">
        <f>IF(AND('20'!AT29&lt;&gt;"",'20'!AT29&lt;&gt;"Falta"),'20'!AT29/20,"")</f>
        <v/>
      </c>
      <c r="AU29" s="54" t="str">
        <f>IF(AND('20'!AU29&lt;&gt;"",'20'!AU29&lt;&gt;"Falta"),'20'!AU29/20,"")</f>
        <v/>
      </c>
      <c r="AV29" s="54" t="str">
        <f>IF(AND('20'!AV29&lt;&gt;"",'20'!AV29&lt;&gt;"Falta"),'20'!AV29/20,"")</f>
        <v/>
      </c>
      <c r="AW29" s="54">
        <f>IF(AND('20'!AW29&lt;&gt;"",'20'!AW29&lt;&gt;"Falta"),'20'!AW29/20,"")</f>
        <v>0.5</v>
      </c>
      <c r="AX29" s="54">
        <f>IF(AND('20'!AX29&lt;&gt;"",'20'!AX29&lt;&gt;"Falta"),'20'!AX29/20,"")</f>
        <v>0.4</v>
      </c>
      <c r="AY29" s="54" t="str">
        <f>IF(AND('20'!AY29&lt;&gt;"",'20'!AY29&lt;&gt;"Falta"),'20'!AY29/20,"")</f>
        <v/>
      </c>
      <c r="AZ29" s="54" t="str">
        <f>IF(AND('20'!AZ29&lt;&gt;"",'20'!AZ29&lt;&gt;"Falta"),'20'!AZ29/20,"")</f>
        <v/>
      </c>
      <c r="BA29" s="54" t="str">
        <f>IF(AND('20'!BA29&lt;&gt;"",'20'!BA29&lt;&gt;"Falta"),'20'!BA29/20,"")</f>
        <v/>
      </c>
      <c r="BB29" s="54" t="str">
        <f>IF(AND('20'!BB29&lt;&gt;"",'20'!BB29&lt;&gt;"Falta"),'20'!BB29/20,"")</f>
        <v/>
      </c>
      <c r="BC29" s="54" t="str">
        <f>IF(AND('20'!BC29&lt;&gt;"",'20'!BC29&lt;&gt;"Falta"),'20'!BC29/20,"")</f>
        <v/>
      </c>
      <c r="BD29" s="54" t="str">
        <f>IF(AND('20'!BD29&lt;&gt;"",'20'!BD29&lt;&gt;"Falta"),'20'!BD29/20,"")</f>
        <v/>
      </c>
      <c r="BE29" s="54" t="str">
        <f>IF(AND('20'!BE29&lt;&gt;"",'20'!BE29&lt;&gt;"Falta"),'20'!BE29/20,"")</f>
        <v/>
      </c>
      <c r="BF29" s="54" t="str">
        <f>IF(AND('20'!BF29&lt;&gt;"",'20'!BF29&lt;&gt;"Falta"),'20'!BF29/20,"")</f>
        <v/>
      </c>
      <c r="BG29" s="54" t="str">
        <f>IF(AND('20'!BG29&lt;&gt;"",'20'!BG29&lt;&gt;"Falta"),'20'!BG29/20,"")</f>
        <v/>
      </c>
      <c r="BH29" s="54" t="str">
        <f>IF(AND('20'!BH29&lt;&gt;"",'20'!BH29&lt;&gt;"Falta"),'20'!BH29/20,"")</f>
        <v/>
      </c>
      <c r="BI29" s="54">
        <f>IF(AND('20'!BI29&lt;&gt;"",'20'!BI29&lt;&gt;"Falta"),'20'!BI29/20,"")</f>
        <v>0.7</v>
      </c>
      <c r="BJ29" s="54" t="str">
        <f>IF(AND('20'!BJ29&lt;&gt;"",'20'!BJ29&lt;&gt;"Falta"),'20'!BJ29/20,"")</f>
        <v/>
      </c>
      <c r="BK29" s="54" t="str">
        <f>IF(AND('20'!BK29&lt;&gt;"",'20'!BK29&lt;&gt;"Falta"),'20'!BK29/20,"")</f>
        <v/>
      </c>
      <c r="BL29" s="54" t="str">
        <f>IF(AND('20'!BL29&lt;&gt;"",'20'!BL29&lt;&gt;"Falta"),'20'!BL29/20,"")</f>
        <v/>
      </c>
      <c r="BM29" s="54">
        <f>IF(AND('20'!BM29&lt;&gt;"",'20'!BM29&lt;&gt;"Falta"),'20'!BM29/20,"")</f>
        <v>0.4</v>
      </c>
      <c r="BN29" s="54" t="str">
        <f>IF(AND('20'!BN29&lt;&gt;"",'20'!BN29&lt;&gt;"Falta"),'20'!BN29/20,"")</f>
        <v/>
      </c>
      <c r="BO29" s="54" t="str">
        <f>IF(AND('20'!BO29&lt;&gt;"",'20'!BO29&lt;&gt;"Falta"),'20'!BO29/20,"")</f>
        <v/>
      </c>
      <c r="BP29" s="54" t="str">
        <f>IF(AND('20'!BP29&lt;&gt;"",'20'!BP29&lt;&gt;"Falta"),'20'!BP29/20,"")</f>
        <v/>
      </c>
      <c r="BQ29" s="54" t="str">
        <f>IF(AND('20'!BQ29&lt;&gt;"",'20'!BQ29&lt;&gt;"Falta"),'20'!BQ29/20,"")</f>
        <v/>
      </c>
      <c r="BR29" s="54" t="str">
        <f>IF(AND('20'!BR29&lt;&gt;"",'20'!BR29&lt;&gt;"Falta"),'20'!BR29/20,"")</f>
        <v/>
      </c>
      <c r="BS29" s="54" t="str">
        <f>IF(AND('20'!BS29&lt;&gt;"",'20'!BS29&lt;&gt;"Falta"),'20'!BS29/20,"")</f>
        <v/>
      </c>
      <c r="BT29" s="54" t="str">
        <f>IF(AND('20'!BT29&lt;&gt;"",'20'!BT29&lt;&gt;"Falta"),'20'!BT29/20,"")</f>
        <v/>
      </c>
      <c r="BU29" s="54" t="str">
        <f>IF(AND('20'!BU29&lt;&gt;"",'20'!BU29&lt;&gt;"Falta"),'20'!BU29/20,"")</f>
        <v/>
      </c>
      <c r="BV29" s="54" t="str">
        <f>IF(AND('20'!BV29&lt;&gt;"",'20'!BV29&lt;&gt;"Falta"),'20'!BV29/20,"")</f>
        <v/>
      </c>
      <c r="BW29" s="54" t="str">
        <f>IF(AND('20'!BW29&lt;&gt;"",'20'!BW29&lt;&gt;"Falta"),'20'!BW29/20,"")</f>
        <v/>
      </c>
      <c r="BX29" s="54" t="str">
        <f>IF(AND('20'!BX29&lt;&gt;"",'20'!BX29&lt;&gt;"Falta"),'20'!BX29/20,"")</f>
        <v/>
      </c>
      <c r="BY29" s="54">
        <f>IF(AND('20'!BY29&lt;&gt;"",'20'!BY29&lt;&gt;"Falta"),'20'!BY29/20,"")</f>
        <v>1</v>
      </c>
      <c r="BZ29" s="54">
        <f>IF(AND('20'!BZ29&lt;&gt;"",'20'!BZ29&lt;&gt;"Falta"),'20'!BZ29/20,"")</f>
        <v>0.75</v>
      </c>
      <c r="CA29" s="54" t="str">
        <f>IF(AND('20'!CA29&lt;&gt;"",'20'!CA29&lt;&gt;"Falta"),'20'!CA29/20,"")</f>
        <v/>
      </c>
      <c r="CB29" s="54" t="str">
        <f>IF(AND('20'!CB29&lt;&gt;"",'20'!CB29&lt;&gt;"Falta"),'20'!CB29/20,"")</f>
        <v/>
      </c>
      <c r="CC29" s="54" t="str">
        <f>IF(AND('20'!CC29&lt;&gt;"",'20'!CC29&lt;&gt;"Falta"),'20'!CC29/20,"")</f>
        <v/>
      </c>
      <c r="CD29" s="54" t="str">
        <f>IF(AND('20'!CD29&lt;&gt;"",'20'!CD29&lt;&gt;"Falta"),'20'!CD29/20,"")</f>
        <v/>
      </c>
      <c r="CE29" s="54" t="str">
        <f>IF(AND('20'!CE29&lt;&gt;"",'20'!CE29&lt;&gt;"Falta"),'20'!CE29/20,"")</f>
        <v/>
      </c>
      <c r="CF29" s="54" t="str">
        <f>IF(AND('20'!CF29&lt;&gt;"",'20'!CF29&lt;&gt;"Falta"),'20'!CF29/20,"")</f>
        <v/>
      </c>
      <c r="CG29" s="54" t="str">
        <f>IF(AND('20'!CG29&lt;&gt;"",'20'!CG29&lt;&gt;"Falta"),'20'!CG29/20,"")</f>
        <v/>
      </c>
      <c r="CH29" s="54" t="str">
        <f>IF(AND('20'!CH29&lt;&gt;"",'20'!CH29&lt;&gt;"Falta"),'20'!CH29/20,"")</f>
        <v/>
      </c>
      <c r="CI29" s="54" t="str">
        <f>IF(AND('20'!CI29&lt;&gt;"",'20'!CI29&lt;&gt;"Falta"),'20'!CI29/20,"")</f>
        <v/>
      </c>
      <c r="CJ29" s="54" t="str">
        <f>IF(AND('20'!CJ29&lt;&gt;"",'20'!CJ29&lt;&gt;"Falta"),'20'!CJ29/20,"")</f>
        <v/>
      </c>
      <c r="CK29" s="54">
        <f>IF(AND('20'!CK29&lt;&gt;"",'20'!CK29&lt;&gt;"Falta"),'20'!CK29/20,"")</f>
        <v>0.8</v>
      </c>
      <c r="CL29" s="54" t="str">
        <f>IF(AND('20'!CL29&lt;&gt;"",'20'!CL29&lt;&gt;"Falta"),'20'!CL29/20,"")</f>
        <v/>
      </c>
      <c r="CM29" s="54" t="str">
        <f>IF(AND('20'!CM29&lt;&gt;"",'20'!CM29&lt;&gt;"Falta"),'20'!CM29/20,"")</f>
        <v/>
      </c>
      <c r="CN29" s="54" t="str">
        <f>IF(AND('20'!CN29&lt;&gt;"",'20'!CN29&lt;&gt;"Falta"),'20'!CN29/20,"")</f>
        <v/>
      </c>
      <c r="CO29" s="54">
        <f>IF(AND('20'!CO29&lt;&gt;"",'20'!CO29&lt;&gt;"Falta"),'20'!CO29/20,"")</f>
        <v>0.8</v>
      </c>
      <c r="CP29" s="54" t="str">
        <f>IF(AND('20'!CP29&lt;&gt;"",'20'!CP29&lt;&gt;"Falta"),'20'!CP29/20,"")</f>
        <v/>
      </c>
      <c r="CQ29" s="54" t="str">
        <f>IF(AND('20'!CQ29&lt;&gt;"",'20'!CQ29&lt;&gt;"Falta"),'20'!CQ29/20,"")</f>
        <v/>
      </c>
      <c r="CR29" s="54" t="str">
        <f>IF(AND('20'!CR29&lt;&gt;"",'20'!CR29&lt;&gt;"Falta"),'20'!CR29/20,"")</f>
        <v/>
      </c>
      <c r="CS29" s="54" t="str">
        <f>IF(AND('20'!CS29&lt;&gt;"",'20'!CS29&lt;&gt;"Falta"),'20'!CS29/20,"")</f>
        <v/>
      </c>
      <c r="CT29" s="54" t="str">
        <f>IF(AND('20'!CT29&lt;&gt;"",'20'!CT29&lt;&gt;"Falta"),'20'!CT29/20,"")</f>
        <v/>
      </c>
      <c r="CU29" s="54" t="str">
        <f>IF(AND('20'!CU29&lt;&gt;"",'20'!CU29&lt;&gt;"Falta"),'20'!CU29/20,"")</f>
        <v/>
      </c>
      <c r="CV29" s="54" t="str">
        <f>IF(AND('20'!CV29&lt;&gt;"",'20'!CV29&lt;&gt;"Falta"),'20'!CV29/20,"")</f>
        <v/>
      </c>
      <c r="CW29" s="54" t="str">
        <f>IF(AND('20'!CW29&lt;&gt;"",'20'!CW29&lt;&gt;"Falta"),'20'!CW29/20,"")</f>
        <v/>
      </c>
      <c r="CX29" s="54" t="str">
        <f>IF(AND('20'!CX29&lt;&gt;"",'20'!CX29&lt;&gt;"Falta"),'20'!CX29/20,"")</f>
        <v/>
      </c>
      <c r="CY29" s="54" t="str">
        <f>IF(AND('20'!CY29&lt;&gt;"",'20'!CY29&lt;&gt;"Falta"),'20'!CY29/20,"")</f>
        <v/>
      </c>
      <c r="CZ29" s="54" t="str">
        <f>IF(AND('20'!CZ29&lt;&gt;"",'20'!CZ29&lt;&gt;"Falta"),'20'!CZ29/20,"")</f>
        <v/>
      </c>
      <c r="DA29" s="54">
        <f>IF(AND('20'!DA29&lt;&gt;"",'20'!DA29&lt;&gt;"Falta"),'20'!DA29/20,"")</f>
        <v>0.8</v>
      </c>
      <c r="DB29" s="54">
        <f>IF(AND('20'!DB29&lt;&gt;"",'20'!DB29&lt;&gt;"Falta"),'20'!DB29/20,"")</f>
        <v>0.7</v>
      </c>
      <c r="DC29" s="54">
        <f>IF(AND('20'!DC29&lt;&gt;"",'20'!DC29&lt;&gt;"Falta"),'20'!DC29/20,"")</f>
        <v>0.45</v>
      </c>
      <c r="DD29" s="54">
        <f>IF(AND('20'!DD29&lt;&gt;"",'20'!DD29&lt;&gt;"Falta"),'20'!DD29/20,"")</f>
        <v>0.5</v>
      </c>
      <c r="DE29" s="54">
        <f>IF(AND('20'!DE29&lt;&gt;"",'20'!DE29&lt;&gt;"Falta"),'20'!DE29/20,"")</f>
        <v>0.4</v>
      </c>
      <c r="DF29" s="54" t="str">
        <f>IF(AND('20'!DF29&lt;&gt;"",'20'!DF29&lt;&gt;"Falta"),'20'!DF29/20,"")</f>
        <v/>
      </c>
      <c r="DG29" s="54" t="str">
        <f>IF(AND('20'!DG29&lt;&gt;"",'20'!DG29&lt;&gt;"Falta"),'20'!DG29/20,"")</f>
        <v/>
      </c>
      <c r="DH29" s="54" t="str">
        <f>IF(AND('20'!DH29&lt;&gt;"",'20'!DH29&lt;&gt;"Falta"),'20'!DH29/20,"")</f>
        <v/>
      </c>
      <c r="DI29" s="54" t="str">
        <f>IF(AND('20'!DI29&lt;&gt;"",'20'!DI29&lt;&gt;"Falta"),'20'!DI29/20,"")</f>
        <v/>
      </c>
      <c r="DJ29" s="54" t="str">
        <f>IF(AND('20'!DJ29&lt;&gt;"",'20'!DJ29&lt;&gt;"Falta"),'20'!DJ29/20,"")</f>
        <v/>
      </c>
      <c r="DK29" s="54" t="str">
        <f>IF(AND('20'!DK29&lt;&gt;"",'20'!DK29&lt;&gt;"Falta"),'20'!DK29/20,"")</f>
        <v/>
      </c>
      <c r="DL29" s="54" t="str">
        <f>IF(AND('20'!DL29&lt;&gt;"",'20'!DL29&lt;&gt;"Falta"),'20'!DL29/20,"")</f>
        <v/>
      </c>
      <c r="DM29" s="54" t="str">
        <f>IF(AND('20'!DM29&lt;&gt;"",'20'!DM29&lt;&gt;"Falta"),'20'!DM29/20,"")</f>
        <v/>
      </c>
      <c r="DN29" s="54" t="str">
        <f>IF(AND('20'!DN29&lt;&gt;"",'20'!DN29&lt;&gt;"Falta"),'20'!DN29/20,"")</f>
        <v/>
      </c>
      <c r="DO29" s="54" t="str">
        <f>IF(AND('20'!DO29&lt;&gt;"",'20'!DO29&lt;&gt;"Falta"),'20'!DO29/20,"")</f>
        <v/>
      </c>
      <c r="DP29" s="54" t="str">
        <f>IF(AND('20'!DP29&lt;&gt;"",'20'!DP29&lt;&gt;"Falta"),'20'!DP29/20,"")</f>
        <v/>
      </c>
      <c r="DQ29" s="54">
        <f>IF(AND('20'!DQ29&lt;&gt;"",'20'!DQ29&lt;&gt;"Falta"),'20'!DQ29/20,"")</f>
        <v>0.45</v>
      </c>
      <c r="DR29" s="54" t="str">
        <f>IF(AND('20'!DR29&lt;&gt;"",'20'!DR29&lt;&gt;"Falta"),'20'!DR29/20,"")</f>
        <v/>
      </c>
      <c r="DS29" s="54" t="str">
        <f>IF(AND('20'!DS29&lt;&gt;"",'20'!DS29&lt;&gt;"Falta"),'20'!DS29/20,"")</f>
        <v/>
      </c>
      <c r="DT29" s="54" t="str">
        <f>IF(AND('20'!DT29&lt;&gt;"",'20'!DT29&lt;&gt;"Falta"),'20'!DT29/20,"")</f>
        <v/>
      </c>
      <c r="DU29" s="54">
        <f>IF(AND('20'!DU29&lt;&gt;"",'20'!DU29&lt;&gt;"Falta"),'20'!DU29/20,"")</f>
        <v>0.45</v>
      </c>
      <c r="DV29" s="54" t="str">
        <f>IF(AND('20'!DV29&lt;&gt;"",'20'!DV29&lt;&gt;"Falta"),'20'!DV29/20,"")</f>
        <v/>
      </c>
      <c r="DW29" s="54" t="str">
        <f>IF(AND('20'!DW29&lt;&gt;"",'20'!DW29&lt;&gt;"Falta"),'20'!DW29/20,"")</f>
        <v/>
      </c>
      <c r="DX29" s="54" t="str">
        <f>IF(AND('20'!DX29&lt;&gt;"",'20'!DX29&lt;&gt;"Falta"),'20'!DX29/20,"")</f>
        <v/>
      </c>
      <c r="DY29" s="54" t="str">
        <f>IF(AND('20'!DY29&lt;&gt;"",'20'!DY29&lt;&gt;"Falta"),'20'!DY29/20,"")</f>
        <v/>
      </c>
      <c r="DZ29" s="54" t="str">
        <f>IF(AND('20'!DZ29&lt;&gt;"",'20'!DZ29&lt;&gt;"Falta"),'20'!DZ29/20,"")</f>
        <v/>
      </c>
      <c r="EA29" s="54" t="str">
        <f>IF(AND('20'!EA29&lt;&gt;"",'20'!EA29&lt;&gt;"Falta"),'20'!EA29/20,"")</f>
        <v/>
      </c>
      <c r="EB29" s="54" t="str">
        <f>IF(AND('20'!EB29&lt;&gt;"",'20'!EB29&lt;&gt;"Falta"),'20'!EB29/20,"")</f>
        <v/>
      </c>
      <c r="EC29" s="54" t="str">
        <f>IF(AND('20'!EC29&lt;&gt;"",'20'!EC29&lt;&gt;"Falta"),'20'!EC29/20,"")</f>
        <v/>
      </c>
      <c r="ED29" s="54" t="str">
        <f>IF(AND('20'!ED29&lt;&gt;"",'20'!ED29&lt;&gt;"Falta"),'20'!ED29/20,"")</f>
        <v/>
      </c>
      <c r="EE29" s="54" t="str">
        <f>IF(AND('20'!EE29&lt;&gt;"",'20'!EE29&lt;&gt;"Falta"),'20'!EE29/20,"")</f>
        <v/>
      </c>
      <c r="EF29" s="54" t="str">
        <f>IF(AND('20'!EF29&lt;&gt;"",'20'!EF29&lt;&gt;"Falta"),'20'!EF29/20,"")</f>
        <v/>
      </c>
      <c r="EG29" s="54" t="str">
        <f>IF(AND('20'!EG29&lt;&gt;"",'20'!EG29&lt;&gt;"Falta"),'20'!EG29/20,"")</f>
        <v/>
      </c>
      <c r="EH29" s="54" t="str">
        <f>IF(AND('20'!EH29&lt;&gt;"",'20'!EH29&lt;&gt;"Falta"),'20'!EH29/20,"")</f>
        <v/>
      </c>
      <c r="EI29" s="54" t="str">
        <f>IF(AND('20'!EI29&lt;&gt;"",'20'!EI29&lt;&gt;"Falta"),'20'!EI29/20,"")</f>
        <v/>
      </c>
      <c r="EJ29" s="54" t="str">
        <f>IF(AND('20'!EJ29&lt;&gt;"",'20'!EJ29&lt;&gt;"Falta"),'20'!EJ29/20,"")</f>
        <v/>
      </c>
      <c r="EK29" s="54">
        <f>IF(AND('20'!EK29&lt;&gt;"",'20'!EK29&lt;&gt;"Falta"),'20'!EK29/20,"")</f>
        <v>0.45</v>
      </c>
      <c r="EL29" s="54" t="str">
        <f>IF(AND('20'!EL29&lt;&gt;"",'20'!EL29&lt;&gt;"Falta"),'20'!EL29/20,"")</f>
        <v/>
      </c>
      <c r="EM29" s="54" t="str">
        <f>IF(AND('20'!EM29&lt;&gt;"",'20'!EM29&lt;&gt;"Falta"),'20'!EM29/20,"")</f>
        <v/>
      </c>
      <c r="EN29" s="54" t="str">
        <f>IF(AND('20'!EN29&lt;&gt;"",'20'!EN29&lt;&gt;"Falta"),'20'!EN29/20,"")</f>
        <v/>
      </c>
      <c r="EO29" s="54">
        <f>IF(AND('20'!EO29&lt;&gt;"",'20'!EO29&lt;&gt;"Falta"),'20'!EO29/20,"")</f>
        <v>0.45</v>
      </c>
      <c r="EP29" s="54" t="str">
        <f>IF(AND('20'!EP29&lt;&gt;"",'20'!EP29&lt;&gt;"Falta"),'20'!EP29/20,"")</f>
        <v/>
      </c>
      <c r="EQ29" s="54" t="str">
        <f>IF(AND('20'!EQ29&lt;&gt;"",'20'!EQ29&lt;&gt;"Falta"),'20'!EQ29/20,"")</f>
        <v/>
      </c>
      <c r="ER29" s="54" t="str">
        <f>IF(AND('20'!ER29&lt;&gt;"",'20'!ER29&lt;&gt;"Falta"),'20'!ER29/20,"")</f>
        <v/>
      </c>
      <c r="ES29" s="54" t="str">
        <f>IF(AND('20'!ES29&lt;&gt;"",'20'!ES29&lt;&gt;"Falta"),'20'!ES29/20,"")</f>
        <v/>
      </c>
      <c r="ET29" s="54" t="str">
        <f>IF(AND('20'!ET29&lt;&gt;"",'20'!ET29&lt;&gt;"Falta"),'20'!ET29/20,"")</f>
        <v/>
      </c>
      <c r="EU29" s="54" t="str">
        <f>IF(AND('20'!EU29&lt;&gt;"",'20'!EU29&lt;&gt;"Falta"),'20'!EU29/20,"")</f>
        <v/>
      </c>
      <c r="EV29" s="54" t="str">
        <f>IF(AND('20'!EV29&lt;&gt;"",'20'!EV29&lt;&gt;"Falta"),'20'!EV29/20,"")</f>
        <v/>
      </c>
      <c r="EW29" s="54" t="str">
        <f>IF(AND('20'!EW29&lt;&gt;"",'20'!EW29&lt;&gt;"Falta"),'20'!EW29/20,"")</f>
        <v/>
      </c>
      <c r="EX29" s="54" t="str">
        <f>IF(AND('20'!EX29&lt;&gt;"",'20'!EX29&lt;&gt;"Falta"),'20'!EX29/20,"")</f>
        <v/>
      </c>
      <c r="EY29" s="54" t="str">
        <f>IF(AND('20'!EY29&lt;&gt;"",'20'!EY29&lt;&gt;"Falta"),'20'!EY29/20,"")</f>
        <v/>
      </c>
      <c r="EZ29" s="54" t="str">
        <f>IF(AND('20'!EZ29&lt;&gt;"",'20'!EZ29&lt;&gt;"Falta"),'20'!EZ29/20,"")</f>
        <v/>
      </c>
      <c r="FA29" s="54">
        <f>IF(AND('20'!FA29&lt;&gt;"",'20'!FA29&lt;&gt;"Falta"),'20'!FA29/20,"")</f>
        <v>0.5</v>
      </c>
      <c r="FB29" s="54">
        <f>IF(AND('20'!FB29&lt;&gt;"",'20'!FB29&lt;&gt;"Falta"),'20'!FB29/20,"")</f>
        <v>0.6</v>
      </c>
      <c r="FC29" s="54">
        <f>IF(AND('20'!FC29&lt;&gt;"",'20'!FC29&lt;&gt;"Falta"),'20'!FC29/20,"")</f>
        <v>0.75</v>
      </c>
      <c r="FD29" s="54">
        <f>IF(AND('20'!FD29&lt;&gt;"",'20'!FD29&lt;&gt;"Falta"),'20'!FD29/20,"")</f>
        <v>0.8</v>
      </c>
      <c r="FE29" s="54" t="str">
        <f>IF(AND('20'!FE29&lt;&gt;"",'20'!FE29&lt;&gt;"Falta"),'20'!FE29/20,"")</f>
        <v/>
      </c>
      <c r="FF29" s="54" t="str">
        <f>IF(AND('20'!FF29&lt;&gt;"",'20'!FF29&lt;&gt;"Falta"),'20'!FF29/20,"")</f>
        <v/>
      </c>
      <c r="FG29" s="54" t="str">
        <f>IF(AND('20'!FG29&lt;&gt;"",'20'!FG29&lt;&gt;"Falta"),'20'!FG29/20,"")</f>
        <v/>
      </c>
      <c r="FH29" s="54" t="str">
        <f>IF(AND('20'!FH29&lt;&gt;"",'20'!FH29&lt;&gt;"Falta"),'20'!FH29/20,"")</f>
        <v/>
      </c>
      <c r="FI29" s="54" t="str">
        <f>IF(AND('20'!FI29&lt;&gt;"",'20'!FI29&lt;&gt;"Falta"),'20'!FI29/20,"")</f>
        <v/>
      </c>
      <c r="FJ29" s="54" t="str">
        <f>IF(AND('20'!FJ29&lt;&gt;"",'20'!FJ29&lt;&gt;"Falta"),'20'!FJ29/20,"")</f>
        <v/>
      </c>
      <c r="FK29" s="54" t="str">
        <f>IF(AND('20'!FK29&lt;&gt;"",'20'!FK29&lt;&gt;"Falta"),'20'!FK29/20,"")</f>
        <v/>
      </c>
      <c r="FL29" s="54" t="str">
        <f>IF(AND('20'!FL29&lt;&gt;"",'20'!FL29&lt;&gt;"Falta"),'20'!FL29/20,"")</f>
        <v/>
      </c>
    </row>
    <row r="30" spans="2:168" x14ac:dyDescent="0.25">
      <c r="B30" s="42" t="str">
        <f>IF(ISBLANK('Nota de Estudiantes'!B32),"",'Nota de Estudiantes'!B32)</f>
        <v>26</v>
      </c>
      <c r="C30" s="42" t="str">
        <f>IF(ISBLANK('Nota de Estudiantes'!C32),"",'Nota de Estudiantes'!C32)</f>
        <v>VEGA BUENO, JAVIER ADRIAN</v>
      </c>
      <c r="D30" s="38" t="str">
        <f>IF(ISBLANK('Nota de Estudiantes'!D32),"",'Nota de Estudiantes'!D32)</f>
        <v>02</v>
      </c>
      <c r="E30" s="54">
        <f>IF(AND('20'!E30&lt;&gt;"",'20'!E30&lt;&gt;"Falta"),'20'!E30/20,"")</f>
        <v>1</v>
      </c>
      <c r="F30" s="54">
        <f>IF(AND('20'!F30&lt;&gt;"",'20'!F30&lt;&gt;"Falta"),'20'!F30/20,"")</f>
        <v>0.8</v>
      </c>
      <c r="G30" s="54">
        <f>IF(AND('20'!G30&lt;&gt;"",'20'!G30&lt;&gt;"Falta"),'20'!G30/20,"")</f>
        <v>0.5</v>
      </c>
      <c r="H30" s="54" t="str">
        <f>IF(AND('20'!H30&lt;&gt;"",'20'!H30&lt;&gt;"Falta"),'20'!H30/20,"")</f>
        <v/>
      </c>
      <c r="I30" s="54">
        <f>IF(AND('20'!I30&lt;&gt;"",'20'!I30&lt;&gt;"Falta"),'20'!I30/20,"")</f>
        <v>0.75</v>
      </c>
      <c r="J30" s="54">
        <f>IF(AND('20'!J30&lt;&gt;"",'20'!J30&lt;&gt;"Falta"),'20'!J30/20,"")</f>
        <v>0.6</v>
      </c>
      <c r="K30" s="54">
        <f>IF(AND('20'!K30&lt;&gt;"",'20'!K30&lt;&gt;"Falta"),'20'!K30/20,"")</f>
        <v>0.8</v>
      </c>
      <c r="L30" s="54">
        <f>IF(AND('20'!L30&lt;&gt;"",'20'!L30&lt;&gt;"Falta"),'20'!L30/20,"")</f>
        <v>0.6</v>
      </c>
      <c r="M30" s="54" t="str">
        <f>IF(AND('20'!M30&lt;&gt;"",'20'!M30&lt;&gt;"Falta"),'20'!M30/20,"")</f>
        <v/>
      </c>
      <c r="N30" s="54" t="str">
        <f>IF(AND('20'!N30&lt;&gt;"",'20'!N30&lt;&gt;"Falta"),'20'!N30/20,"")</f>
        <v/>
      </c>
      <c r="O30" s="54" t="str">
        <f>IF(AND('20'!O30&lt;&gt;"",'20'!O30&lt;&gt;"Falta"),'20'!O30/20,"")</f>
        <v/>
      </c>
      <c r="P30" s="54" t="str">
        <f>IF(AND('20'!P30&lt;&gt;"",'20'!P30&lt;&gt;"Falta"),'20'!P30/20,"")</f>
        <v/>
      </c>
      <c r="Q30" s="54" t="str">
        <f>IF(AND('20'!Q30&lt;&gt;"",'20'!Q30&lt;&gt;"Falta"),'20'!Q30/20,"")</f>
        <v/>
      </c>
      <c r="R30" s="54" t="str">
        <f>IF(AND('20'!R30&lt;&gt;"",'20'!R30&lt;&gt;"Falta"),'20'!R30/20,"")</f>
        <v/>
      </c>
      <c r="S30" s="54" t="str">
        <f>IF(AND('20'!S30&lt;&gt;"",'20'!S30&lt;&gt;"Falta"),'20'!S30/20,"")</f>
        <v/>
      </c>
      <c r="T30" s="54" t="str">
        <f>IF(AND('20'!T30&lt;&gt;"",'20'!T30&lt;&gt;"Falta"),'20'!T30/20,"")</f>
        <v/>
      </c>
      <c r="U30" s="54">
        <f>IF(AND('20'!U30&lt;&gt;"",'20'!U30&lt;&gt;"Falta"),'20'!U30/20,"")</f>
        <v>0.5</v>
      </c>
      <c r="V30" s="54">
        <f>IF(AND('20'!V30&lt;&gt;"",'20'!V30&lt;&gt;"Falta"),'20'!V30/20,"")</f>
        <v>1</v>
      </c>
      <c r="W30" s="54">
        <f>IF(AND('20'!W30&lt;&gt;"",'20'!W30&lt;&gt;"Falta"),'20'!W30/20,"")</f>
        <v>0.85</v>
      </c>
      <c r="X30" s="54" t="str">
        <f>IF(AND('20'!X30&lt;&gt;"",'20'!X30&lt;&gt;"Falta"),'20'!X30/20,"")</f>
        <v/>
      </c>
      <c r="Y30" s="54">
        <f>IF(AND('20'!Y30&lt;&gt;"",'20'!Y30&lt;&gt;"Falta"),'20'!Y30/20,"")</f>
        <v>0.55000000000000004</v>
      </c>
      <c r="Z30" s="54">
        <f>IF(AND('20'!Z30&lt;&gt;"",'20'!Z30&lt;&gt;"Falta"),'20'!Z30/20,"")</f>
        <v>0.4</v>
      </c>
      <c r="AA30" s="54">
        <f>IF(AND('20'!AA30&lt;&gt;"",'20'!AA30&lt;&gt;"Falta"),'20'!AA30/20,"")</f>
        <v>0.75</v>
      </c>
      <c r="AB30" s="54">
        <f>IF(AND('20'!AB30&lt;&gt;"",'20'!AB30&lt;&gt;"Falta"),'20'!AB30/20,"")</f>
        <v>0.65</v>
      </c>
      <c r="AC30" s="54">
        <f>IF(AND('20'!AC30&lt;&gt;"",'20'!AC30&lt;&gt;"Falta"),'20'!AC30/20,"")</f>
        <v>0.75</v>
      </c>
      <c r="AD30" s="54" t="str">
        <f>IF(AND('20'!AD30&lt;&gt;"",'20'!AD30&lt;&gt;"Falta"),'20'!AD30/20,"")</f>
        <v/>
      </c>
      <c r="AE30" s="54" t="str">
        <f>IF(AND('20'!AE30&lt;&gt;"",'20'!AE30&lt;&gt;"Falta"),'20'!AE30/20,"")</f>
        <v/>
      </c>
      <c r="AF30" s="54" t="str">
        <f>IF(AND('20'!AF30&lt;&gt;"",'20'!AF30&lt;&gt;"Falta"),'20'!AF30/20,"")</f>
        <v/>
      </c>
      <c r="AG30" s="54" t="str">
        <f>IF(AND('20'!AG30&lt;&gt;"",'20'!AG30&lt;&gt;"Falta"),'20'!AG30/20,"")</f>
        <v/>
      </c>
      <c r="AH30" s="54" t="str">
        <f>IF(AND('20'!AH30&lt;&gt;"",'20'!AH30&lt;&gt;"Falta"),'20'!AH30/20,"")</f>
        <v/>
      </c>
      <c r="AI30" s="54" t="str">
        <f>IF(AND('20'!AI30&lt;&gt;"",'20'!AI30&lt;&gt;"Falta"),'20'!AI30/20,"")</f>
        <v/>
      </c>
      <c r="AJ30" s="54" t="str">
        <f>IF(AND('20'!AJ30&lt;&gt;"",'20'!AJ30&lt;&gt;"Falta"),'20'!AJ30/20,"")</f>
        <v/>
      </c>
      <c r="AK30" s="54" t="str">
        <f>IF(AND('20'!AK30&lt;&gt;"",'20'!AK30&lt;&gt;"Falta"),'20'!AK30/20,"")</f>
        <v/>
      </c>
      <c r="AL30" s="54" t="str">
        <f>IF(AND('20'!AL30&lt;&gt;"",'20'!AL30&lt;&gt;"Falta"),'20'!AL30/20,"")</f>
        <v/>
      </c>
      <c r="AM30" s="54" t="str">
        <f>IF(AND('20'!AM30&lt;&gt;"",'20'!AM30&lt;&gt;"Falta"),'20'!AM30/20,"")</f>
        <v/>
      </c>
      <c r="AN30" s="54" t="str">
        <f>IF(AND('20'!AN30&lt;&gt;"",'20'!AN30&lt;&gt;"Falta"),'20'!AN30/20,"")</f>
        <v/>
      </c>
      <c r="AO30" s="54" t="str">
        <f>IF(AND('20'!AO30&lt;&gt;"",'20'!AO30&lt;&gt;"Falta"),'20'!AO30/20,"")</f>
        <v/>
      </c>
      <c r="AP30" s="54" t="str">
        <f>IF(AND('20'!AP30&lt;&gt;"",'20'!AP30&lt;&gt;"Falta"),'20'!AP30/20,"")</f>
        <v/>
      </c>
      <c r="AQ30" s="54" t="str">
        <f>IF(AND('20'!AQ30&lt;&gt;"",'20'!AQ30&lt;&gt;"Falta"),'20'!AQ30/20,"")</f>
        <v/>
      </c>
      <c r="AR30" s="54" t="str">
        <f>IF(AND('20'!AR30&lt;&gt;"",'20'!AR30&lt;&gt;"Falta"),'20'!AR30/20,"")</f>
        <v/>
      </c>
      <c r="AS30" s="54">
        <f>IF(AND('20'!AS30&lt;&gt;"",'20'!AS30&lt;&gt;"Falta"),'20'!AS30/20,"")</f>
        <v>0.75</v>
      </c>
      <c r="AT30" s="54" t="str">
        <f>IF(AND('20'!AT30&lt;&gt;"",'20'!AT30&lt;&gt;"Falta"),'20'!AT30/20,"")</f>
        <v/>
      </c>
      <c r="AU30" s="54" t="str">
        <f>IF(AND('20'!AU30&lt;&gt;"",'20'!AU30&lt;&gt;"Falta"),'20'!AU30/20,"")</f>
        <v/>
      </c>
      <c r="AV30" s="54" t="str">
        <f>IF(AND('20'!AV30&lt;&gt;"",'20'!AV30&lt;&gt;"Falta"),'20'!AV30/20,"")</f>
        <v/>
      </c>
      <c r="AW30" s="54">
        <f>IF(AND('20'!AW30&lt;&gt;"",'20'!AW30&lt;&gt;"Falta"),'20'!AW30/20,"")</f>
        <v>0.9</v>
      </c>
      <c r="AX30" s="54">
        <f>IF(AND('20'!AX30&lt;&gt;"",'20'!AX30&lt;&gt;"Falta"),'20'!AX30/20,"")</f>
        <v>0.8</v>
      </c>
      <c r="AY30" s="54" t="str">
        <f>IF(AND('20'!AY30&lt;&gt;"",'20'!AY30&lt;&gt;"Falta"),'20'!AY30/20,"")</f>
        <v/>
      </c>
      <c r="AZ30" s="54" t="str">
        <f>IF(AND('20'!AZ30&lt;&gt;"",'20'!AZ30&lt;&gt;"Falta"),'20'!AZ30/20,"")</f>
        <v/>
      </c>
      <c r="BA30" s="54" t="str">
        <f>IF(AND('20'!BA30&lt;&gt;"",'20'!BA30&lt;&gt;"Falta"),'20'!BA30/20,"")</f>
        <v/>
      </c>
      <c r="BB30" s="54" t="str">
        <f>IF(AND('20'!BB30&lt;&gt;"",'20'!BB30&lt;&gt;"Falta"),'20'!BB30/20,"")</f>
        <v/>
      </c>
      <c r="BC30" s="54" t="str">
        <f>IF(AND('20'!BC30&lt;&gt;"",'20'!BC30&lt;&gt;"Falta"),'20'!BC30/20,"")</f>
        <v/>
      </c>
      <c r="BD30" s="54" t="str">
        <f>IF(AND('20'!BD30&lt;&gt;"",'20'!BD30&lt;&gt;"Falta"),'20'!BD30/20,"")</f>
        <v/>
      </c>
      <c r="BE30" s="54" t="str">
        <f>IF(AND('20'!BE30&lt;&gt;"",'20'!BE30&lt;&gt;"Falta"),'20'!BE30/20,"")</f>
        <v/>
      </c>
      <c r="BF30" s="54" t="str">
        <f>IF(AND('20'!BF30&lt;&gt;"",'20'!BF30&lt;&gt;"Falta"),'20'!BF30/20,"")</f>
        <v/>
      </c>
      <c r="BG30" s="54" t="str">
        <f>IF(AND('20'!BG30&lt;&gt;"",'20'!BG30&lt;&gt;"Falta"),'20'!BG30/20,"")</f>
        <v/>
      </c>
      <c r="BH30" s="54" t="str">
        <f>IF(AND('20'!BH30&lt;&gt;"",'20'!BH30&lt;&gt;"Falta"),'20'!BH30/20,"")</f>
        <v/>
      </c>
      <c r="BI30" s="54">
        <f>IF(AND('20'!BI30&lt;&gt;"",'20'!BI30&lt;&gt;"Falta"),'20'!BI30/20,"")</f>
        <v>0.5</v>
      </c>
      <c r="BJ30" s="54" t="str">
        <f>IF(AND('20'!BJ30&lt;&gt;"",'20'!BJ30&lt;&gt;"Falta"),'20'!BJ30/20,"")</f>
        <v/>
      </c>
      <c r="BK30" s="54" t="str">
        <f>IF(AND('20'!BK30&lt;&gt;"",'20'!BK30&lt;&gt;"Falta"),'20'!BK30/20,"")</f>
        <v/>
      </c>
      <c r="BL30" s="54" t="str">
        <f>IF(AND('20'!BL30&lt;&gt;"",'20'!BL30&lt;&gt;"Falta"),'20'!BL30/20,"")</f>
        <v/>
      </c>
      <c r="BM30" s="54">
        <f>IF(AND('20'!BM30&lt;&gt;"",'20'!BM30&lt;&gt;"Falta"),'20'!BM30/20,"")</f>
        <v>0.8</v>
      </c>
      <c r="BN30" s="54" t="str">
        <f>IF(AND('20'!BN30&lt;&gt;"",'20'!BN30&lt;&gt;"Falta"),'20'!BN30/20,"")</f>
        <v/>
      </c>
      <c r="BO30" s="54" t="str">
        <f>IF(AND('20'!BO30&lt;&gt;"",'20'!BO30&lt;&gt;"Falta"),'20'!BO30/20,"")</f>
        <v/>
      </c>
      <c r="BP30" s="54" t="str">
        <f>IF(AND('20'!BP30&lt;&gt;"",'20'!BP30&lt;&gt;"Falta"),'20'!BP30/20,"")</f>
        <v/>
      </c>
      <c r="BQ30" s="54" t="str">
        <f>IF(AND('20'!BQ30&lt;&gt;"",'20'!BQ30&lt;&gt;"Falta"),'20'!BQ30/20,"")</f>
        <v/>
      </c>
      <c r="BR30" s="54" t="str">
        <f>IF(AND('20'!BR30&lt;&gt;"",'20'!BR30&lt;&gt;"Falta"),'20'!BR30/20,"")</f>
        <v/>
      </c>
      <c r="BS30" s="54" t="str">
        <f>IF(AND('20'!BS30&lt;&gt;"",'20'!BS30&lt;&gt;"Falta"),'20'!BS30/20,"")</f>
        <v/>
      </c>
      <c r="BT30" s="54" t="str">
        <f>IF(AND('20'!BT30&lt;&gt;"",'20'!BT30&lt;&gt;"Falta"),'20'!BT30/20,"")</f>
        <v/>
      </c>
      <c r="BU30" s="54" t="str">
        <f>IF(AND('20'!BU30&lt;&gt;"",'20'!BU30&lt;&gt;"Falta"),'20'!BU30/20,"")</f>
        <v/>
      </c>
      <c r="BV30" s="54" t="str">
        <f>IF(AND('20'!BV30&lt;&gt;"",'20'!BV30&lt;&gt;"Falta"),'20'!BV30/20,"")</f>
        <v/>
      </c>
      <c r="BW30" s="54" t="str">
        <f>IF(AND('20'!BW30&lt;&gt;"",'20'!BW30&lt;&gt;"Falta"),'20'!BW30/20,"")</f>
        <v/>
      </c>
      <c r="BX30" s="54" t="str">
        <f>IF(AND('20'!BX30&lt;&gt;"",'20'!BX30&lt;&gt;"Falta"),'20'!BX30/20,"")</f>
        <v/>
      </c>
      <c r="BY30" s="54">
        <f>IF(AND('20'!BY30&lt;&gt;"",'20'!BY30&lt;&gt;"Falta"),'20'!BY30/20,"")</f>
        <v>0.8</v>
      </c>
      <c r="BZ30" s="54">
        <f>IF(AND('20'!BZ30&lt;&gt;"",'20'!BZ30&lt;&gt;"Falta"),'20'!BZ30/20,"")</f>
        <v>0.75</v>
      </c>
      <c r="CA30" s="54" t="str">
        <f>IF(AND('20'!CA30&lt;&gt;"",'20'!CA30&lt;&gt;"Falta"),'20'!CA30/20,"")</f>
        <v/>
      </c>
      <c r="CB30" s="54" t="str">
        <f>IF(AND('20'!CB30&lt;&gt;"",'20'!CB30&lt;&gt;"Falta"),'20'!CB30/20,"")</f>
        <v/>
      </c>
      <c r="CC30" s="54" t="str">
        <f>IF(AND('20'!CC30&lt;&gt;"",'20'!CC30&lt;&gt;"Falta"),'20'!CC30/20,"")</f>
        <v/>
      </c>
      <c r="CD30" s="54" t="str">
        <f>IF(AND('20'!CD30&lt;&gt;"",'20'!CD30&lt;&gt;"Falta"),'20'!CD30/20,"")</f>
        <v/>
      </c>
      <c r="CE30" s="54" t="str">
        <f>IF(AND('20'!CE30&lt;&gt;"",'20'!CE30&lt;&gt;"Falta"),'20'!CE30/20,"")</f>
        <v/>
      </c>
      <c r="CF30" s="54" t="str">
        <f>IF(AND('20'!CF30&lt;&gt;"",'20'!CF30&lt;&gt;"Falta"),'20'!CF30/20,"")</f>
        <v/>
      </c>
      <c r="CG30" s="54" t="str">
        <f>IF(AND('20'!CG30&lt;&gt;"",'20'!CG30&lt;&gt;"Falta"),'20'!CG30/20,"")</f>
        <v/>
      </c>
      <c r="CH30" s="54" t="str">
        <f>IF(AND('20'!CH30&lt;&gt;"",'20'!CH30&lt;&gt;"Falta"),'20'!CH30/20,"")</f>
        <v/>
      </c>
      <c r="CI30" s="54" t="str">
        <f>IF(AND('20'!CI30&lt;&gt;"",'20'!CI30&lt;&gt;"Falta"),'20'!CI30/20,"")</f>
        <v/>
      </c>
      <c r="CJ30" s="54" t="str">
        <f>IF(AND('20'!CJ30&lt;&gt;"",'20'!CJ30&lt;&gt;"Falta"),'20'!CJ30/20,"")</f>
        <v/>
      </c>
      <c r="CK30" s="54" t="str">
        <f>IF(AND('20'!CK30&lt;&gt;"",'20'!CK30&lt;&gt;"Falta"),'20'!CK30/20,"")</f>
        <v/>
      </c>
      <c r="CL30" s="54" t="str">
        <f>IF(AND('20'!CL30&lt;&gt;"",'20'!CL30&lt;&gt;"Falta"),'20'!CL30/20,"")</f>
        <v/>
      </c>
      <c r="CM30" s="54" t="str">
        <f>IF(AND('20'!CM30&lt;&gt;"",'20'!CM30&lt;&gt;"Falta"),'20'!CM30/20,"")</f>
        <v/>
      </c>
      <c r="CN30" s="54" t="str">
        <f>IF(AND('20'!CN30&lt;&gt;"",'20'!CN30&lt;&gt;"Falta"),'20'!CN30/20,"")</f>
        <v/>
      </c>
      <c r="CO30" s="54">
        <f>IF(AND('20'!CO30&lt;&gt;"",'20'!CO30&lt;&gt;"Falta"),'20'!CO30/20,"")</f>
        <v>0.9</v>
      </c>
      <c r="CP30" s="54" t="str">
        <f>IF(AND('20'!CP30&lt;&gt;"",'20'!CP30&lt;&gt;"Falta"),'20'!CP30/20,"")</f>
        <v/>
      </c>
      <c r="CQ30" s="54" t="str">
        <f>IF(AND('20'!CQ30&lt;&gt;"",'20'!CQ30&lt;&gt;"Falta"),'20'!CQ30/20,"")</f>
        <v/>
      </c>
      <c r="CR30" s="54" t="str">
        <f>IF(AND('20'!CR30&lt;&gt;"",'20'!CR30&lt;&gt;"Falta"),'20'!CR30/20,"")</f>
        <v/>
      </c>
      <c r="CS30" s="54" t="str">
        <f>IF(AND('20'!CS30&lt;&gt;"",'20'!CS30&lt;&gt;"Falta"),'20'!CS30/20,"")</f>
        <v/>
      </c>
      <c r="CT30" s="54" t="str">
        <f>IF(AND('20'!CT30&lt;&gt;"",'20'!CT30&lt;&gt;"Falta"),'20'!CT30/20,"")</f>
        <v/>
      </c>
      <c r="CU30" s="54" t="str">
        <f>IF(AND('20'!CU30&lt;&gt;"",'20'!CU30&lt;&gt;"Falta"),'20'!CU30/20,"")</f>
        <v/>
      </c>
      <c r="CV30" s="54" t="str">
        <f>IF(AND('20'!CV30&lt;&gt;"",'20'!CV30&lt;&gt;"Falta"),'20'!CV30/20,"")</f>
        <v/>
      </c>
      <c r="CW30" s="54" t="str">
        <f>IF(AND('20'!CW30&lt;&gt;"",'20'!CW30&lt;&gt;"Falta"),'20'!CW30/20,"")</f>
        <v/>
      </c>
      <c r="CX30" s="54" t="str">
        <f>IF(AND('20'!CX30&lt;&gt;"",'20'!CX30&lt;&gt;"Falta"),'20'!CX30/20,"")</f>
        <v/>
      </c>
      <c r="CY30" s="54" t="str">
        <f>IF(AND('20'!CY30&lt;&gt;"",'20'!CY30&lt;&gt;"Falta"),'20'!CY30/20,"")</f>
        <v/>
      </c>
      <c r="CZ30" s="54" t="str">
        <f>IF(AND('20'!CZ30&lt;&gt;"",'20'!CZ30&lt;&gt;"Falta"),'20'!CZ30/20,"")</f>
        <v/>
      </c>
      <c r="DA30" s="54">
        <f>IF(AND('20'!DA30&lt;&gt;"",'20'!DA30&lt;&gt;"Falta"),'20'!DA30/20,"")</f>
        <v>0.65</v>
      </c>
      <c r="DB30" s="54">
        <f>IF(AND('20'!DB30&lt;&gt;"",'20'!DB30&lt;&gt;"Falta"),'20'!DB30/20,"")</f>
        <v>0.9</v>
      </c>
      <c r="DC30" s="54">
        <f>IF(AND('20'!DC30&lt;&gt;"",'20'!DC30&lt;&gt;"Falta"),'20'!DC30/20,"")</f>
        <v>0.55000000000000004</v>
      </c>
      <c r="DD30" s="54">
        <f>IF(AND('20'!DD30&lt;&gt;"",'20'!DD30&lt;&gt;"Falta"),'20'!DD30/20,"")</f>
        <v>0.8</v>
      </c>
      <c r="DE30" s="54">
        <f>IF(AND('20'!DE30&lt;&gt;"",'20'!DE30&lt;&gt;"Falta"),'20'!DE30/20,"")</f>
        <v>0.8</v>
      </c>
      <c r="DF30" s="54" t="str">
        <f>IF(AND('20'!DF30&lt;&gt;"",'20'!DF30&lt;&gt;"Falta"),'20'!DF30/20,"")</f>
        <v/>
      </c>
      <c r="DG30" s="54" t="str">
        <f>IF(AND('20'!DG30&lt;&gt;"",'20'!DG30&lt;&gt;"Falta"),'20'!DG30/20,"")</f>
        <v/>
      </c>
      <c r="DH30" s="54" t="str">
        <f>IF(AND('20'!DH30&lt;&gt;"",'20'!DH30&lt;&gt;"Falta"),'20'!DH30/20,"")</f>
        <v/>
      </c>
      <c r="DI30" s="54" t="str">
        <f>IF(AND('20'!DI30&lt;&gt;"",'20'!DI30&lt;&gt;"Falta"),'20'!DI30/20,"")</f>
        <v/>
      </c>
      <c r="DJ30" s="54" t="str">
        <f>IF(AND('20'!DJ30&lt;&gt;"",'20'!DJ30&lt;&gt;"Falta"),'20'!DJ30/20,"")</f>
        <v/>
      </c>
      <c r="DK30" s="54" t="str">
        <f>IF(AND('20'!DK30&lt;&gt;"",'20'!DK30&lt;&gt;"Falta"),'20'!DK30/20,"")</f>
        <v/>
      </c>
      <c r="DL30" s="54" t="str">
        <f>IF(AND('20'!DL30&lt;&gt;"",'20'!DL30&lt;&gt;"Falta"),'20'!DL30/20,"")</f>
        <v/>
      </c>
      <c r="DM30" s="54" t="str">
        <f>IF(AND('20'!DM30&lt;&gt;"",'20'!DM30&lt;&gt;"Falta"),'20'!DM30/20,"")</f>
        <v/>
      </c>
      <c r="DN30" s="54" t="str">
        <f>IF(AND('20'!DN30&lt;&gt;"",'20'!DN30&lt;&gt;"Falta"),'20'!DN30/20,"")</f>
        <v/>
      </c>
      <c r="DO30" s="54" t="str">
        <f>IF(AND('20'!DO30&lt;&gt;"",'20'!DO30&lt;&gt;"Falta"),'20'!DO30/20,"")</f>
        <v/>
      </c>
      <c r="DP30" s="54" t="str">
        <f>IF(AND('20'!DP30&lt;&gt;"",'20'!DP30&lt;&gt;"Falta"),'20'!DP30/20,"")</f>
        <v/>
      </c>
      <c r="DQ30" s="54">
        <f>IF(AND('20'!DQ30&lt;&gt;"",'20'!DQ30&lt;&gt;"Falta"),'20'!DQ30/20,"")</f>
        <v>0.55000000000000004</v>
      </c>
      <c r="DR30" s="54" t="str">
        <f>IF(AND('20'!DR30&lt;&gt;"",'20'!DR30&lt;&gt;"Falta"),'20'!DR30/20,"")</f>
        <v/>
      </c>
      <c r="DS30" s="54" t="str">
        <f>IF(AND('20'!DS30&lt;&gt;"",'20'!DS30&lt;&gt;"Falta"),'20'!DS30/20,"")</f>
        <v/>
      </c>
      <c r="DT30" s="54" t="str">
        <f>IF(AND('20'!DT30&lt;&gt;"",'20'!DT30&lt;&gt;"Falta"),'20'!DT30/20,"")</f>
        <v/>
      </c>
      <c r="DU30" s="54">
        <f>IF(AND('20'!DU30&lt;&gt;"",'20'!DU30&lt;&gt;"Falta"),'20'!DU30/20,"")</f>
        <v>0.55000000000000004</v>
      </c>
      <c r="DV30" s="54" t="str">
        <f>IF(AND('20'!DV30&lt;&gt;"",'20'!DV30&lt;&gt;"Falta"),'20'!DV30/20,"")</f>
        <v/>
      </c>
      <c r="DW30" s="54" t="str">
        <f>IF(AND('20'!DW30&lt;&gt;"",'20'!DW30&lt;&gt;"Falta"),'20'!DW30/20,"")</f>
        <v/>
      </c>
      <c r="DX30" s="54" t="str">
        <f>IF(AND('20'!DX30&lt;&gt;"",'20'!DX30&lt;&gt;"Falta"),'20'!DX30/20,"")</f>
        <v/>
      </c>
      <c r="DY30" s="54" t="str">
        <f>IF(AND('20'!DY30&lt;&gt;"",'20'!DY30&lt;&gt;"Falta"),'20'!DY30/20,"")</f>
        <v/>
      </c>
      <c r="DZ30" s="54" t="str">
        <f>IF(AND('20'!DZ30&lt;&gt;"",'20'!DZ30&lt;&gt;"Falta"),'20'!DZ30/20,"")</f>
        <v/>
      </c>
      <c r="EA30" s="54" t="str">
        <f>IF(AND('20'!EA30&lt;&gt;"",'20'!EA30&lt;&gt;"Falta"),'20'!EA30/20,"")</f>
        <v/>
      </c>
      <c r="EB30" s="54" t="str">
        <f>IF(AND('20'!EB30&lt;&gt;"",'20'!EB30&lt;&gt;"Falta"),'20'!EB30/20,"")</f>
        <v/>
      </c>
      <c r="EC30" s="54" t="str">
        <f>IF(AND('20'!EC30&lt;&gt;"",'20'!EC30&lt;&gt;"Falta"),'20'!EC30/20,"")</f>
        <v/>
      </c>
      <c r="ED30" s="54" t="str">
        <f>IF(AND('20'!ED30&lt;&gt;"",'20'!ED30&lt;&gt;"Falta"),'20'!ED30/20,"")</f>
        <v/>
      </c>
      <c r="EE30" s="54" t="str">
        <f>IF(AND('20'!EE30&lt;&gt;"",'20'!EE30&lt;&gt;"Falta"),'20'!EE30/20,"")</f>
        <v/>
      </c>
      <c r="EF30" s="54" t="str">
        <f>IF(AND('20'!EF30&lt;&gt;"",'20'!EF30&lt;&gt;"Falta"),'20'!EF30/20,"")</f>
        <v/>
      </c>
      <c r="EG30" s="54" t="str">
        <f>IF(AND('20'!EG30&lt;&gt;"",'20'!EG30&lt;&gt;"Falta"),'20'!EG30/20,"")</f>
        <v/>
      </c>
      <c r="EH30" s="54" t="str">
        <f>IF(AND('20'!EH30&lt;&gt;"",'20'!EH30&lt;&gt;"Falta"),'20'!EH30/20,"")</f>
        <v/>
      </c>
      <c r="EI30" s="54" t="str">
        <f>IF(AND('20'!EI30&lt;&gt;"",'20'!EI30&lt;&gt;"Falta"),'20'!EI30/20,"")</f>
        <v/>
      </c>
      <c r="EJ30" s="54" t="str">
        <f>IF(AND('20'!EJ30&lt;&gt;"",'20'!EJ30&lt;&gt;"Falta"),'20'!EJ30/20,"")</f>
        <v/>
      </c>
      <c r="EK30" s="54">
        <f>IF(AND('20'!EK30&lt;&gt;"",'20'!EK30&lt;&gt;"Falta"),'20'!EK30/20,"")</f>
        <v>0.9</v>
      </c>
      <c r="EL30" s="54" t="str">
        <f>IF(AND('20'!EL30&lt;&gt;"",'20'!EL30&lt;&gt;"Falta"),'20'!EL30/20,"")</f>
        <v/>
      </c>
      <c r="EM30" s="54" t="str">
        <f>IF(AND('20'!EM30&lt;&gt;"",'20'!EM30&lt;&gt;"Falta"),'20'!EM30/20,"")</f>
        <v/>
      </c>
      <c r="EN30" s="54" t="str">
        <f>IF(AND('20'!EN30&lt;&gt;"",'20'!EN30&lt;&gt;"Falta"),'20'!EN30/20,"")</f>
        <v/>
      </c>
      <c r="EO30" s="54">
        <f>IF(AND('20'!EO30&lt;&gt;"",'20'!EO30&lt;&gt;"Falta"),'20'!EO30/20,"")</f>
        <v>0.9</v>
      </c>
      <c r="EP30" s="54" t="str">
        <f>IF(AND('20'!EP30&lt;&gt;"",'20'!EP30&lt;&gt;"Falta"),'20'!EP30/20,"")</f>
        <v/>
      </c>
      <c r="EQ30" s="54" t="str">
        <f>IF(AND('20'!EQ30&lt;&gt;"",'20'!EQ30&lt;&gt;"Falta"),'20'!EQ30/20,"")</f>
        <v/>
      </c>
      <c r="ER30" s="54" t="str">
        <f>IF(AND('20'!ER30&lt;&gt;"",'20'!ER30&lt;&gt;"Falta"),'20'!ER30/20,"")</f>
        <v/>
      </c>
      <c r="ES30" s="54" t="str">
        <f>IF(AND('20'!ES30&lt;&gt;"",'20'!ES30&lt;&gt;"Falta"),'20'!ES30/20,"")</f>
        <v/>
      </c>
      <c r="ET30" s="54" t="str">
        <f>IF(AND('20'!ET30&lt;&gt;"",'20'!ET30&lt;&gt;"Falta"),'20'!ET30/20,"")</f>
        <v/>
      </c>
      <c r="EU30" s="54" t="str">
        <f>IF(AND('20'!EU30&lt;&gt;"",'20'!EU30&lt;&gt;"Falta"),'20'!EU30/20,"")</f>
        <v/>
      </c>
      <c r="EV30" s="54" t="str">
        <f>IF(AND('20'!EV30&lt;&gt;"",'20'!EV30&lt;&gt;"Falta"),'20'!EV30/20,"")</f>
        <v/>
      </c>
      <c r="EW30" s="54" t="str">
        <f>IF(AND('20'!EW30&lt;&gt;"",'20'!EW30&lt;&gt;"Falta"),'20'!EW30/20,"")</f>
        <v/>
      </c>
      <c r="EX30" s="54" t="str">
        <f>IF(AND('20'!EX30&lt;&gt;"",'20'!EX30&lt;&gt;"Falta"),'20'!EX30/20,"")</f>
        <v/>
      </c>
      <c r="EY30" s="54" t="str">
        <f>IF(AND('20'!EY30&lt;&gt;"",'20'!EY30&lt;&gt;"Falta"),'20'!EY30/20,"")</f>
        <v/>
      </c>
      <c r="EZ30" s="54" t="str">
        <f>IF(AND('20'!EZ30&lt;&gt;"",'20'!EZ30&lt;&gt;"Falta"),'20'!EZ30/20,"")</f>
        <v/>
      </c>
      <c r="FA30" s="54">
        <f>IF(AND('20'!FA30&lt;&gt;"",'20'!FA30&lt;&gt;"Falta"),'20'!FA30/20,"")</f>
        <v>0.45</v>
      </c>
      <c r="FB30" s="54">
        <f>IF(AND('20'!FB30&lt;&gt;"",'20'!FB30&lt;&gt;"Falta"),'20'!FB30/20,"")</f>
        <v>1</v>
      </c>
      <c r="FC30" s="54">
        <f>IF(AND('20'!FC30&lt;&gt;"",'20'!FC30&lt;&gt;"Falta"),'20'!FC30/20,"")</f>
        <v>0.75</v>
      </c>
      <c r="FD30" s="54">
        <f>IF(AND('20'!FD30&lt;&gt;"",'20'!FD30&lt;&gt;"Falta"),'20'!FD30/20,"")</f>
        <v>0.8</v>
      </c>
      <c r="FE30" s="54" t="str">
        <f>IF(AND('20'!FE30&lt;&gt;"",'20'!FE30&lt;&gt;"Falta"),'20'!FE30/20,"")</f>
        <v/>
      </c>
      <c r="FF30" s="54" t="str">
        <f>IF(AND('20'!FF30&lt;&gt;"",'20'!FF30&lt;&gt;"Falta"),'20'!FF30/20,"")</f>
        <v/>
      </c>
      <c r="FG30" s="54" t="str">
        <f>IF(AND('20'!FG30&lt;&gt;"",'20'!FG30&lt;&gt;"Falta"),'20'!FG30/20,"")</f>
        <v/>
      </c>
      <c r="FH30" s="54" t="str">
        <f>IF(AND('20'!FH30&lt;&gt;"",'20'!FH30&lt;&gt;"Falta"),'20'!FH30/20,"")</f>
        <v/>
      </c>
      <c r="FI30" s="54" t="str">
        <f>IF(AND('20'!FI30&lt;&gt;"",'20'!FI30&lt;&gt;"Falta"),'20'!FI30/20,"")</f>
        <v/>
      </c>
      <c r="FJ30" s="54" t="str">
        <f>IF(AND('20'!FJ30&lt;&gt;"",'20'!FJ30&lt;&gt;"Falta"),'20'!FJ30/20,"")</f>
        <v/>
      </c>
      <c r="FK30" s="54" t="str">
        <f>IF(AND('20'!FK30&lt;&gt;"",'20'!FK30&lt;&gt;"Falta"),'20'!FK30/20,"")</f>
        <v/>
      </c>
      <c r="FL30" s="54" t="str">
        <f>IF(AND('20'!FL30&lt;&gt;"",'20'!FL30&lt;&gt;"Falta"),'20'!FL30/20,"")</f>
        <v/>
      </c>
    </row>
    <row r="31" spans="2:168" x14ac:dyDescent="0.25">
      <c r="B31" s="42" t="str">
        <f>IF(ISBLANK('Nota de Estudiantes'!B33),"",'Nota de Estudiantes'!B33)</f>
        <v/>
      </c>
      <c r="C31" s="42" t="str">
        <f>IF(ISBLANK('Nota de Estudiantes'!C33),"",'Nota de Estudiantes'!C33)</f>
        <v/>
      </c>
      <c r="D31" s="38" t="str">
        <f>IF(ISBLANK('Nota de Estudiantes'!D33),"",'Nota de Estudiantes'!D33)</f>
        <v/>
      </c>
      <c r="E31" s="54" t="str">
        <f>IF('20'!E31&lt;&gt;"",'20'!E31/20,"")</f>
        <v/>
      </c>
      <c r="F31" s="54" t="str">
        <f>IF('20'!F31&lt;&gt;"",'20'!F31/20,"")</f>
        <v/>
      </c>
      <c r="G31" s="54" t="str">
        <f>IF('20'!G31&lt;&gt;"",'20'!G31/20,"")</f>
        <v/>
      </c>
      <c r="H31" s="54" t="str">
        <f>IF('20'!H31&lt;&gt;"",'20'!H31/20,"")</f>
        <v/>
      </c>
      <c r="I31" s="54" t="str">
        <f>IF('20'!I31&lt;&gt;"",'20'!I31/20,"")</f>
        <v/>
      </c>
      <c r="J31" s="54" t="str">
        <f>IF('20'!J31&lt;&gt;"",'20'!J31/20,"")</f>
        <v/>
      </c>
      <c r="K31" s="54" t="str">
        <f>IF('20'!K31&lt;&gt;"",'20'!K31/20,"")</f>
        <v/>
      </c>
      <c r="L31" s="54" t="str">
        <f>IF('20'!L31&lt;&gt;"",'20'!L31/20,"")</f>
        <v/>
      </c>
      <c r="M31" s="54" t="str">
        <f>IF('20'!M31&lt;&gt;"",'20'!M31/20,"")</f>
        <v/>
      </c>
      <c r="N31" s="54" t="str">
        <f>IF('20'!N31&lt;&gt;"",'20'!N31/20,"")</f>
        <v/>
      </c>
      <c r="O31" s="54" t="str">
        <f>IF('20'!O31&lt;&gt;"",'20'!O31/20,"")</f>
        <v/>
      </c>
      <c r="P31" s="54" t="str">
        <f>IF('20'!P31&lt;&gt;"",'20'!P31/20,"")</f>
        <v/>
      </c>
      <c r="Q31" s="54" t="str">
        <f>IF('20'!Q31&lt;&gt;"",'20'!Q31/20,"")</f>
        <v/>
      </c>
      <c r="R31" s="54" t="str">
        <f>IF('20'!R31&lt;&gt;"",'20'!R31/20,"")</f>
        <v/>
      </c>
      <c r="S31" s="54" t="str">
        <f>IF('20'!S31&lt;&gt;"",'20'!S31/20,"")</f>
        <v/>
      </c>
      <c r="T31" s="54" t="str">
        <f>IF('20'!T31&lt;&gt;"",'20'!T31/20,"")</f>
        <v/>
      </c>
      <c r="U31" s="54" t="str">
        <f>IF('20'!U31&lt;&gt;"",'20'!U31/20,"")</f>
        <v/>
      </c>
      <c r="V31" s="54" t="str">
        <f>IF('20'!V31&lt;&gt;"",'20'!V31/20,"")</f>
        <v/>
      </c>
      <c r="W31" s="54" t="str">
        <f>IF('20'!W31&lt;&gt;"",'20'!W31/20,"")</f>
        <v/>
      </c>
      <c r="X31" s="54" t="str">
        <f>IF('20'!X31&lt;&gt;"",'20'!X31/20,"")</f>
        <v/>
      </c>
      <c r="Y31" s="54" t="str">
        <f>IF('20'!Y31&lt;&gt;"",'20'!Y31/20,"")</f>
        <v/>
      </c>
      <c r="Z31" s="54" t="str">
        <f>IF('20'!Z31&lt;&gt;"",'20'!Z31/20,"")</f>
        <v/>
      </c>
      <c r="AA31" s="54" t="str">
        <f>IF('20'!AA31&lt;&gt;"",'20'!AA31/20,"")</f>
        <v/>
      </c>
      <c r="AB31" s="54" t="str">
        <f>IF('20'!AB31&lt;&gt;"",'20'!AB31/20,"")</f>
        <v/>
      </c>
      <c r="AC31" s="54" t="str">
        <f>IF('20'!AC31&lt;&gt;"",'20'!AC31/20,"")</f>
        <v/>
      </c>
      <c r="AD31" s="54" t="str">
        <f>IF('20'!AD31&lt;&gt;"",'20'!AD31/20,"")</f>
        <v/>
      </c>
      <c r="AE31" s="54" t="str">
        <f>IF('20'!AE31&lt;&gt;"",'20'!AE31/20,"")</f>
        <v/>
      </c>
      <c r="AF31" s="54" t="str">
        <f>IF('20'!AF31&lt;&gt;"",'20'!AF31/20,"")</f>
        <v/>
      </c>
      <c r="AG31" s="54" t="str">
        <f>IF('20'!AG31&lt;&gt;"",'20'!AG31/20,"")</f>
        <v/>
      </c>
      <c r="AH31" s="54" t="str">
        <f>IF('20'!AH31&lt;&gt;"",'20'!AH31/20,"")</f>
        <v/>
      </c>
      <c r="AI31" s="54" t="str">
        <f>IF('20'!AI31&lt;&gt;"",'20'!AI31/20,"")</f>
        <v/>
      </c>
      <c r="AJ31" s="54" t="str">
        <f>IF('20'!AJ31&lt;&gt;"",'20'!AJ31/20,"")</f>
        <v/>
      </c>
      <c r="AK31" s="54" t="str">
        <f>IF('20'!AK31&lt;&gt;"",'20'!AK31/20,"")</f>
        <v/>
      </c>
      <c r="AL31" s="54" t="str">
        <f>IF('20'!AL31&lt;&gt;"",'20'!AL31/20,"")</f>
        <v/>
      </c>
      <c r="AM31" s="54" t="str">
        <f>IF('20'!AM31&lt;&gt;"",'20'!AM31/20,"")</f>
        <v/>
      </c>
      <c r="AN31" s="54" t="str">
        <f>IF('20'!AN31&lt;&gt;"",'20'!AN31/20,"")</f>
        <v/>
      </c>
      <c r="AO31" s="54" t="str">
        <f>IF('20'!AO31&lt;&gt;"",'20'!AO31/20,"")</f>
        <v/>
      </c>
      <c r="AP31" s="54" t="str">
        <f>IF('20'!AP31&lt;&gt;"",'20'!AP31/20,"")</f>
        <v/>
      </c>
      <c r="AQ31" s="54" t="str">
        <f>IF('20'!AQ31&lt;&gt;"",'20'!AQ31/20,"")</f>
        <v/>
      </c>
      <c r="AR31" s="54" t="str">
        <f>IF('20'!AR31&lt;&gt;"",'20'!AR31/20,"")</f>
        <v/>
      </c>
      <c r="AS31" s="54" t="str">
        <f>IF('20'!AS31&lt;&gt;"",'20'!AS31/20,"")</f>
        <v/>
      </c>
      <c r="AT31" s="54" t="str">
        <f>IF('20'!AT31&lt;&gt;"",'20'!AT31/20,"")</f>
        <v/>
      </c>
      <c r="AU31" s="54" t="str">
        <f>IF('20'!AU31&lt;&gt;"",'20'!AU31/20,"")</f>
        <v/>
      </c>
      <c r="AV31" s="54" t="str">
        <f>IF('20'!AV31&lt;&gt;"",'20'!AV31/20,"")</f>
        <v/>
      </c>
      <c r="AW31" s="54" t="str">
        <f>IF('20'!AW31&lt;&gt;"",'20'!AW31/20,"")</f>
        <v/>
      </c>
      <c r="AX31" s="54" t="str">
        <f>IF('20'!AX31&lt;&gt;"",'20'!AX31/20,"")</f>
        <v/>
      </c>
      <c r="AY31" s="54" t="str">
        <f>IF('20'!AY31&lt;&gt;"",'20'!AY31/20,"")</f>
        <v/>
      </c>
      <c r="AZ31" s="54" t="str">
        <f>IF('20'!AZ31&lt;&gt;"",'20'!AZ31/20,"")</f>
        <v/>
      </c>
      <c r="BA31" s="54" t="str">
        <f>IF('20'!BA31&lt;&gt;"",'20'!BA31/20,"")</f>
        <v/>
      </c>
      <c r="BB31" s="54" t="str">
        <f>IF('20'!BB31&lt;&gt;"",'20'!BB31/20,"")</f>
        <v/>
      </c>
      <c r="BC31" s="54" t="str">
        <f>IF('20'!BC31&lt;&gt;"",'20'!BC31/20,"")</f>
        <v/>
      </c>
      <c r="BD31" s="54" t="str">
        <f>IF('20'!BD31&lt;&gt;"",'20'!BD31/20,"")</f>
        <v/>
      </c>
      <c r="BE31" s="54" t="str">
        <f>IF('20'!BE31&lt;&gt;"",'20'!BE31/20,"")</f>
        <v/>
      </c>
      <c r="BF31" s="54" t="str">
        <f>IF('20'!BF31&lt;&gt;"",'20'!BF31/20,"")</f>
        <v/>
      </c>
      <c r="BG31" s="54" t="str">
        <f>IF('20'!BG31&lt;&gt;"",'20'!BG31/20,"")</f>
        <v/>
      </c>
      <c r="BH31" s="54" t="str">
        <f>IF('20'!BH31&lt;&gt;"",'20'!BH31/20,"")</f>
        <v/>
      </c>
      <c r="BI31" s="54" t="str">
        <f>IF('20'!BI31&lt;&gt;"",'20'!BI31/20,"")</f>
        <v/>
      </c>
      <c r="BJ31" s="54" t="str">
        <f>IF('20'!BJ31&lt;&gt;"",'20'!BJ31/20,"")</f>
        <v/>
      </c>
      <c r="BK31" s="54" t="str">
        <f>IF('20'!BK31&lt;&gt;"",'20'!BK31/20,"")</f>
        <v/>
      </c>
      <c r="BL31" s="54" t="str">
        <f>IF('20'!BL31&lt;&gt;"",'20'!BL31/20,"")</f>
        <v/>
      </c>
      <c r="BM31" s="54" t="str">
        <f>IF('20'!BM31&lt;&gt;"",'20'!BM31/20,"")</f>
        <v/>
      </c>
      <c r="BN31" s="54" t="str">
        <f>IF('20'!BN31&lt;&gt;"",'20'!BN31/20,"")</f>
        <v/>
      </c>
      <c r="BO31" s="54" t="str">
        <f>IF('20'!BO31&lt;&gt;"",'20'!BO31/20,"")</f>
        <v/>
      </c>
      <c r="BP31" s="54" t="str">
        <f>IF('20'!BP31&lt;&gt;"",'20'!BP31/20,"")</f>
        <v/>
      </c>
      <c r="BQ31" s="54" t="str">
        <f>IF('20'!BQ31&lt;&gt;"",'20'!BQ31/20,"")</f>
        <v/>
      </c>
      <c r="BR31" s="54" t="str">
        <f>IF('20'!BR31&lt;&gt;"",'20'!BR31/20,"")</f>
        <v/>
      </c>
      <c r="BS31" s="54" t="str">
        <f>IF('20'!BS31&lt;&gt;"",'20'!BS31/20,"")</f>
        <v/>
      </c>
      <c r="BT31" s="54" t="str">
        <f>IF('20'!BT31&lt;&gt;"",'20'!BT31/20,"")</f>
        <v/>
      </c>
      <c r="BU31" s="54" t="str">
        <f>IF('20'!BU31&lt;&gt;"",'20'!BU31/20,"")</f>
        <v/>
      </c>
      <c r="BV31" s="54" t="str">
        <f>IF('20'!BV31&lt;&gt;"",'20'!BV31/20,"")</f>
        <v/>
      </c>
      <c r="BW31" s="54" t="str">
        <f>IF('20'!BW31&lt;&gt;"",'20'!BW31/20,"")</f>
        <v/>
      </c>
      <c r="BX31" s="54" t="str">
        <f>IF('20'!BX31&lt;&gt;"",'20'!BX31/20,"")</f>
        <v/>
      </c>
      <c r="BY31" s="54" t="str">
        <f>IF('20'!BY31&lt;&gt;"",'20'!BY31/20,"")</f>
        <v/>
      </c>
      <c r="BZ31" s="54" t="str">
        <f>IF('20'!BZ31&lt;&gt;"",'20'!BZ31/20,"")</f>
        <v/>
      </c>
      <c r="CA31" s="54" t="str">
        <f>IF('20'!CA31&lt;&gt;"",'20'!CA31/20,"")</f>
        <v/>
      </c>
      <c r="CB31" s="54" t="str">
        <f>IF('20'!CB31&lt;&gt;"",'20'!CB31/20,"")</f>
        <v/>
      </c>
      <c r="CC31" s="54" t="str">
        <f>IF('20'!CC31&lt;&gt;"",'20'!CC31/20,"")</f>
        <v/>
      </c>
      <c r="CD31" s="54" t="str">
        <f>IF('20'!CD31&lt;&gt;"",'20'!CD31/20,"")</f>
        <v/>
      </c>
      <c r="CE31" s="54" t="str">
        <f>IF('20'!CE31&lt;&gt;"",'20'!CE31/20,"")</f>
        <v/>
      </c>
      <c r="CF31" s="54" t="str">
        <f>IF('20'!CF31&lt;&gt;"",'20'!CF31/20,"")</f>
        <v/>
      </c>
      <c r="CG31" s="54" t="str">
        <f>IF('20'!CG31&lt;&gt;"",'20'!CG31/20,"")</f>
        <v/>
      </c>
      <c r="CH31" s="54" t="str">
        <f>IF('20'!CH31&lt;&gt;"",'20'!CH31/20,"")</f>
        <v/>
      </c>
      <c r="CI31" s="54" t="str">
        <f>IF('20'!CI31&lt;&gt;"",'20'!CI31/20,"")</f>
        <v/>
      </c>
      <c r="CJ31" s="54" t="str">
        <f>IF('20'!CJ31&lt;&gt;"",'20'!CJ31/20,"")</f>
        <v/>
      </c>
      <c r="CK31" s="54" t="str">
        <f>IF('20'!CK31&lt;&gt;"",'20'!CK31/20,"")</f>
        <v/>
      </c>
      <c r="CL31" s="54" t="str">
        <f>IF('20'!CL31&lt;&gt;"",'20'!CL31/20,"")</f>
        <v/>
      </c>
      <c r="CM31" s="54" t="str">
        <f>IF('20'!CM31&lt;&gt;"",'20'!CM31/20,"")</f>
        <v/>
      </c>
      <c r="CN31" s="54" t="str">
        <f>IF('20'!CN31&lt;&gt;"",'20'!CN31/20,"")</f>
        <v/>
      </c>
      <c r="CO31" s="54" t="str">
        <f>IF('20'!CO31&lt;&gt;"",'20'!CO31/20,"")</f>
        <v/>
      </c>
      <c r="CP31" s="54" t="str">
        <f>IF('20'!CP31&lt;&gt;"",'20'!CP31/20,"")</f>
        <v/>
      </c>
      <c r="CQ31" s="54" t="str">
        <f>IF('20'!CQ31&lt;&gt;"",'20'!CQ31/20,"")</f>
        <v/>
      </c>
      <c r="CR31" s="54" t="str">
        <f>IF('20'!CR31&lt;&gt;"",'20'!CR31/20,"")</f>
        <v/>
      </c>
      <c r="CS31" s="54" t="str">
        <f>IF('20'!CS31&lt;&gt;"",'20'!CS31/20,"")</f>
        <v/>
      </c>
      <c r="CT31" s="54" t="str">
        <f>IF('20'!CT31&lt;&gt;"",'20'!CT31/20,"")</f>
        <v/>
      </c>
      <c r="CU31" s="54" t="str">
        <f>IF('20'!CU31&lt;&gt;"",'20'!CU31/20,"")</f>
        <v/>
      </c>
      <c r="CV31" s="54" t="str">
        <f>IF('20'!CV31&lt;&gt;"",'20'!CV31/20,"")</f>
        <v/>
      </c>
      <c r="CW31" s="54" t="str">
        <f>IF('20'!CW31&lt;&gt;"",'20'!CW31/20,"")</f>
        <v/>
      </c>
      <c r="CX31" s="54" t="str">
        <f>IF('20'!CX31&lt;&gt;"",'20'!CX31/20,"")</f>
        <v/>
      </c>
      <c r="CY31" s="54" t="str">
        <f>IF('20'!CY31&lt;&gt;"",'20'!CY31/20,"")</f>
        <v/>
      </c>
      <c r="CZ31" s="54" t="str">
        <f>IF('20'!CZ31&lt;&gt;"",'20'!CZ31/20,"")</f>
        <v/>
      </c>
      <c r="DA31" s="54" t="str">
        <f>IF('20'!DA31&lt;&gt;"",'20'!DA31/20,"")</f>
        <v/>
      </c>
      <c r="DB31" s="54" t="str">
        <f>IF('20'!DB31&lt;&gt;"",'20'!DB31/20,"")</f>
        <v/>
      </c>
      <c r="DC31" s="54" t="str">
        <f>IF('20'!DC31&lt;&gt;"",'20'!DC31/20,"")</f>
        <v/>
      </c>
      <c r="DD31" s="54" t="str">
        <f>IF('20'!DD31&lt;&gt;"",'20'!DD31/20,"")</f>
        <v/>
      </c>
      <c r="DE31" s="54" t="str">
        <f>IF('20'!DE31&lt;&gt;"",'20'!DE31/20,"")</f>
        <v/>
      </c>
      <c r="DF31" s="54" t="str">
        <f>IF('20'!DF31&lt;&gt;"",'20'!DF31/20,"")</f>
        <v/>
      </c>
      <c r="DG31" s="54" t="str">
        <f>IF('20'!DG31&lt;&gt;"",'20'!DG31/20,"")</f>
        <v/>
      </c>
      <c r="DH31" s="54" t="str">
        <f>IF('20'!DH31&lt;&gt;"",'20'!DH31/20,"")</f>
        <v/>
      </c>
      <c r="DI31" s="54" t="str">
        <f>IF('20'!DI31&lt;&gt;"",'20'!DI31/20,"")</f>
        <v/>
      </c>
      <c r="DJ31" s="54" t="str">
        <f>IF('20'!DJ31&lt;&gt;"",'20'!DJ31/20,"")</f>
        <v/>
      </c>
      <c r="DK31" s="54" t="str">
        <f>IF('20'!DK31&lt;&gt;"",'20'!DK31/20,"")</f>
        <v/>
      </c>
      <c r="DL31" s="54" t="str">
        <f>IF('20'!DL31&lt;&gt;"",'20'!DL31/20,"")</f>
        <v/>
      </c>
      <c r="DM31" s="54" t="str">
        <f>IF('20'!DM31&lt;&gt;"",'20'!DM31/20,"")</f>
        <v/>
      </c>
      <c r="DN31" s="54" t="str">
        <f>IF('20'!DN31&lt;&gt;"",'20'!DN31/20,"")</f>
        <v/>
      </c>
      <c r="DO31" s="54" t="str">
        <f>IF('20'!DO31&lt;&gt;"",'20'!DO31/20,"")</f>
        <v/>
      </c>
      <c r="DP31" s="54" t="str">
        <f>IF('20'!DP31&lt;&gt;"",'20'!DP31/20,"")</f>
        <v/>
      </c>
      <c r="DQ31" s="54" t="str">
        <f>IF('20'!DQ31&lt;&gt;"",'20'!DQ31/20,"")</f>
        <v/>
      </c>
      <c r="DR31" s="54" t="str">
        <f>IF('20'!DR31&lt;&gt;"",'20'!DR31/20,"")</f>
        <v/>
      </c>
      <c r="DS31" s="54" t="str">
        <f>IF('20'!DS31&lt;&gt;"",'20'!DS31/20,"")</f>
        <v/>
      </c>
      <c r="DT31" s="54" t="str">
        <f>IF('20'!DT31&lt;&gt;"",'20'!DT31/20,"")</f>
        <v/>
      </c>
      <c r="DU31" s="54" t="str">
        <f>IF('20'!DU31&lt;&gt;"",'20'!DU31/20,"")</f>
        <v/>
      </c>
      <c r="DV31" s="54" t="str">
        <f>IF('20'!DV31&lt;&gt;"",'20'!DV31/20,"")</f>
        <v/>
      </c>
      <c r="DW31" s="54" t="str">
        <f>IF('20'!DW31&lt;&gt;"",'20'!DW31/20,"")</f>
        <v/>
      </c>
      <c r="DX31" s="54" t="str">
        <f>IF('20'!DX31&lt;&gt;"",'20'!DX31/20,"")</f>
        <v/>
      </c>
      <c r="DY31" s="54" t="str">
        <f>IF('20'!DY31&lt;&gt;"",'20'!DY31/20,"")</f>
        <v/>
      </c>
      <c r="DZ31" s="54" t="str">
        <f>IF('20'!DZ31&lt;&gt;"",'20'!DZ31/20,"")</f>
        <v/>
      </c>
      <c r="EA31" s="54" t="str">
        <f>IF('20'!EA31&lt;&gt;"",'20'!EA31/20,"")</f>
        <v/>
      </c>
      <c r="EB31" s="54" t="str">
        <f>IF('20'!EB31&lt;&gt;"",'20'!EB31/20,"")</f>
        <v/>
      </c>
      <c r="EC31" s="54" t="str">
        <f>IF('20'!EC31&lt;&gt;"",'20'!EC31/20,"")</f>
        <v/>
      </c>
      <c r="ED31" s="54" t="str">
        <f>IF('20'!ED31&lt;&gt;"",'20'!ED31/20,"")</f>
        <v/>
      </c>
      <c r="EE31" s="54" t="str">
        <f>IF('20'!EE31&lt;&gt;"",'20'!EE31/20,"")</f>
        <v/>
      </c>
      <c r="EF31" s="54" t="str">
        <f>IF('20'!EF31&lt;&gt;"",'20'!EF31/20,"")</f>
        <v/>
      </c>
      <c r="EG31" s="54" t="str">
        <f>IF('20'!EG31&lt;&gt;"",'20'!EG31/20,"")</f>
        <v/>
      </c>
      <c r="EH31" s="54" t="str">
        <f>IF('20'!EH31&lt;&gt;"",'20'!EH31/20,"")</f>
        <v/>
      </c>
      <c r="EI31" s="54" t="str">
        <f>IF('20'!EI31&lt;&gt;"",'20'!EI31/20,"")</f>
        <v/>
      </c>
      <c r="EJ31" s="54" t="str">
        <f>IF('20'!EJ31&lt;&gt;"",'20'!EJ31/20,"")</f>
        <v/>
      </c>
      <c r="EK31" s="54" t="str">
        <f>IF('20'!EK31&lt;&gt;"",'20'!EK31/20,"")</f>
        <v/>
      </c>
      <c r="EL31" s="54" t="str">
        <f>IF('20'!EL31&lt;&gt;"",'20'!EL31/20,"")</f>
        <v/>
      </c>
      <c r="EM31" s="54" t="str">
        <f>IF('20'!EM31&lt;&gt;"",'20'!EM31/20,"")</f>
        <v/>
      </c>
      <c r="EN31" s="54" t="str">
        <f>IF('20'!EN31&lt;&gt;"",'20'!EN31/20,"")</f>
        <v/>
      </c>
      <c r="EO31" s="54" t="str">
        <f>IF('20'!EO31&lt;&gt;"",'20'!EO31/20,"")</f>
        <v/>
      </c>
      <c r="EP31" s="54" t="str">
        <f>IF('20'!EP31&lt;&gt;"",'20'!EP31/20,"")</f>
        <v/>
      </c>
      <c r="EQ31" s="54" t="str">
        <f>IF('20'!EQ31&lt;&gt;"",'20'!EQ31/20,"")</f>
        <v/>
      </c>
      <c r="ER31" s="54" t="str">
        <f>IF('20'!ER31&lt;&gt;"",'20'!ER31/20,"")</f>
        <v/>
      </c>
      <c r="ES31" s="54" t="str">
        <f>IF('20'!ES31&lt;&gt;"",'20'!ES31/20,"")</f>
        <v/>
      </c>
      <c r="ET31" s="54" t="str">
        <f>IF('20'!ET31&lt;&gt;"",'20'!ET31/20,"")</f>
        <v/>
      </c>
      <c r="EU31" s="54" t="str">
        <f>IF('20'!EU31&lt;&gt;"",'20'!EU31/20,"")</f>
        <v/>
      </c>
      <c r="EV31" s="54" t="str">
        <f>IF('20'!EV31&lt;&gt;"",'20'!EV31/20,"")</f>
        <v/>
      </c>
      <c r="EW31" s="54" t="str">
        <f>IF('20'!EW31&lt;&gt;"",'20'!EW31/20,"")</f>
        <v/>
      </c>
      <c r="EX31" s="54" t="str">
        <f>IF('20'!EX31&lt;&gt;"",'20'!EX31/20,"")</f>
        <v/>
      </c>
      <c r="EY31" s="54" t="str">
        <f>IF('20'!EY31&lt;&gt;"",'20'!EY31/20,"")</f>
        <v/>
      </c>
      <c r="EZ31" s="54" t="str">
        <f>IF('20'!EZ31&lt;&gt;"",'20'!EZ31/20,"")</f>
        <v/>
      </c>
      <c r="FA31" s="54" t="str">
        <f>IF('20'!FA31&lt;&gt;"",'20'!FA31/20,"")</f>
        <v/>
      </c>
      <c r="FB31" s="54" t="str">
        <f>IF('20'!FB31&lt;&gt;"",'20'!FB31/20,"")</f>
        <v/>
      </c>
      <c r="FC31" s="54" t="str">
        <f>IF('20'!FC31&lt;&gt;"",'20'!FC31/20,"")</f>
        <v/>
      </c>
      <c r="FD31" s="54" t="str">
        <f>IF('20'!FD31&lt;&gt;"",'20'!FD31/20,"")</f>
        <v/>
      </c>
      <c r="FE31" s="54" t="str">
        <f>IF('20'!FE31&lt;&gt;"",'20'!FE31/20,"")</f>
        <v/>
      </c>
      <c r="FF31" s="54" t="str">
        <f>IF('20'!FF31&lt;&gt;"",'20'!FF31/20,"")</f>
        <v/>
      </c>
      <c r="FG31" s="54" t="str">
        <f>IF('20'!FG31&lt;&gt;"",'20'!FG31/20,"")</f>
        <v/>
      </c>
      <c r="FH31" s="54" t="str">
        <f>IF('20'!FH31&lt;&gt;"",'20'!FH31/20,"")</f>
        <v/>
      </c>
      <c r="FI31" s="54" t="str">
        <f>IF('20'!FI31&lt;&gt;"",'20'!FI31/20,"")</f>
        <v/>
      </c>
      <c r="FJ31" s="54" t="str">
        <f>IF('20'!FJ31&lt;&gt;"",'20'!FJ31/20,"")</f>
        <v/>
      </c>
      <c r="FK31" s="54" t="str">
        <f>IF('20'!FK31&lt;&gt;"",'20'!FK31/20,"")</f>
        <v/>
      </c>
      <c r="FL31" s="54" t="str">
        <f>IF('20'!FL31&lt;&gt;"",'20'!FL31/20,"")</f>
        <v/>
      </c>
    </row>
    <row r="32" spans="2:168" x14ac:dyDescent="0.25">
      <c r="B32" s="42" t="str">
        <f>IF(ISBLANK('Nota de Estudiantes'!B34),"",'Nota de Estudiantes'!B34)</f>
        <v/>
      </c>
      <c r="C32" s="42" t="str">
        <f>IF(ISBLANK('Nota de Estudiantes'!C34),"",'Nota de Estudiantes'!C34)</f>
        <v/>
      </c>
      <c r="D32" s="38" t="str">
        <f>IF(ISBLANK('Nota de Estudiantes'!D34),"",'Nota de Estudiantes'!D34)</f>
        <v/>
      </c>
      <c r="E32" s="54" t="str">
        <f>IF('20'!E32&lt;&gt;"",'20'!E32/20,"")</f>
        <v/>
      </c>
      <c r="F32" s="54" t="str">
        <f>IF('20'!F32&lt;&gt;"",'20'!F32/20,"")</f>
        <v/>
      </c>
      <c r="G32" s="54" t="str">
        <f>IF('20'!G32&lt;&gt;"",'20'!G32/20,"")</f>
        <v/>
      </c>
      <c r="H32" s="54" t="str">
        <f>IF('20'!H32&lt;&gt;"",'20'!H32/20,"")</f>
        <v/>
      </c>
      <c r="I32" s="54" t="str">
        <f>IF('20'!I32&lt;&gt;"",'20'!I32/20,"")</f>
        <v/>
      </c>
      <c r="J32" s="54" t="str">
        <f>IF('20'!J32&lt;&gt;"",'20'!J32/20,"")</f>
        <v/>
      </c>
      <c r="K32" s="54" t="str">
        <f>IF('20'!K32&lt;&gt;"",'20'!K32/20,"")</f>
        <v/>
      </c>
      <c r="L32" s="54" t="str">
        <f>IF('20'!L32&lt;&gt;"",'20'!L32/20,"")</f>
        <v/>
      </c>
      <c r="M32" s="54" t="str">
        <f>IF('20'!M32&lt;&gt;"",'20'!M32/20,"")</f>
        <v/>
      </c>
      <c r="N32" s="54" t="str">
        <f>IF('20'!N32&lt;&gt;"",'20'!N32/20,"")</f>
        <v/>
      </c>
      <c r="O32" s="54" t="str">
        <f>IF('20'!O32&lt;&gt;"",'20'!O32/20,"")</f>
        <v/>
      </c>
      <c r="P32" s="54" t="str">
        <f>IF('20'!P32&lt;&gt;"",'20'!P32/20,"")</f>
        <v/>
      </c>
      <c r="Q32" s="54" t="str">
        <f>IF('20'!Q32&lt;&gt;"",'20'!Q32/20,"")</f>
        <v/>
      </c>
      <c r="R32" s="54" t="str">
        <f>IF('20'!R32&lt;&gt;"",'20'!R32/20,"")</f>
        <v/>
      </c>
      <c r="S32" s="54" t="str">
        <f>IF('20'!S32&lt;&gt;"",'20'!S32/20,"")</f>
        <v/>
      </c>
      <c r="T32" s="54" t="str">
        <f>IF('20'!T32&lt;&gt;"",'20'!T32/20,"")</f>
        <v/>
      </c>
      <c r="U32" s="54" t="str">
        <f>IF('20'!U32&lt;&gt;"",'20'!U32/20,"")</f>
        <v/>
      </c>
      <c r="V32" s="54" t="str">
        <f>IF('20'!V32&lt;&gt;"",'20'!V32/20,"")</f>
        <v/>
      </c>
      <c r="W32" s="54" t="str">
        <f>IF('20'!W32&lt;&gt;"",'20'!W32/20,"")</f>
        <v/>
      </c>
      <c r="X32" s="54" t="str">
        <f>IF('20'!X32&lt;&gt;"",'20'!X32/20,"")</f>
        <v/>
      </c>
      <c r="Y32" s="54" t="str">
        <f>IF('20'!Y32&lt;&gt;"",'20'!Y32/20,"")</f>
        <v/>
      </c>
      <c r="Z32" s="54" t="str">
        <f>IF('20'!Z32&lt;&gt;"",'20'!Z32/20,"")</f>
        <v/>
      </c>
      <c r="AA32" s="54" t="str">
        <f>IF('20'!AA32&lt;&gt;"",'20'!AA32/20,"")</f>
        <v/>
      </c>
      <c r="AB32" s="54" t="str">
        <f>IF('20'!AB32&lt;&gt;"",'20'!AB32/20,"")</f>
        <v/>
      </c>
      <c r="AC32" s="54" t="str">
        <f>IF('20'!AC32&lt;&gt;"",'20'!AC32/20,"")</f>
        <v/>
      </c>
      <c r="AD32" s="54" t="str">
        <f>IF('20'!AD32&lt;&gt;"",'20'!AD32/20,"")</f>
        <v/>
      </c>
      <c r="AE32" s="54" t="str">
        <f>IF('20'!AE32&lt;&gt;"",'20'!AE32/20,"")</f>
        <v/>
      </c>
      <c r="AF32" s="54" t="str">
        <f>IF('20'!AF32&lt;&gt;"",'20'!AF32/20,"")</f>
        <v/>
      </c>
      <c r="AG32" s="54" t="str">
        <f>IF('20'!AG32&lt;&gt;"",'20'!AG32/20,"")</f>
        <v/>
      </c>
      <c r="AH32" s="54" t="str">
        <f>IF('20'!AH32&lt;&gt;"",'20'!AH32/20,"")</f>
        <v/>
      </c>
      <c r="AI32" s="54" t="str">
        <f>IF('20'!AI32&lt;&gt;"",'20'!AI32/20,"")</f>
        <v/>
      </c>
      <c r="AJ32" s="54" t="str">
        <f>IF('20'!AJ32&lt;&gt;"",'20'!AJ32/20,"")</f>
        <v/>
      </c>
      <c r="AK32" s="54" t="str">
        <f>IF('20'!AK32&lt;&gt;"",'20'!AK32/20,"")</f>
        <v/>
      </c>
      <c r="AL32" s="54" t="str">
        <f>IF('20'!AL32&lt;&gt;"",'20'!AL32/20,"")</f>
        <v/>
      </c>
      <c r="AM32" s="54" t="str">
        <f>IF('20'!AM32&lt;&gt;"",'20'!AM32/20,"")</f>
        <v/>
      </c>
      <c r="AN32" s="54" t="str">
        <f>IF('20'!AN32&lt;&gt;"",'20'!AN32/20,"")</f>
        <v/>
      </c>
      <c r="AO32" s="54" t="str">
        <f>IF('20'!AO32&lt;&gt;"",'20'!AO32/20,"")</f>
        <v/>
      </c>
      <c r="AP32" s="54" t="str">
        <f>IF('20'!AP32&lt;&gt;"",'20'!AP32/20,"")</f>
        <v/>
      </c>
      <c r="AQ32" s="54" t="str">
        <f>IF('20'!AQ32&lt;&gt;"",'20'!AQ32/20,"")</f>
        <v/>
      </c>
      <c r="AR32" s="54" t="str">
        <f>IF('20'!AR32&lt;&gt;"",'20'!AR32/20,"")</f>
        <v/>
      </c>
      <c r="AS32" s="54" t="str">
        <f>IF('20'!AS32&lt;&gt;"",'20'!AS32/20,"")</f>
        <v/>
      </c>
      <c r="AT32" s="54" t="str">
        <f>IF('20'!AT32&lt;&gt;"",'20'!AT32/20,"")</f>
        <v/>
      </c>
      <c r="AU32" s="54" t="str">
        <f>IF('20'!AU32&lt;&gt;"",'20'!AU32/20,"")</f>
        <v/>
      </c>
      <c r="AV32" s="54" t="str">
        <f>IF('20'!AV32&lt;&gt;"",'20'!AV32/20,"")</f>
        <v/>
      </c>
      <c r="AW32" s="54" t="str">
        <f>IF('20'!AW32&lt;&gt;"",'20'!AW32/20,"")</f>
        <v/>
      </c>
      <c r="AX32" s="54" t="str">
        <f>IF('20'!AX32&lt;&gt;"",'20'!AX32/20,"")</f>
        <v/>
      </c>
      <c r="AY32" s="54" t="str">
        <f>IF('20'!AY32&lt;&gt;"",'20'!AY32/20,"")</f>
        <v/>
      </c>
      <c r="AZ32" s="54" t="str">
        <f>IF('20'!AZ32&lt;&gt;"",'20'!AZ32/20,"")</f>
        <v/>
      </c>
      <c r="BA32" s="54" t="str">
        <f>IF('20'!BA32&lt;&gt;"",'20'!BA32/20,"")</f>
        <v/>
      </c>
      <c r="BB32" s="54" t="str">
        <f>IF('20'!BB32&lt;&gt;"",'20'!BB32/20,"")</f>
        <v/>
      </c>
      <c r="BC32" s="54" t="str">
        <f>IF('20'!BC32&lt;&gt;"",'20'!BC32/20,"")</f>
        <v/>
      </c>
      <c r="BD32" s="54" t="str">
        <f>IF('20'!BD32&lt;&gt;"",'20'!BD32/20,"")</f>
        <v/>
      </c>
      <c r="BE32" s="54" t="str">
        <f>IF('20'!BE32&lt;&gt;"",'20'!BE32/20,"")</f>
        <v/>
      </c>
      <c r="BF32" s="54" t="str">
        <f>IF('20'!BF32&lt;&gt;"",'20'!BF32/20,"")</f>
        <v/>
      </c>
      <c r="BG32" s="54" t="str">
        <f>IF('20'!BG32&lt;&gt;"",'20'!BG32/20,"")</f>
        <v/>
      </c>
      <c r="BH32" s="54" t="str">
        <f>IF('20'!BH32&lt;&gt;"",'20'!BH32/20,"")</f>
        <v/>
      </c>
      <c r="BI32" s="54" t="str">
        <f>IF('20'!BI32&lt;&gt;"",'20'!BI32/20,"")</f>
        <v/>
      </c>
      <c r="BJ32" s="54" t="str">
        <f>IF('20'!BJ32&lt;&gt;"",'20'!BJ32/20,"")</f>
        <v/>
      </c>
      <c r="BK32" s="54" t="str">
        <f>IF('20'!BK32&lt;&gt;"",'20'!BK32/20,"")</f>
        <v/>
      </c>
      <c r="BL32" s="54" t="str">
        <f>IF('20'!BL32&lt;&gt;"",'20'!BL32/20,"")</f>
        <v/>
      </c>
      <c r="BM32" s="54" t="str">
        <f>IF('20'!BM32&lt;&gt;"",'20'!BM32/20,"")</f>
        <v/>
      </c>
      <c r="BN32" s="54" t="str">
        <f>IF('20'!BN32&lt;&gt;"",'20'!BN32/20,"")</f>
        <v/>
      </c>
      <c r="BO32" s="54" t="str">
        <f>IF('20'!BO32&lt;&gt;"",'20'!BO32/20,"")</f>
        <v/>
      </c>
      <c r="BP32" s="54" t="str">
        <f>IF('20'!BP32&lt;&gt;"",'20'!BP32/20,"")</f>
        <v/>
      </c>
      <c r="BQ32" s="54" t="str">
        <f>IF('20'!BQ32&lt;&gt;"",'20'!BQ32/20,"")</f>
        <v/>
      </c>
      <c r="BR32" s="54" t="str">
        <f>IF('20'!BR32&lt;&gt;"",'20'!BR32/20,"")</f>
        <v/>
      </c>
      <c r="BS32" s="54" t="str">
        <f>IF('20'!BS32&lt;&gt;"",'20'!BS32/20,"")</f>
        <v/>
      </c>
      <c r="BT32" s="54" t="str">
        <f>IF('20'!BT32&lt;&gt;"",'20'!BT32/20,"")</f>
        <v/>
      </c>
      <c r="BU32" s="54" t="str">
        <f>IF('20'!BU32&lt;&gt;"",'20'!BU32/20,"")</f>
        <v/>
      </c>
      <c r="BV32" s="54" t="str">
        <f>IF('20'!BV32&lt;&gt;"",'20'!BV32/20,"")</f>
        <v/>
      </c>
      <c r="BW32" s="54" t="str">
        <f>IF('20'!BW32&lt;&gt;"",'20'!BW32/20,"")</f>
        <v/>
      </c>
      <c r="BX32" s="54" t="str">
        <f>IF('20'!BX32&lt;&gt;"",'20'!BX32/20,"")</f>
        <v/>
      </c>
      <c r="BY32" s="54" t="str">
        <f>IF('20'!BY32&lt;&gt;"",'20'!BY32/20,"")</f>
        <v/>
      </c>
      <c r="BZ32" s="54" t="str">
        <f>IF('20'!BZ32&lt;&gt;"",'20'!BZ32/20,"")</f>
        <v/>
      </c>
      <c r="CA32" s="54" t="str">
        <f>IF('20'!CA32&lt;&gt;"",'20'!CA32/20,"")</f>
        <v/>
      </c>
      <c r="CB32" s="54" t="str">
        <f>IF('20'!CB32&lt;&gt;"",'20'!CB32/20,"")</f>
        <v/>
      </c>
      <c r="CC32" s="54" t="str">
        <f>IF('20'!CC32&lt;&gt;"",'20'!CC32/20,"")</f>
        <v/>
      </c>
      <c r="CD32" s="54" t="str">
        <f>IF('20'!CD32&lt;&gt;"",'20'!CD32/20,"")</f>
        <v/>
      </c>
      <c r="CE32" s="54" t="str">
        <f>IF('20'!CE32&lt;&gt;"",'20'!CE32/20,"")</f>
        <v/>
      </c>
      <c r="CF32" s="54" t="str">
        <f>IF('20'!CF32&lt;&gt;"",'20'!CF32/20,"")</f>
        <v/>
      </c>
      <c r="CG32" s="54" t="str">
        <f>IF('20'!CG32&lt;&gt;"",'20'!CG32/20,"")</f>
        <v/>
      </c>
      <c r="CH32" s="54" t="str">
        <f>IF('20'!CH32&lt;&gt;"",'20'!CH32/20,"")</f>
        <v/>
      </c>
      <c r="CI32" s="54" t="str">
        <f>IF('20'!CI32&lt;&gt;"",'20'!CI32/20,"")</f>
        <v/>
      </c>
      <c r="CJ32" s="54" t="str">
        <f>IF('20'!CJ32&lt;&gt;"",'20'!CJ32/20,"")</f>
        <v/>
      </c>
      <c r="CK32" s="54" t="str">
        <f>IF('20'!CK32&lt;&gt;"",'20'!CK32/20,"")</f>
        <v/>
      </c>
      <c r="CL32" s="54" t="str">
        <f>IF('20'!CL32&lt;&gt;"",'20'!CL32/20,"")</f>
        <v/>
      </c>
      <c r="CM32" s="54" t="str">
        <f>IF('20'!CM32&lt;&gt;"",'20'!CM32/20,"")</f>
        <v/>
      </c>
      <c r="CN32" s="54" t="str">
        <f>IF('20'!CN32&lt;&gt;"",'20'!CN32/20,"")</f>
        <v/>
      </c>
      <c r="CO32" s="54" t="str">
        <f>IF('20'!CO32&lt;&gt;"",'20'!CO32/20,"")</f>
        <v/>
      </c>
      <c r="CP32" s="54" t="str">
        <f>IF('20'!CP32&lt;&gt;"",'20'!CP32/20,"")</f>
        <v/>
      </c>
      <c r="CQ32" s="54" t="str">
        <f>IF('20'!CQ32&lt;&gt;"",'20'!CQ32/20,"")</f>
        <v/>
      </c>
      <c r="CR32" s="54" t="str">
        <f>IF('20'!CR32&lt;&gt;"",'20'!CR32/20,"")</f>
        <v/>
      </c>
      <c r="CS32" s="54" t="str">
        <f>IF('20'!CS32&lt;&gt;"",'20'!CS32/20,"")</f>
        <v/>
      </c>
      <c r="CT32" s="54" t="str">
        <f>IF('20'!CT32&lt;&gt;"",'20'!CT32/20,"")</f>
        <v/>
      </c>
      <c r="CU32" s="54" t="str">
        <f>IF('20'!CU32&lt;&gt;"",'20'!CU32/20,"")</f>
        <v/>
      </c>
      <c r="CV32" s="54" t="str">
        <f>IF('20'!CV32&lt;&gt;"",'20'!CV32/20,"")</f>
        <v/>
      </c>
      <c r="CW32" s="54" t="str">
        <f>IF('20'!CW32&lt;&gt;"",'20'!CW32/20,"")</f>
        <v/>
      </c>
      <c r="CX32" s="54" t="str">
        <f>IF('20'!CX32&lt;&gt;"",'20'!CX32/20,"")</f>
        <v/>
      </c>
      <c r="CY32" s="54" t="str">
        <f>IF('20'!CY32&lt;&gt;"",'20'!CY32/20,"")</f>
        <v/>
      </c>
      <c r="CZ32" s="54" t="str">
        <f>IF('20'!CZ32&lt;&gt;"",'20'!CZ32/20,"")</f>
        <v/>
      </c>
      <c r="DA32" s="54" t="str">
        <f>IF('20'!DA32&lt;&gt;"",'20'!DA32/20,"")</f>
        <v/>
      </c>
      <c r="DB32" s="54" t="str">
        <f>IF('20'!DB32&lt;&gt;"",'20'!DB32/20,"")</f>
        <v/>
      </c>
      <c r="DC32" s="54" t="str">
        <f>IF('20'!DC32&lt;&gt;"",'20'!DC32/20,"")</f>
        <v/>
      </c>
      <c r="DD32" s="54" t="str">
        <f>IF('20'!DD32&lt;&gt;"",'20'!DD32/20,"")</f>
        <v/>
      </c>
      <c r="DE32" s="54" t="str">
        <f>IF('20'!DE32&lt;&gt;"",'20'!DE32/20,"")</f>
        <v/>
      </c>
      <c r="DF32" s="54" t="str">
        <f>IF('20'!DF32&lt;&gt;"",'20'!DF32/20,"")</f>
        <v/>
      </c>
      <c r="DG32" s="54" t="str">
        <f>IF('20'!DG32&lt;&gt;"",'20'!DG32/20,"")</f>
        <v/>
      </c>
      <c r="DH32" s="54" t="str">
        <f>IF('20'!DH32&lt;&gt;"",'20'!DH32/20,"")</f>
        <v/>
      </c>
      <c r="DI32" s="54" t="str">
        <f>IF('20'!DI32&lt;&gt;"",'20'!DI32/20,"")</f>
        <v/>
      </c>
      <c r="DJ32" s="54" t="str">
        <f>IF('20'!DJ32&lt;&gt;"",'20'!DJ32/20,"")</f>
        <v/>
      </c>
      <c r="DK32" s="54" t="str">
        <f>IF('20'!DK32&lt;&gt;"",'20'!DK32/20,"")</f>
        <v/>
      </c>
      <c r="DL32" s="54" t="str">
        <f>IF('20'!DL32&lt;&gt;"",'20'!DL32/20,"")</f>
        <v/>
      </c>
      <c r="DM32" s="54" t="str">
        <f>IF('20'!DM32&lt;&gt;"",'20'!DM32/20,"")</f>
        <v/>
      </c>
      <c r="DN32" s="54" t="str">
        <f>IF('20'!DN32&lt;&gt;"",'20'!DN32/20,"")</f>
        <v/>
      </c>
      <c r="DO32" s="54" t="str">
        <f>IF('20'!DO32&lt;&gt;"",'20'!DO32/20,"")</f>
        <v/>
      </c>
      <c r="DP32" s="54" t="str">
        <f>IF('20'!DP32&lt;&gt;"",'20'!DP32/20,"")</f>
        <v/>
      </c>
      <c r="DQ32" s="54" t="str">
        <f>IF('20'!DQ32&lt;&gt;"",'20'!DQ32/20,"")</f>
        <v/>
      </c>
      <c r="DR32" s="54" t="str">
        <f>IF('20'!DR32&lt;&gt;"",'20'!DR32/20,"")</f>
        <v/>
      </c>
      <c r="DS32" s="54" t="str">
        <f>IF('20'!DS32&lt;&gt;"",'20'!DS32/20,"")</f>
        <v/>
      </c>
      <c r="DT32" s="54" t="str">
        <f>IF('20'!DT32&lt;&gt;"",'20'!DT32/20,"")</f>
        <v/>
      </c>
      <c r="DU32" s="54" t="str">
        <f>IF('20'!DU32&lt;&gt;"",'20'!DU32/20,"")</f>
        <v/>
      </c>
      <c r="DV32" s="54" t="str">
        <f>IF('20'!DV32&lt;&gt;"",'20'!DV32/20,"")</f>
        <v/>
      </c>
      <c r="DW32" s="54" t="str">
        <f>IF('20'!DW32&lt;&gt;"",'20'!DW32/20,"")</f>
        <v/>
      </c>
      <c r="DX32" s="54" t="str">
        <f>IF('20'!DX32&lt;&gt;"",'20'!DX32/20,"")</f>
        <v/>
      </c>
      <c r="DY32" s="54" t="str">
        <f>IF('20'!DY32&lt;&gt;"",'20'!DY32/20,"")</f>
        <v/>
      </c>
      <c r="DZ32" s="54" t="str">
        <f>IF('20'!DZ32&lt;&gt;"",'20'!DZ32/20,"")</f>
        <v/>
      </c>
      <c r="EA32" s="54" t="str">
        <f>IF('20'!EA32&lt;&gt;"",'20'!EA32/20,"")</f>
        <v/>
      </c>
      <c r="EB32" s="54" t="str">
        <f>IF('20'!EB32&lt;&gt;"",'20'!EB32/20,"")</f>
        <v/>
      </c>
      <c r="EC32" s="54" t="str">
        <f>IF('20'!EC32&lt;&gt;"",'20'!EC32/20,"")</f>
        <v/>
      </c>
      <c r="ED32" s="54" t="str">
        <f>IF('20'!ED32&lt;&gt;"",'20'!ED32/20,"")</f>
        <v/>
      </c>
      <c r="EE32" s="54" t="str">
        <f>IF('20'!EE32&lt;&gt;"",'20'!EE32/20,"")</f>
        <v/>
      </c>
      <c r="EF32" s="54" t="str">
        <f>IF('20'!EF32&lt;&gt;"",'20'!EF32/20,"")</f>
        <v/>
      </c>
      <c r="EG32" s="54" t="str">
        <f>IF('20'!EG32&lt;&gt;"",'20'!EG32/20,"")</f>
        <v/>
      </c>
      <c r="EH32" s="54" t="str">
        <f>IF('20'!EH32&lt;&gt;"",'20'!EH32/20,"")</f>
        <v/>
      </c>
      <c r="EI32" s="54" t="str">
        <f>IF('20'!EI32&lt;&gt;"",'20'!EI32/20,"")</f>
        <v/>
      </c>
      <c r="EJ32" s="54" t="str">
        <f>IF('20'!EJ32&lt;&gt;"",'20'!EJ32/20,"")</f>
        <v/>
      </c>
      <c r="EK32" s="54" t="str">
        <f>IF('20'!EK32&lt;&gt;"",'20'!EK32/20,"")</f>
        <v/>
      </c>
      <c r="EL32" s="54" t="str">
        <f>IF('20'!EL32&lt;&gt;"",'20'!EL32/20,"")</f>
        <v/>
      </c>
      <c r="EM32" s="54" t="str">
        <f>IF('20'!EM32&lt;&gt;"",'20'!EM32/20,"")</f>
        <v/>
      </c>
      <c r="EN32" s="54" t="str">
        <f>IF('20'!EN32&lt;&gt;"",'20'!EN32/20,"")</f>
        <v/>
      </c>
      <c r="EO32" s="54" t="str">
        <f>IF('20'!EO32&lt;&gt;"",'20'!EO32/20,"")</f>
        <v/>
      </c>
      <c r="EP32" s="54" t="str">
        <f>IF('20'!EP32&lt;&gt;"",'20'!EP32/20,"")</f>
        <v/>
      </c>
      <c r="EQ32" s="54" t="str">
        <f>IF('20'!EQ32&lt;&gt;"",'20'!EQ32/20,"")</f>
        <v/>
      </c>
      <c r="ER32" s="54" t="str">
        <f>IF('20'!ER32&lt;&gt;"",'20'!ER32/20,"")</f>
        <v/>
      </c>
      <c r="ES32" s="54" t="str">
        <f>IF('20'!ES32&lt;&gt;"",'20'!ES32/20,"")</f>
        <v/>
      </c>
      <c r="ET32" s="54" t="str">
        <f>IF('20'!ET32&lt;&gt;"",'20'!ET32/20,"")</f>
        <v/>
      </c>
      <c r="EU32" s="54" t="str">
        <f>IF('20'!EU32&lt;&gt;"",'20'!EU32/20,"")</f>
        <v/>
      </c>
      <c r="EV32" s="54" t="str">
        <f>IF('20'!EV32&lt;&gt;"",'20'!EV32/20,"")</f>
        <v/>
      </c>
      <c r="EW32" s="54" t="str">
        <f>IF('20'!EW32&lt;&gt;"",'20'!EW32/20,"")</f>
        <v/>
      </c>
      <c r="EX32" s="54" t="str">
        <f>IF('20'!EX32&lt;&gt;"",'20'!EX32/20,"")</f>
        <v/>
      </c>
      <c r="EY32" s="54" t="str">
        <f>IF('20'!EY32&lt;&gt;"",'20'!EY32/20,"")</f>
        <v/>
      </c>
      <c r="EZ32" s="54" t="str">
        <f>IF('20'!EZ32&lt;&gt;"",'20'!EZ32/20,"")</f>
        <v/>
      </c>
      <c r="FA32" s="54" t="str">
        <f>IF('20'!FA32&lt;&gt;"",'20'!FA32/20,"")</f>
        <v/>
      </c>
      <c r="FB32" s="54" t="str">
        <f>IF('20'!FB32&lt;&gt;"",'20'!FB32/20,"")</f>
        <v/>
      </c>
      <c r="FC32" s="54" t="str">
        <f>IF('20'!FC32&lt;&gt;"",'20'!FC32/20,"")</f>
        <v/>
      </c>
      <c r="FD32" s="54" t="str">
        <f>IF('20'!FD32&lt;&gt;"",'20'!FD32/20,"")</f>
        <v/>
      </c>
      <c r="FE32" s="54" t="str">
        <f>IF('20'!FE32&lt;&gt;"",'20'!FE32/20,"")</f>
        <v/>
      </c>
      <c r="FF32" s="54" t="str">
        <f>IF('20'!FF32&lt;&gt;"",'20'!FF32/20,"")</f>
        <v/>
      </c>
      <c r="FG32" s="54" t="str">
        <f>IF('20'!FG32&lt;&gt;"",'20'!FG32/20,"")</f>
        <v/>
      </c>
      <c r="FH32" s="54" t="str">
        <f>IF('20'!FH32&lt;&gt;"",'20'!FH32/20,"")</f>
        <v/>
      </c>
      <c r="FI32" s="54" t="str">
        <f>IF('20'!FI32&lt;&gt;"",'20'!FI32/20,"")</f>
        <v/>
      </c>
      <c r="FJ32" s="54" t="str">
        <f>IF('20'!FJ32&lt;&gt;"",'20'!FJ32/20,"")</f>
        <v/>
      </c>
      <c r="FK32" s="54" t="str">
        <f>IF('20'!FK32&lt;&gt;"",'20'!FK32/20,"")</f>
        <v/>
      </c>
      <c r="FL32" s="54" t="str">
        <f>IF('20'!FL32&lt;&gt;"",'20'!FL32/20,"")</f>
        <v/>
      </c>
    </row>
    <row r="33" spans="2:168" x14ac:dyDescent="0.25">
      <c r="B33" s="42" t="str">
        <f>IF(ISBLANK('Nota de Estudiantes'!B35),"",'Nota de Estudiantes'!B35)</f>
        <v/>
      </c>
      <c r="C33" s="42" t="str">
        <f>IF(ISBLANK('Nota de Estudiantes'!C35),"",'Nota de Estudiantes'!C35)</f>
        <v/>
      </c>
      <c r="D33" s="38" t="str">
        <f>IF(ISBLANK('Nota de Estudiantes'!D35),"",'Nota de Estudiantes'!D35)</f>
        <v/>
      </c>
      <c r="E33" s="54" t="str">
        <f>IF('20'!E33&lt;&gt;"",'20'!E33/20,"")</f>
        <v/>
      </c>
      <c r="F33" s="54" t="str">
        <f>IF('20'!F33&lt;&gt;"",'20'!F33/20,"")</f>
        <v/>
      </c>
      <c r="G33" s="54" t="str">
        <f>IF('20'!G33&lt;&gt;"",'20'!G33/20,"")</f>
        <v/>
      </c>
      <c r="H33" s="54" t="str">
        <f>IF('20'!H33&lt;&gt;"",'20'!H33/20,"")</f>
        <v/>
      </c>
      <c r="I33" s="54" t="str">
        <f>IF('20'!I33&lt;&gt;"",'20'!I33/20,"")</f>
        <v/>
      </c>
      <c r="J33" s="54" t="str">
        <f>IF('20'!J33&lt;&gt;"",'20'!J33/20,"")</f>
        <v/>
      </c>
      <c r="K33" s="54" t="str">
        <f>IF('20'!K33&lt;&gt;"",'20'!K33/20,"")</f>
        <v/>
      </c>
      <c r="L33" s="54" t="str">
        <f>IF('20'!L33&lt;&gt;"",'20'!L33/20,"")</f>
        <v/>
      </c>
      <c r="M33" s="54" t="str">
        <f>IF('20'!M33&lt;&gt;"",'20'!M33/20,"")</f>
        <v/>
      </c>
      <c r="N33" s="54" t="str">
        <f>IF('20'!N33&lt;&gt;"",'20'!N33/20,"")</f>
        <v/>
      </c>
      <c r="O33" s="54" t="str">
        <f>IF('20'!O33&lt;&gt;"",'20'!O33/20,"")</f>
        <v/>
      </c>
      <c r="P33" s="54" t="str">
        <f>IF('20'!P33&lt;&gt;"",'20'!P33/20,"")</f>
        <v/>
      </c>
      <c r="Q33" s="54" t="str">
        <f>IF('20'!Q33&lt;&gt;"",'20'!Q33/20,"")</f>
        <v/>
      </c>
      <c r="R33" s="54" t="str">
        <f>IF('20'!R33&lt;&gt;"",'20'!R33/20,"")</f>
        <v/>
      </c>
      <c r="S33" s="54" t="str">
        <f>IF('20'!S33&lt;&gt;"",'20'!S33/20,"")</f>
        <v/>
      </c>
      <c r="T33" s="54" t="str">
        <f>IF('20'!T33&lt;&gt;"",'20'!T33/20,"")</f>
        <v/>
      </c>
      <c r="U33" s="54" t="str">
        <f>IF('20'!U33&lt;&gt;"",'20'!U33/20,"")</f>
        <v/>
      </c>
      <c r="V33" s="54" t="str">
        <f>IF('20'!V33&lt;&gt;"",'20'!V33/20,"")</f>
        <v/>
      </c>
      <c r="W33" s="54" t="str">
        <f>IF('20'!W33&lt;&gt;"",'20'!W33/20,"")</f>
        <v/>
      </c>
      <c r="X33" s="54" t="str">
        <f>IF('20'!X33&lt;&gt;"",'20'!X33/20,"")</f>
        <v/>
      </c>
      <c r="Y33" s="54" t="str">
        <f>IF('20'!Y33&lt;&gt;"",'20'!Y33/20,"")</f>
        <v/>
      </c>
      <c r="Z33" s="54" t="str">
        <f>IF('20'!Z33&lt;&gt;"",'20'!Z33/20,"")</f>
        <v/>
      </c>
      <c r="AA33" s="54" t="str">
        <f>IF('20'!AA33&lt;&gt;"",'20'!AA33/20,"")</f>
        <v/>
      </c>
      <c r="AB33" s="54" t="str">
        <f>IF('20'!AB33&lt;&gt;"",'20'!AB33/20,"")</f>
        <v/>
      </c>
      <c r="AC33" s="54" t="str">
        <f>IF('20'!AC33&lt;&gt;"",'20'!AC33/20,"")</f>
        <v/>
      </c>
      <c r="AD33" s="54" t="str">
        <f>IF('20'!AD33&lt;&gt;"",'20'!AD33/20,"")</f>
        <v/>
      </c>
      <c r="AE33" s="54" t="str">
        <f>IF('20'!AE33&lt;&gt;"",'20'!AE33/20,"")</f>
        <v/>
      </c>
      <c r="AF33" s="54" t="str">
        <f>IF('20'!AF33&lt;&gt;"",'20'!AF33/20,"")</f>
        <v/>
      </c>
      <c r="AG33" s="54" t="str">
        <f>IF('20'!AG33&lt;&gt;"",'20'!AG33/20,"")</f>
        <v/>
      </c>
      <c r="AH33" s="54" t="str">
        <f>IF('20'!AH33&lt;&gt;"",'20'!AH33/20,"")</f>
        <v/>
      </c>
      <c r="AI33" s="54" t="str">
        <f>IF('20'!AI33&lt;&gt;"",'20'!AI33/20,"")</f>
        <v/>
      </c>
      <c r="AJ33" s="54" t="str">
        <f>IF('20'!AJ33&lt;&gt;"",'20'!AJ33/20,"")</f>
        <v/>
      </c>
      <c r="AK33" s="54" t="str">
        <f>IF('20'!AK33&lt;&gt;"",'20'!AK33/20,"")</f>
        <v/>
      </c>
      <c r="AL33" s="54" t="str">
        <f>IF('20'!AL33&lt;&gt;"",'20'!AL33/20,"")</f>
        <v/>
      </c>
      <c r="AM33" s="54" t="str">
        <f>IF('20'!AM33&lt;&gt;"",'20'!AM33/20,"")</f>
        <v/>
      </c>
      <c r="AN33" s="54" t="str">
        <f>IF('20'!AN33&lt;&gt;"",'20'!AN33/20,"")</f>
        <v/>
      </c>
      <c r="AO33" s="54" t="str">
        <f>IF('20'!AO33&lt;&gt;"",'20'!AO33/20,"")</f>
        <v/>
      </c>
      <c r="AP33" s="54" t="str">
        <f>IF('20'!AP33&lt;&gt;"",'20'!AP33/20,"")</f>
        <v/>
      </c>
      <c r="AQ33" s="54" t="str">
        <f>IF('20'!AQ33&lt;&gt;"",'20'!AQ33/20,"")</f>
        <v/>
      </c>
      <c r="AR33" s="54" t="str">
        <f>IF('20'!AR33&lt;&gt;"",'20'!AR33/20,"")</f>
        <v/>
      </c>
      <c r="AS33" s="54" t="str">
        <f>IF('20'!AS33&lt;&gt;"",'20'!AS33/20,"")</f>
        <v/>
      </c>
      <c r="AT33" s="54" t="str">
        <f>IF('20'!AT33&lt;&gt;"",'20'!AT33/20,"")</f>
        <v/>
      </c>
      <c r="AU33" s="54" t="str">
        <f>IF('20'!AU33&lt;&gt;"",'20'!AU33/20,"")</f>
        <v/>
      </c>
      <c r="AV33" s="54" t="str">
        <f>IF('20'!AV33&lt;&gt;"",'20'!AV33/20,"")</f>
        <v/>
      </c>
      <c r="AW33" s="54" t="str">
        <f>IF('20'!AW33&lt;&gt;"",'20'!AW33/20,"")</f>
        <v/>
      </c>
      <c r="AX33" s="54" t="str">
        <f>IF('20'!AX33&lt;&gt;"",'20'!AX33/20,"")</f>
        <v/>
      </c>
      <c r="AY33" s="54" t="str">
        <f>IF('20'!AY33&lt;&gt;"",'20'!AY33/20,"")</f>
        <v/>
      </c>
      <c r="AZ33" s="54" t="str">
        <f>IF('20'!AZ33&lt;&gt;"",'20'!AZ33/20,"")</f>
        <v/>
      </c>
      <c r="BA33" s="54" t="str">
        <f>IF('20'!BA33&lt;&gt;"",'20'!BA33/20,"")</f>
        <v/>
      </c>
      <c r="BB33" s="54" t="str">
        <f>IF('20'!BB33&lt;&gt;"",'20'!BB33/20,"")</f>
        <v/>
      </c>
      <c r="BC33" s="54" t="str">
        <f>IF('20'!BC33&lt;&gt;"",'20'!BC33/20,"")</f>
        <v/>
      </c>
      <c r="BD33" s="54" t="str">
        <f>IF('20'!BD33&lt;&gt;"",'20'!BD33/20,"")</f>
        <v/>
      </c>
      <c r="BE33" s="54" t="str">
        <f>IF('20'!BE33&lt;&gt;"",'20'!BE33/20,"")</f>
        <v/>
      </c>
      <c r="BF33" s="54" t="str">
        <f>IF('20'!BF33&lt;&gt;"",'20'!BF33/20,"")</f>
        <v/>
      </c>
      <c r="BG33" s="54" t="str">
        <f>IF('20'!BG33&lt;&gt;"",'20'!BG33/20,"")</f>
        <v/>
      </c>
      <c r="BH33" s="54" t="str">
        <f>IF('20'!BH33&lt;&gt;"",'20'!BH33/20,"")</f>
        <v/>
      </c>
      <c r="BI33" s="54" t="str">
        <f>IF('20'!BI33&lt;&gt;"",'20'!BI33/20,"")</f>
        <v/>
      </c>
      <c r="BJ33" s="54" t="str">
        <f>IF('20'!BJ33&lt;&gt;"",'20'!BJ33/20,"")</f>
        <v/>
      </c>
      <c r="BK33" s="54" t="str">
        <f>IF('20'!BK33&lt;&gt;"",'20'!BK33/20,"")</f>
        <v/>
      </c>
      <c r="BL33" s="54" t="str">
        <f>IF('20'!BL33&lt;&gt;"",'20'!BL33/20,"")</f>
        <v/>
      </c>
      <c r="BM33" s="54" t="str">
        <f>IF('20'!BM33&lt;&gt;"",'20'!BM33/20,"")</f>
        <v/>
      </c>
      <c r="BN33" s="54" t="str">
        <f>IF('20'!BN33&lt;&gt;"",'20'!BN33/20,"")</f>
        <v/>
      </c>
      <c r="BO33" s="54" t="str">
        <f>IF('20'!BO33&lt;&gt;"",'20'!BO33/20,"")</f>
        <v/>
      </c>
      <c r="BP33" s="54" t="str">
        <f>IF('20'!BP33&lt;&gt;"",'20'!BP33/20,"")</f>
        <v/>
      </c>
      <c r="BQ33" s="54" t="str">
        <f>IF('20'!BQ33&lt;&gt;"",'20'!BQ33/20,"")</f>
        <v/>
      </c>
      <c r="BR33" s="54" t="str">
        <f>IF('20'!BR33&lt;&gt;"",'20'!BR33/20,"")</f>
        <v/>
      </c>
      <c r="BS33" s="54" t="str">
        <f>IF('20'!BS33&lt;&gt;"",'20'!BS33/20,"")</f>
        <v/>
      </c>
      <c r="BT33" s="54" t="str">
        <f>IF('20'!BT33&lt;&gt;"",'20'!BT33/20,"")</f>
        <v/>
      </c>
      <c r="BU33" s="54" t="str">
        <f>IF('20'!BU33&lt;&gt;"",'20'!BU33/20,"")</f>
        <v/>
      </c>
      <c r="BV33" s="54" t="str">
        <f>IF('20'!BV33&lt;&gt;"",'20'!BV33/20,"")</f>
        <v/>
      </c>
      <c r="BW33" s="54" t="str">
        <f>IF('20'!BW33&lt;&gt;"",'20'!BW33/20,"")</f>
        <v/>
      </c>
      <c r="BX33" s="54" t="str">
        <f>IF('20'!BX33&lt;&gt;"",'20'!BX33/20,"")</f>
        <v/>
      </c>
      <c r="BY33" s="54" t="str">
        <f>IF('20'!BY33&lt;&gt;"",'20'!BY33/20,"")</f>
        <v/>
      </c>
      <c r="BZ33" s="54" t="str">
        <f>IF('20'!BZ33&lt;&gt;"",'20'!BZ33/20,"")</f>
        <v/>
      </c>
      <c r="CA33" s="54" t="str">
        <f>IF('20'!CA33&lt;&gt;"",'20'!CA33/20,"")</f>
        <v/>
      </c>
      <c r="CB33" s="54" t="str">
        <f>IF('20'!CB33&lt;&gt;"",'20'!CB33/20,"")</f>
        <v/>
      </c>
      <c r="CC33" s="54" t="str">
        <f>IF('20'!CC33&lt;&gt;"",'20'!CC33/20,"")</f>
        <v/>
      </c>
      <c r="CD33" s="54" t="str">
        <f>IF('20'!CD33&lt;&gt;"",'20'!CD33/20,"")</f>
        <v/>
      </c>
      <c r="CE33" s="54" t="str">
        <f>IF('20'!CE33&lt;&gt;"",'20'!CE33/20,"")</f>
        <v/>
      </c>
      <c r="CF33" s="54" t="str">
        <f>IF('20'!CF33&lt;&gt;"",'20'!CF33/20,"")</f>
        <v/>
      </c>
      <c r="CG33" s="54" t="str">
        <f>IF('20'!CG33&lt;&gt;"",'20'!CG33/20,"")</f>
        <v/>
      </c>
      <c r="CH33" s="54" t="str">
        <f>IF('20'!CH33&lt;&gt;"",'20'!CH33/20,"")</f>
        <v/>
      </c>
      <c r="CI33" s="54" t="str">
        <f>IF('20'!CI33&lt;&gt;"",'20'!CI33/20,"")</f>
        <v/>
      </c>
      <c r="CJ33" s="54" t="str">
        <f>IF('20'!CJ33&lt;&gt;"",'20'!CJ33/20,"")</f>
        <v/>
      </c>
      <c r="CK33" s="54" t="str">
        <f>IF('20'!CK33&lt;&gt;"",'20'!CK33/20,"")</f>
        <v/>
      </c>
      <c r="CL33" s="54" t="str">
        <f>IF('20'!CL33&lt;&gt;"",'20'!CL33/20,"")</f>
        <v/>
      </c>
      <c r="CM33" s="54" t="str">
        <f>IF('20'!CM33&lt;&gt;"",'20'!CM33/20,"")</f>
        <v/>
      </c>
      <c r="CN33" s="54" t="str">
        <f>IF('20'!CN33&lt;&gt;"",'20'!CN33/20,"")</f>
        <v/>
      </c>
      <c r="CO33" s="54" t="str">
        <f>IF('20'!CO33&lt;&gt;"",'20'!CO33/20,"")</f>
        <v/>
      </c>
      <c r="CP33" s="54" t="str">
        <f>IF('20'!CP33&lt;&gt;"",'20'!CP33/20,"")</f>
        <v/>
      </c>
      <c r="CQ33" s="54" t="str">
        <f>IF('20'!CQ33&lt;&gt;"",'20'!CQ33/20,"")</f>
        <v/>
      </c>
      <c r="CR33" s="54" t="str">
        <f>IF('20'!CR33&lt;&gt;"",'20'!CR33/20,"")</f>
        <v/>
      </c>
      <c r="CS33" s="54" t="str">
        <f>IF('20'!CS33&lt;&gt;"",'20'!CS33/20,"")</f>
        <v/>
      </c>
      <c r="CT33" s="54" t="str">
        <f>IF('20'!CT33&lt;&gt;"",'20'!CT33/20,"")</f>
        <v/>
      </c>
      <c r="CU33" s="54" t="str">
        <f>IF('20'!CU33&lt;&gt;"",'20'!CU33/20,"")</f>
        <v/>
      </c>
      <c r="CV33" s="54" t="str">
        <f>IF('20'!CV33&lt;&gt;"",'20'!CV33/20,"")</f>
        <v/>
      </c>
      <c r="CW33" s="54" t="str">
        <f>IF('20'!CW33&lt;&gt;"",'20'!CW33/20,"")</f>
        <v/>
      </c>
      <c r="CX33" s="54" t="str">
        <f>IF('20'!CX33&lt;&gt;"",'20'!CX33/20,"")</f>
        <v/>
      </c>
      <c r="CY33" s="54" t="str">
        <f>IF('20'!CY33&lt;&gt;"",'20'!CY33/20,"")</f>
        <v/>
      </c>
      <c r="CZ33" s="54" t="str">
        <f>IF('20'!CZ33&lt;&gt;"",'20'!CZ33/20,"")</f>
        <v/>
      </c>
      <c r="DA33" s="54" t="str">
        <f>IF('20'!DA33&lt;&gt;"",'20'!DA33/20,"")</f>
        <v/>
      </c>
      <c r="DB33" s="54" t="str">
        <f>IF('20'!DB33&lt;&gt;"",'20'!DB33/20,"")</f>
        <v/>
      </c>
      <c r="DC33" s="54" t="str">
        <f>IF('20'!DC33&lt;&gt;"",'20'!DC33/20,"")</f>
        <v/>
      </c>
      <c r="DD33" s="54" t="str">
        <f>IF('20'!DD33&lt;&gt;"",'20'!DD33/20,"")</f>
        <v/>
      </c>
      <c r="DE33" s="54" t="str">
        <f>IF('20'!DE33&lt;&gt;"",'20'!DE33/20,"")</f>
        <v/>
      </c>
      <c r="DF33" s="54" t="str">
        <f>IF('20'!DF33&lt;&gt;"",'20'!DF33/20,"")</f>
        <v/>
      </c>
      <c r="DG33" s="54" t="str">
        <f>IF('20'!DG33&lt;&gt;"",'20'!DG33/20,"")</f>
        <v/>
      </c>
      <c r="DH33" s="54" t="str">
        <f>IF('20'!DH33&lt;&gt;"",'20'!DH33/20,"")</f>
        <v/>
      </c>
      <c r="DI33" s="54" t="str">
        <f>IF('20'!DI33&lt;&gt;"",'20'!DI33/20,"")</f>
        <v/>
      </c>
      <c r="DJ33" s="54" t="str">
        <f>IF('20'!DJ33&lt;&gt;"",'20'!DJ33/20,"")</f>
        <v/>
      </c>
      <c r="DK33" s="54" t="str">
        <f>IF('20'!DK33&lt;&gt;"",'20'!DK33/20,"")</f>
        <v/>
      </c>
      <c r="DL33" s="54" t="str">
        <f>IF('20'!DL33&lt;&gt;"",'20'!DL33/20,"")</f>
        <v/>
      </c>
      <c r="DM33" s="54" t="str">
        <f>IF('20'!DM33&lt;&gt;"",'20'!DM33/20,"")</f>
        <v/>
      </c>
      <c r="DN33" s="54" t="str">
        <f>IF('20'!DN33&lt;&gt;"",'20'!DN33/20,"")</f>
        <v/>
      </c>
      <c r="DO33" s="54" t="str">
        <f>IF('20'!DO33&lt;&gt;"",'20'!DO33/20,"")</f>
        <v/>
      </c>
      <c r="DP33" s="54" t="str">
        <f>IF('20'!DP33&lt;&gt;"",'20'!DP33/20,"")</f>
        <v/>
      </c>
      <c r="DQ33" s="54" t="str">
        <f>IF('20'!DQ33&lt;&gt;"",'20'!DQ33/20,"")</f>
        <v/>
      </c>
      <c r="DR33" s="54" t="str">
        <f>IF('20'!DR33&lt;&gt;"",'20'!DR33/20,"")</f>
        <v/>
      </c>
      <c r="DS33" s="54" t="str">
        <f>IF('20'!DS33&lt;&gt;"",'20'!DS33/20,"")</f>
        <v/>
      </c>
      <c r="DT33" s="54" t="str">
        <f>IF('20'!DT33&lt;&gt;"",'20'!DT33/20,"")</f>
        <v/>
      </c>
      <c r="DU33" s="54" t="str">
        <f>IF('20'!DU33&lt;&gt;"",'20'!DU33/20,"")</f>
        <v/>
      </c>
      <c r="DV33" s="54" t="str">
        <f>IF('20'!DV33&lt;&gt;"",'20'!DV33/20,"")</f>
        <v/>
      </c>
      <c r="DW33" s="54" t="str">
        <f>IF('20'!DW33&lt;&gt;"",'20'!DW33/20,"")</f>
        <v/>
      </c>
      <c r="DX33" s="54" t="str">
        <f>IF('20'!DX33&lt;&gt;"",'20'!DX33/20,"")</f>
        <v/>
      </c>
      <c r="DY33" s="54" t="str">
        <f>IF('20'!DY33&lt;&gt;"",'20'!DY33/20,"")</f>
        <v/>
      </c>
      <c r="DZ33" s="54" t="str">
        <f>IF('20'!DZ33&lt;&gt;"",'20'!DZ33/20,"")</f>
        <v/>
      </c>
      <c r="EA33" s="54" t="str">
        <f>IF('20'!EA33&lt;&gt;"",'20'!EA33/20,"")</f>
        <v/>
      </c>
      <c r="EB33" s="54" t="str">
        <f>IF('20'!EB33&lt;&gt;"",'20'!EB33/20,"")</f>
        <v/>
      </c>
      <c r="EC33" s="54" t="str">
        <f>IF('20'!EC33&lt;&gt;"",'20'!EC33/20,"")</f>
        <v/>
      </c>
      <c r="ED33" s="54" t="str">
        <f>IF('20'!ED33&lt;&gt;"",'20'!ED33/20,"")</f>
        <v/>
      </c>
      <c r="EE33" s="54" t="str">
        <f>IF('20'!EE33&lt;&gt;"",'20'!EE33/20,"")</f>
        <v/>
      </c>
      <c r="EF33" s="54" t="str">
        <f>IF('20'!EF33&lt;&gt;"",'20'!EF33/20,"")</f>
        <v/>
      </c>
      <c r="EG33" s="54" t="str">
        <f>IF('20'!EG33&lt;&gt;"",'20'!EG33/20,"")</f>
        <v/>
      </c>
      <c r="EH33" s="54" t="str">
        <f>IF('20'!EH33&lt;&gt;"",'20'!EH33/20,"")</f>
        <v/>
      </c>
      <c r="EI33" s="54" t="str">
        <f>IF('20'!EI33&lt;&gt;"",'20'!EI33/20,"")</f>
        <v/>
      </c>
      <c r="EJ33" s="54" t="str">
        <f>IF('20'!EJ33&lt;&gt;"",'20'!EJ33/20,"")</f>
        <v/>
      </c>
      <c r="EK33" s="54" t="str">
        <f>IF('20'!EK33&lt;&gt;"",'20'!EK33/20,"")</f>
        <v/>
      </c>
      <c r="EL33" s="54" t="str">
        <f>IF('20'!EL33&lt;&gt;"",'20'!EL33/20,"")</f>
        <v/>
      </c>
      <c r="EM33" s="54" t="str">
        <f>IF('20'!EM33&lt;&gt;"",'20'!EM33/20,"")</f>
        <v/>
      </c>
      <c r="EN33" s="54" t="str">
        <f>IF('20'!EN33&lt;&gt;"",'20'!EN33/20,"")</f>
        <v/>
      </c>
      <c r="EO33" s="54" t="str">
        <f>IF('20'!EO33&lt;&gt;"",'20'!EO33/20,"")</f>
        <v/>
      </c>
      <c r="EP33" s="54" t="str">
        <f>IF('20'!EP33&lt;&gt;"",'20'!EP33/20,"")</f>
        <v/>
      </c>
      <c r="EQ33" s="54" t="str">
        <f>IF('20'!EQ33&lt;&gt;"",'20'!EQ33/20,"")</f>
        <v/>
      </c>
      <c r="ER33" s="54" t="str">
        <f>IF('20'!ER33&lt;&gt;"",'20'!ER33/20,"")</f>
        <v/>
      </c>
      <c r="ES33" s="54" t="str">
        <f>IF('20'!ES33&lt;&gt;"",'20'!ES33/20,"")</f>
        <v/>
      </c>
      <c r="ET33" s="54" t="str">
        <f>IF('20'!ET33&lt;&gt;"",'20'!ET33/20,"")</f>
        <v/>
      </c>
      <c r="EU33" s="54" t="str">
        <f>IF('20'!EU33&lt;&gt;"",'20'!EU33/20,"")</f>
        <v/>
      </c>
      <c r="EV33" s="54" t="str">
        <f>IF('20'!EV33&lt;&gt;"",'20'!EV33/20,"")</f>
        <v/>
      </c>
      <c r="EW33" s="54" t="str">
        <f>IF('20'!EW33&lt;&gt;"",'20'!EW33/20,"")</f>
        <v/>
      </c>
      <c r="EX33" s="54" t="str">
        <f>IF('20'!EX33&lt;&gt;"",'20'!EX33/20,"")</f>
        <v/>
      </c>
      <c r="EY33" s="54" t="str">
        <f>IF('20'!EY33&lt;&gt;"",'20'!EY33/20,"")</f>
        <v/>
      </c>
      <c r="EZ33" s="54" t="str">
        <f>IF('20'!EZ33&lt;&gt;"",'20'!EZ33/20,"")</f>
        <v/>
      </c>
      <c r="FA33" s="54" t="str">
        <f>IF('20'!FA33&lt;&gt;"",'20'!FA33/20,"")</f>
        <v/>
      </c>
      <c r="FB33" s="54" t="str">
        <f>IF('20'!FB33&lt;&gt;"",'20'!FB33/20,"")</f>
        <v/>
      </c>
      <c r="FC33" s="54" t="str">
        <f>IF('20'!FC33&lt;&gt;"",'20'!FC33/20,"")</f>
        <v/>
      </c>
      <c r="FD33" s="54" t="str">
        <f>IF('20'!FD33&lt;&gt;"",'20'!FD33/20,"")</f>
        <v/>
      </c>
      <c r="FE33" s="54" t="str">
        <f>IF('20'!FE33&lt;&gt;"",'20'!FE33/20,"")</f>
        <v/>
      </c>
      <c r="FF33" s="54" t="str">
        <f>IF('20'!FF33&lt;&gt;"",'20'!FF33/20,"")</f>
        <v/>
      </c>
      <c r="FG33" s="54" t="str">
        <f>IF('20'!FG33&lt;&gt;"",'20'!FG33/20,"")</f>
        <v/>
      </c>
      <c r="FH33" s="54" t="str">
        <f>IF('20'!FH33&lt;&gt;"",'20'!FH33/20,"")</f>
        <v/>
      </c>
      <c r="FI33" s="54" t="str">
        <f>IF('20'!FI33&lt;&gt;"",'20'!FI33/20,"")</f>
        <v/>
      </c>
      <c r="FJ33" s="54" t="str">
        <f>IF('20'!FJ33&lt;&gt;"",'20'!FJ33/20,"")</f>
        <v/>
      </c>
      <c r="FK33" s="54" t="str">
        <f>IF('20'!FK33&lt;&gt;"",'20'!FK33/20,"")</f>
        <v/>
      </c>
      <c r="FL33" s="54" t="str">
        <f>IF('20'!FL33&lt;&gt;"",'20'!FL33/20,"")</f>
        <v/>
      </c>
    </row>
    <row r="34" spans="2:168" x14ac:dyDescent="0.25">
      <c r="B34" s="42" t="str">
        <f>IF(ISBLANK('Nota de Estudiantes'!B36),"",'Nota de Estudiantes'!B36)</f>
        <v/>
      </c>
      <c r="C34" s="42" t="str">
        <f>IF(ISBLANK('Nota de Estudiantes'!C36),"",'Nota de Estudiantes'!C36)</f>
        <v/>
      </c>
      <c r="D34" s="38" t="str">
        <f>IF(ISBLANK('Nota de Estudiantes'!D36),"",'Nota de Estudiantes'!D36)</f>
        <v/>
      </c>
      <c r="E34" s="54" t="str">
        <f>IF('20'!E34&lt;&gt;"",'20'!E34/20,"")</f>
        <v/>
      </c>
      <c r="F34" s="54" t="str">
        <f>IF('20'!F34&lt;&gt;"",'20'!F34/20,"")</f>
        <v/>
      </c>
      <c r="G34" s="54" t="str">
        <f>IF('20'!G34&lt;&gt;"",'20'!G34/20,"")</f>
        <v/>
      </c>
      <c r="H34" s="54" t="str">
        <f>IF('20'!H34&lt;&gt;"",'20'!H34/20,"")</f>
        <v/>
      </c>
      <c r="I34" s="54" t="str">
        <f>IF('20'!I34&lt;&gt;"",'20'!I34/20,"")</f>
        <v/>
      </c>
      <c r="J34" s="54" t="str">
        <f>IF('20'!J34&lt;&gt;"",'20'!J34/20,"")</f>
        <v/>
      </c>
      <c r="K34" s="54" t="str">
        <f>IF('20'!K34&lt;&gt;"",'20'!K34/20,"")</f>
        <v/>
      </c>
      <c r="L34" s="54" t="str">
        <f>IF('20'!L34&lt;&gt;"",'20'!L34/20,"")</f>
        <v/>
      </c>
      <c r="M34" s="54" t="str">
        <f>IF('20'!M34&lt;&gt;"",'20'!M34/20,"")</f>
        <v/>
      </c>
      <c r="N34" s="54" t="str">
        <f>IF('20'!N34&lt;&gt;"",'20'!N34/20,"")</f>
        <v/>
      </c>
      <c r="O34" s="54" t="str">
        <f>IF('20'!O34&lt;&gt;"",'20'!O34/20,"")</f>
        <v/>
      </c>
      <c r="P34" s="54" t="str">
        <f>IF('20'!P34&lt;&gt;"",'20'!P34/20,"")</f>
        <v/>
      </c>
      <c r="Q34" s="54" t="str">
        <f>IF('20'!Q34&lt;&gt;"",'20'!Q34/20,"")</f>
        <v/>
      </c>
      <c r="R34" s="54" t="str">
        <f>IF('20'!R34&lt;&gt;"",'20'!R34/20,"")</f>
        <v/>
      </c>
      <c r="S34" s="54" t="str">
        <f>IF('20'!S34&lt;&gt;"",'20'!S34/20,"")</f>
        <v/>
      </c>
      <c r="T34" s="54" t="str">
        <f>IF('20'!T34&lt;&gt;"",'20'!T34/20,"")</f>
        <v/>
      </c>
      <c r="U34" s="54" t="str">
        <f>IF('20'!U34&lt;&gt;"",'20'!U34/20,"")</f>
        <v/>
      </c>
      <c r="V34" s="54" t="str">
        <f>IF('20'!V34&lt;&gt;"",'20'!V34/20,"")</f>
        <v/>
      </c>
      <c r="W34" s="54" t="str">
        <f>IF('20'!W34&lt;&gt;"",'20'!W34/20,"")</f>
        <v/>
      </c>
      <c r="X34" s="54" t="str">
        <f>IF('20'!X34&lt;&gt;"",'20'!X34/20,"")</f>
        <v/>
      </c>
      <c r="Y34" s="54" t="str">
        <f>IF('20'!Y34&lt;&gt;"",'20'!Y34/20,"")</f>
        <v/>
      </c>
      <c r="Z34" s="54" t="str">
        <f>IF('20'!Z34&lt;&gt;"",'20'!Z34/20,"")</f>
        <v/>
      </c>
      <c r="AA34" s="54" t="str">
        <f>IF('20'!AA34&lt;&gt;"",'20'!AA34/20,"")</f>
        <v/>
      </c>
      <c r="AB34" s="54" t="str">
        <f>IF('20'!AB34&lt;&gt;"",'20'!AB34/20,"")</f>
        <v/>
      </c>
      <c r="AC34" s="54" t="str">
        <f>IF('20'!AC34&lt;&gt;"",'20'!AC34/20,"")</f>
        <v/>
      </c>
      <c r="AD34" s="54" t="str">
        <f>IF('20'!AD34&lt;&gt;"",'20'!AD34/20,"")</f>
        <v/>
      </c>
      <c r="AE34" s="54" t="str">
        <f>IF('20'!AE34&lt;&gt;"",'20'!AE34/20,"")</f>
        <v/>
      </c>
      <c r="AF34" s="54" t="str">
        <f>IF('20'!AF34&lt;&gt;"",'20'!AF34/20,"")</f>
        <v/>
      </c>
      <c r="AG34" s="54" t="str">
        <f>IF('20'!AG34&lt;&gt;"",'20'!AG34/20,"")</f>
        <v/>
      </c>
      <c r="AH34" s="54" t="str">
        <f>IF('20'!AH34&lt;&gt;"",'20'!AH34/20,"")</f>
        <v/>
      </c>
      <c r="AI34" s="54" t="str">
        <f>IF('20'!AI34&lt;&gt;"",'20'!AI34/20,"")</f>
        <v/>
      </c>
      <c r="AJ34" s="54" t="str">
        <f>IF('20'!AJ34&lt;&gt;"",'20'!AJ34/20,"")</f>
        <v/>
      </c>
      <c r="AK34" s="54" t="str">
        <f>IF('20'!AK34&lt;&gt;"",'20'!AK34/20,"")</f>
        <v/>
      </c>
      <c r="AL34" s="54" t="str">
        <f>IF('20'!AL34&lt;&gt;"",'20'!AL34/20,"")</f>
        <v/>
      </c>
      <c r="AM34" s="54" t="str">
        <f>IF('20'!AM34&lt;&gt;"",'20'!AM34/20,"")</f>
        <v/>
      </c>
      <c r="AN34" s="54" t="str">
        <f>IF('20'!AN34&lt;&gt;"",'20'!AN34/20,"")</f>
        <v/>
      </c>
      <c r="AO34" s="54" t="str">
        <f>IF('20'!AO34&lt;&gt;"",'20'!AO34/20,"")</f>
        <v/>
      </c>
      <c r="AP34" s="54" t="str">
        <f>IF('20'!AP34&lt;&gt;"",'20'!AP34/20,"")</f>
        <v/>
      </c>
      <c r="AQ34" s="54" t="str">
        <f>IF('20'!AQ34&lt;&gt;"",'20'!AQ34/20,"")</f>
        <v/>
      </c>
      <c r="AR34" s="54" t="str">
        <f>IF('20'!AR34&lt;&gt;"",'20'!AR34/20,"")</f>
        <v/>
      </c>
      <c r="AS34" s="54" t="str">
        <f>IF('20'!AS34&lt;&gt;"",'20'!AS34/20,"")</f>
        <v/>
      </c>
      <c r="AT34" s="54" t="str">
        <f>IF('20'!AT34&lt;&gt;"",'20'!AT34/20,"")</f>
        <v/>
      </c>
      <c r="AU34" s="54" t="str">
        <f>IF('20'!AU34&lt;&gt;"",'20'!AU34/20,"")</f>
        <v/>
      </c>
      <c r="AV34" s="54" t="str">
        <f>IF('20'!AV34&lt;&gt;"",'20'!AV34/20,"")</f>
        <v/>
      </c>
      <c r="AW34" s="54" t="str">
        <f>IF('20'!AW34&lt;&gt;"",'20'!AW34/20,"")</f>
        <v/>
      </c>
      <c r="AX34" s="54" t="str">
        <f>IF('20'!AX34&lt;&gt;"",'20'!AX34/20,"")</f>
        <v/>
      </c>
      <c r="AY34" s="54" t="str">
        <f>IF('20'!AY34&lt;&gt;"",'20'!AY34/20,"")</f>
        <v/>
      </c>
      <c r="AZ34" s="54" t="str">
        <f>IF('20'!AZ34&lt;&gt;"",'20'!AZ34/20,"")</f>
        <v/>
      </c>
      <c r="BA34" s="54" t="str">
        <f>IF('20'!BA34&lt;&gt;"",'20'!BA34/20,"")</f>
        <v/>
      </c>
      <c r="BB34" s="54" t="str">
        <f>IF('20'!BB34&lt;&gt;"",'20'!BB34/20,"")</f>
        <v/>
      </c>
      <c r="BC34" s="54" t="str">
        <f>IF('20'!BC34&lt;&gt;"",'20'!BC34/20,"")</f>
        <v/>
      </c>
      <c r="BD34" s="54" t="str">
        <f>IF('20'!BD34&lt;&gt;"",'20'!BD34/20,"")</f>
        <v/>
      </c>
      <c r="BE34" s="54" t="str">
        <f>IF('20'!BE34&lt;&gt;"",'20'!BE34/20,"")</f>
        <v/>
      </c>
      <c r="BF34" s="54" t="str">
        <f>IF('20'!BF34&lt;&gt;"",'20'!BF34/20,"")</f>
        <v/>
      </c>
      <c r="BG34" s="54" t="str">
        <f>IF('20'!BG34&lt;&gt;"",'20'!BG34/20,"")</f>
        <v/>
      </c>
      <c r="BH34" s="54" t="str">
        <f>IF('20'!BH34&lt;&gt;"",'20'!BH34/20,"")</f>
        <v/>
      </c>
      <c r="BI34" s="54" t="str">
        <f>IF('20'!BI34&lt;&gt;"",'20'!BI34/20,"")</f>
        <v/>
      </c>
      <c r="BJ34" s="54" t="str">
        <f>IF('20'!BJ34&lt;&gt;"",'20'!BJ34/20,"")</f>
        <v/>
      </c>
      <c r="BK34" s="54" t="str">
        <f>IF('20'!BK34&lt;&gt;"",'20'!BK34/20,"")</f>
        <v/>
      </c>
      <c r="BL34" s="54" t="str">
        <f>IF('20'!BL34&lt;&gt;"",'20'!BL34/20,"")</f>
        <v/>
      </c>
      <c r="BM34" s="54" t="str">
        <f>IF('20'!BM34&lt;&gt;"",'20'!BM34/20,"")</f>
        <v/>
      </c>
      <c r="BN34" s="54" t="str">
        <f>IF('20'!BN34&lt;&gt;"",'20'!BN34/20,"")</f>
        <v/>
      </c>
      <c r="BO34" s="54" t="str">
        <f>IF('20'!BO34&lt;&gt;"",'20'!BO34/20,"")</f>
        <v/>
      </c>
      <c r="BP34" s="54" t="str">
        <f>IF('20'!BP34&lt;&gt;"",'20'!BP34/20,"")</f>
        <v/>
      </c>
      <c r="BQ34" s="54" t="str">
        <f>IF('20'!BQ34&lt;&gt;"",'20'!BQ34/20,"")</f>
        <v/>
      </c>
      <c r="BR34" s="54" t="str">
        <f>IF('20'!BR34&lt;&gt;"",'20'!BR34/20,"")</f>
        <v/>
      </c>
      <c r="BS34" s="54" t="str">
        <f>IF('20'!BS34&lt;&gt;"",'20'!BS34/20,"")</f>
        <v/>
      </c>
      <c r="BT34" s="54" t="str">
        <f>IF('20'!BT34&lt;&gt;"",'20'!BT34/20,"")</f>
        <v/>
      </c>
      <c r="BU34" s="54" t="str">
        <f>IF('20'!BU34&lt;&gt;"",'20'!BU34/20,"")</f>
        <v/>
      </c>
      <c r="BV34" s="54" t="str">
        <f>IF('20'!BV34&lt;&gt;"",'20'!BV34/20,"")</f>
        <v/>
      </c>
      <c r="BW34" s="54" t="str">
        <f>IF('20'!BW34&lt;&gt;"",'20'!BW34/20,"")</f>
        <v/>
      </c>
      <c r="BX34" s="54" t="str">
        <f>IF('20'!BX34&lt;&gt;"",'20'!BX34/20,"")</f>
        <v/>
      </c>
      <c r="BY34" s="54" t="str">
        <f>IF('20'!BY34&lt;&gt;"",'20'!BY34/20,"")</f>
        <v/>
      </c>
      <c r="BZ34" s="54" t="str">
        <f>IF('20'!BZ34&lt;&gt;"",'20'!BZ34/20,"")</f>
        <v/>
      </c>
      <c r="CA34" s="54" t="str">
        <f>IF('20'!CA34&lt;&gt;"",'20'!CA34/20,"")</f>
        <v/>
      </c>
      <c r="CB34" s="54" t="str">
        <f>IF('20'!CB34&lt;&gt;"",'20'!CB34/20,"")</f>
        <v/>
      </c>
      <c r="CC34" s="54" t="str">
        <f>IF('20'!CC34&lt;&gt;"",'20'!CC34/20,"")</f>
        <v/>
      </c>
      <c r="CD34" s="54" t="str">
        <f>IF('20'!CD34&lt;&gt;"",'20'!CD34/20,"")</f>
        <v/>
      </c>
      <c r="CE34" s="54" t="str">
        <f>IF('20'!CE34&lt;&gt;"",'20'!CE34/20,"")</f>
        <v/>
      </c>
      <c r="CF34" s="54" t="str">
        <f>IF('20'!CF34&lt;&gt;"",'20'!CF34/20,"")</f>
        <v/>
      </c>
      <c r="CG34" s="54" t="str">
        <f>IF('20'!CG34&lt;&gt;"",'20'!CG34/20,"")</f>
        <v/>
      </c>
      <c r="CH34" s="54" t="str">
        <f>IF('20'!CH34&lt;&gt;"",'20'!CH34/20,"")</f>
        <v/>
      </c>
      <c r="CI34" s="54" t="str">
        <f>IF('20'!CI34&lt;&gt;"",'20'!CI34/20,"")</f>
        <v/>
      </c>
      <c r="CJ34" s="54" t="str">
        <f>IF('20'!CJ34&lt;&gt;"",'20'!CJ34/20,"")</f>
        <v/>
      </c>
      <c r="CK34" s="54" t="str">
        <f>IF('20'!CK34&lt;&gt;"",'20'!CK34/20,"")</f>
        <v/>
      </c>
      <c r="CL34" s="54" t="str">
        <f>IF('20'!CL34&lt;&gt;"",'20'!CL34/20,"")</f>
        <v/>
      </c>
      <c r="CM34" s="54" t="str">
        <f>IF('20'!CM34&lt;&gt;"",'20'!CM34/20,"")</f>
        <v/>
      </c>
      <c r="CN34" s="54" t="str">
        <f>IF('20'!CN34&lt;&gt;"",'20'!CN34/20,"")</f>
        <v/>
      </c>
      <c r="CO34" s="54" t="str">
        <f>IF('20'!CO34&lt;&gt;"",'20'!CO34/20,"")</f>
        <v/>
      </c>
      <c r="CP34" s="54" t="str">
        <f>IF('20'!CP34&lt;&gt;"",'20'!CP34/20,"")</f>
        <v/>
      </c>
      <c r="CQ34" s="54" t="str">
        <f>IF('20'!CQ34&lt;&gt;"",'20'!CQ34/20,"")</f>
        <v/>
      </c>
      <c r="CR34" s="54" t="str">
        <f>IF('20'!CR34&lt;&gt;"",'20'!CR34/20,"")</f>
        <v/>
      </c>
      <c r="CS34" s="54" t="str">
        <f>IF('20'!CS34&lt;&gt;"",'20'!CS34/20,"")</f>
        <v/>
      </c>
      <c r="CT34" s="54" t="str">
        <f>IF('20'!CT34&lt;&gt;"",'20'!CT34/20,"")</f>
        <v/>
      </c>
      <c r="CU34" s="54" t="str">
        <f>IF('20'!CU34&lt;&gt;"",'20'!CU34/20,"")</f>
        <v/>
      </c>
      <c r="CV34" s="54" t="str">
        <f>IF('20'!CV34&lt;&gt;"",'20'!CV34/20,"")</f>
        <v/>
      </c>
      <c r="CW34" s="54" t="str">
        <f>IF('20'!CW34&lt;&gt;"",'20'!CW34/20,"")</f>
        <v/>
      </c>
      <c r="CX34" s="54" t="str">
        <f>IF('20'!CX34&lt;&gt;"",'20'!CX34/20,"")</f>
        <v/>
      </c>
      <c r="CY34" s="54" t="str">
        <f>IF('20'!CY34&lt;&gt;"",'20'!CY34/20,"")</f>
        <v/>
      </c>
      <c r="CZ34" s="54" t="str">
        <f>IF('20'!CZ34&lt;&gt;"",'20'!CZ34/20,"")</f>
        <v/>
      </c>
      <c r="DA34" s="54" t="str">
        <f>IF('20'!DA34&lt;&gt;"",'20'!DA34/20,"")</f>
        <v/>
      </c>
      <c r="DB34" s="54" t="str">
        <f>IF('20'!DB34&lt;&gt;"",'20'!DB34/20,"")</f>
        <v/>
      </c>
      <c r="DC34" s="54" t="str">
        <f>IF('20'!DC34&lt;&gt;"",'20'!DC34/20,"")</f>
        <v/>
      </c>
      <c r="DD34" s="54" t="str">
        <f>IF('20'!DD34&lt;&gt;"",'20'!DD34/20,"")</f>
        <v/>
      </c>
      <c r="DE34" s="54" t="str">
        <f>IF('20'!DE34&lt;&gt;"",'20'!DE34/20,"")</f>
        <v/>
      </c>
      <c r="DF34" s="54" t="str">
        <f>IF('20'!DF34&lt;&gt;"",'20'!DF34/20,"")</f>
        <v/>
      </c>
      <c r="DG34" s="54" t="str">
        <f>IF('20'!DG34&lt;&gt;"",'20'!DG34/20,"")</f>
        <v/>
      </c>
      <c r="DH34" s="54" t="str">
        <f>IF('20'!DH34&lt;&gt;"",'20'!DH34/20,"")</f>
        <v/>
      </c>
      <c r="DI34" s="54" t="str">
        <f>IF('20'!DI34&lt;&gt;"",'20'!DI34/20,"")</f>
        <v/>
      </c>
      <c r="DJ34" s="54" t="str">
        <f>IF('20'!DJ34&lt;&gt;"",'20'!DJ34/20,"")</f>
        <v/>
      </c>
      <c r="DK34" s="54" t="str">
        <f>IF('20'!DK34&lt;&gt;"",'20'!DK34/20,"")</f>
        <v/>
      </c>
      <c r="DL34" s="54" t="str">
        <f>IF('20'!DL34&lt;&gt;"",'20'!DL34/20,"")</f>
        <v/>
      </c>
      <c r="DM34" s="54" t="str">
        <f>IF('20'!DM34&lt;&gt;"",'20'!DM34/20,"")</f>
        <v/>
      </c>
      <c r="DN34" s="54" t="str">
        <f>IF('20'!DN34&lt;&gt;"",'20'!DN34/20,"")</f>
        <v/>
      </c>
      <c r="DO34" s="54" t="str">
        <f>IF('20'!DO34&lt;&gt;"",'20'!DO34/20,"")</f>
        <v/>
      </c>
      <c r="DP34" s="54" t="str">
        <f>IF('20'!DP34&lt;&gt;"",'20'!DP34/20,"")</f>
        <v/>
      </c>
      <c r="DQ34" s="54" t="str">
        <f>IF('20'!DQ34&lt;&gt;"",'20'!DQ34/20,"")</f>
        <v/>
      </c>
      <c r="DR34" s="54" t="str">
        <f>IF('20'!DR34&lt;&gt;"",'20'!DR34/20,"")</f>
        <v/>
      </c>
      <c r="DS34" s="54" t="str">
        <f>IF('20'!DS34&lt;&gt;"",'20'!DS34/20,"")</f>
        <v/>
      </c>
      <c r="DT34" s="54" t="str">
        <f>IF('20'!DT34&lt;&gt;"",'20'!DT34/20,"")</f>
        <v/>
      </c>
      <c r="DU34" s="54" t="str">
        <f>IF('20'!DU34&lt;&gt;"",'20'!DU34/20,"")</f>
        <v/>
      </c>
      <c r="DV34" s="54" t="str">
        <f>IF('20'!DV34&lt;&gt;"",'20'!DV34/20,"")</f>
        <v/>
      </c>
      <c r="DW34" s="54" t="str">
        <f>IF('20'!DW34&lt;&gt;"",'20'!DW34/20,"")</f>
        <v/>
      </c>
      <c r="DX34" s="54" t="str">
        <f>IF('20'!DX34&lt;&gt;"",'20'!DX34/20,"")</f>
        <v/>
      </c>
      <c r="DY34" s="54" t="str">
        <f>IF('20'!DY34&lt;&gt;"",'20'!DY34/20,"")</f>
        <v/>
      </c>
      <c r="DZ34" s="54" t="str">
        <f>IF('20'!DZ34&lt;&gt;"",'20'!DZ34/20,"")</f>
        <v/>
      </c>
      <c r="EA34" s="54" t="str">
        <f>IF('20'!EA34&lt;&gt;"",'20'!EA34/20,"")</f>
        <v/>
      </c>
      <c r="EB34" s="54" t="str">
        <f>IF('20'!EB34&lt;&gt;"",'20'!EB34/20,"")</f>
        <v/>
      </c>
      <c r="EC34" s="54" t="str">
        <f>IF('20'!EC34&lt;&gt;"",'20'!EC34/20,"")</f>
        <v/>
      </c>
      <c r="ED34" s="54" t="str">
        <f>IF('20'!ED34&lt;&gt;"",'20'!ED34/20,"")</f>
        <v/>
      </c>
      <c r="EE34" s="54" t="str">
        <f>IF('20'!EE34&lt;&gt;"",'20'!EE34/20,"")</f>
        <v/>
      </c>
      <c r="EF34" s="54" t="str">
        <f>IF('20'!EF34&lt;&gt;"",'20'!EF34/20,"")</f>
        <v/>
      </c>
      <c r="EG34" s="54" t="str">
        <f>IF('20'!EG34&lt;&gt;"",'20'!EG34/20,"")</f>
        <v/>
      </c>
      <c r="EH34" s="54" t="str">
        <f>IF('20'!EH34&lt;&gt;"",'20'!EH34/20,"")</f>
        <v/>
      </c>
      <c r="EI34" s="54" t="str">
        <f>IF('20'!EI34&lt;&gt;"",'20'!EI34/20,"")</f>
        <v/>
      </c>
      <c r="EJ34" s="54" t="str">
        <f>IF('20'!EJ34&lt;&gt;"",'20'!EJ34/20,"")</f>
        <v/>
      </c>
      <c r="EK34" s="54" t="str">
        <f>IF('20'!EK34&lt;&gt;"",'20'!EK34/20,"")</f>
        <v/>
      </c>
      <c r="EL34" s="54" t="str">
        <f>IF('20'!EL34&lt;&gt;"",'20'!EL34/20,"")</f>
        <v/>
      </c>
      <c r="EM34" s="54" t="str">
        <f>IF('20'!EM34&lt;&gt;"",'20'!EM34/20,"")</f>
        <v/>
      </c>
      <c r="EN34" s="54" t="str">
        <f>IF('20'!EN34&lt;&gt;"",'20'!EN34/20,"")</f>
        <v/>
      </c>
      <c r="EO34" s="54" t="str">
        <f>IF('20'!EO34&lt;&gt;"",'20'!EO34/20,"")</f>
        <v/>
      </c>
      <c r="EP34" s="54" t="str">
        <f>IF('20'!EP34&lt;&gt;"",'20'!EP34/20,"")</f>
        <v/>
      </c>
      <c r="EQ34" s="54" t="str">
        <f>IF('20'!EQ34&lt;&gt;"",'20'!EQ34/20,"")</f>
        <v/>
      </c>
      <c r="ER34" s="54" t="str">
        <f>IF('20'!ER34&lt;&gt;"",'20'!ER34/20,"")</f>
        <v/>
      </c>
      <c r="ES34" s="54" t="str">
        <f>IF('20'!ES34&lt;&gt;"",'20'!ES34/20,"")</f>
        <v/>
      </c>
      <c r="ET34" s="54" t="str">
        <f>IF('20'!ET34&lt;&gt;"",'20'!ET34/20,"")</f>
        <v/>
      </c>
      <c r="EU34" s="54" t="str">
        <f>IF('20'!EU34&lt;&gt;"",'20'!EU34/20,"")</f>
        <v/>
      </c>
      <c r="EV34" s="54" t="str">
        <f>IF('20'!EV34&lt;&gt;"",'20'!EV34/20,"")</f>
        <v/>
      </c>
      <c r="EW34" s="54" t="str">
        <f>IF('20'!EW34&lt;&gt;"",'20'!EW34/20,"")</f>
        <v/>
      </c>
      <c r="EX34" s="54" t="str">
        <f>IF('20'!EX34&lt;&gt;"",'20'!EX34/20,"")</f>
        <v/>
      </c>
      <c r="EY34" s="54" t="str">
        <f>IF('20'!EY34&lt;&gt;"",'20'!EY34/20,"")</f>
        <v/>
      </c>
      <c r="EZ34" s="54" t="str">
        <f>IF('20'!EZ34&lt;&gt;"",'20'!EZ34/20,"")</f>
        <v/>
      </c>
      <c r="FA34" s="54" t="str">
        <f>IF('20'!FA34&lt;&gt;"",'20'!FA34/20,"")</f>
        <v/>
      </c>
      <c r="FB34" s="54" t="str">
        <f>IF('20'!FB34&lt;&gt;"",'20'!FB34/20,"")</f>
        <v/>
      </c>
      <c r="FC34" s="54" t="str">
        <f>IF('20'!FC34&lt;&gt;"",'20'!FC34/20,"")</f>
        <v/>
      </c>
      <c r="FD34" s="54" t="str">
        <f>IF('20'!FD34&lt;&gt;"",'20'!FD34/20,"")</f>
        <v/>
      </c>
      <c r="FE34" s="54" t="str">
        <f>IF('20'!FE34&lt;&gt;"",'20'!FE34/20,"")</f>
        <v/>
      </c>
      <c r="FF34" s="54" t="str">
        <f>IF('20'!FF34&lt;&gt;"",'20'!FF34/20,"")</f>
        <v/>
      </c>
      <c r="FG34" s="54" t="str">
        <f>IF('20'!FG34&lt;&gt;"",'20'!FG34/20,"")</f>
        <v/>
      </c>
      <c r="FH34" s="54" t="str">
        <f>IF('20'!FH34&lt;&gt;"",'20'!FH34/20,"")</f>
        <v/>
      </c>
      <c r="FI34" s="54" t="str">
        <f>IF('20'!FI34&lt;&gt;"",'20'!FI34/20,"")</f>
        <v/>
      </c>
      <c r="FJ34" s="54" t="str">
        <f>IF('20'!FJ34&lt;&gt;"",'20'!FJ34/20,"")</f>
        <v/>
      </c>
      <c r="FK34" s="54" t="str">
        <f>IF('20'!FK34&lt;&gt;"",'20'!FK34/20,"")</f>
        <v/>
      </c>
      <c r="FL34" s="54" t="str">
        <f>IF('20'!FL34&lt;&gt;"",'20'!FL34/20,"")</f>
        <v/>
      </c>
    </row>
    <row r="35" spans="2:168" x14ac:dyDescent="0.25">
      <c r="B35" s="42" t="str">
        <f>IF(ISBLANK('Nota de Estudiantes'!B37),"",'Nota de Estudiantes'!B37)</f>
        <v/>
      </c>
      <c r="C35" s="42" t="str">
        <f>IF(ISBLANK('Nota de Estudiantes'!C37),"",'Nota de Estudiantes'!C37)</f>
        <v/>
      </c>
      <c r="D35" s="38" t="str">
        <f>IF(ISBLANK('Nota de Estudiantes'!D37),"",'Nota de Estudiantes'!D37)</f>
        <v/>
      </c>
      <c r="E35" s="54" t="str">
        <f>IF('20'!E35&lt;&gt;"",'20'!E35/20,"")</f>
        <v/>
      </c>
      <c r="F35" s="54" t="str">
        <f>IF('20'!F35&lt;&gt;"",'20'!F35/20,"")</f>
        <v/>
      </c>
      <c r="G35" s="54" t="str">
        <f>IF('20'!G35&lt;&gt;"",'20'!G35/20,"")</f>
        <v/>
      </c>
      <c r="H35" s="54" t="str">
        <f>IF('20'!H35&lt;&gt;"",'20'!H35/20,"")</f>
        <v/>
      </c>
      <c r="I35" s="54" t="str">
        <f>IF('20'!I35&lt;&gt;"",'20'!I35/20,"")</f>
        <v/>
      </c>
      <c r="J35" s="54" t="str">
        <f>IF('20'!J35&lt;&gt;"",'20'!J35/20,"")</f>
        <v/>
      </c>
      <c r="K35" s="54" t="str">
        <f>IF('20'!K35&lt;&gt;"",'20'!K35/20,"")</f>
        <v/>
      </c>
      <c r="L35" s="54" t="str">
        <f>IF('20'!L35&lt;&gt;"",'20'!L35/20,"")</f>
        <v/>
      </c>
      <c r="M35" s="54" t="str">
        <f>IF('20'!M35&lt;&gt;"",'20'!M35/20,"")</f>
        <v/>
      </c>
      <c r="N35" s="54" t="str">
        <f>IF('20'!N35&lt;&gt;"",'20'!N35/20,"")</f>
        <v/>
      </c>
      <c r="O35" s="54" t="str">
        <f>IF('20'!O35&lt;&gt;"",'20'!O35/20,"")</f>
        <v/>
      </c>
      <c r="P35" s="54" t="str">
        <f>IF('20'!P35&lt;&gt;"",'20'!P35/20,"")</f>
        <v/>
      </c>
      <c r="Q35" s="54" t="str">
        <f>IF('20'!Q35&lt;&gt;"",'20'!Q35/20,"")</f>
        <v/>
      </c>
      <c r="R35" s="54" t="str">
        <f>IF('20'!R35&lt;&gt;"",'20'!R35/20,"")</f>
        <v/>
      </c>
      <c r="S35" s="54" t="str">
        <f>IF('20'!S35&lt;&gt;"",'20'!S35/20,"")</f>
        <v/>
      </c>
      <c r="T35" s="54" t="str">
        <f>IF('20'!T35&lt;&gt;"",'20'!T35/20,"")</f>
        <v/>
      </c>
      <c r="U35" s="54" t="str">
        <f>IF('20'!U35&lt;&gt;"",'20'!U35/20,"")</f>
        <v/>
      </c>
      <c r="V35" s="54" t="str">
        <f>IF('20'!V35&lt;&gt;"",'20'!V35/20,"")</f>
        <v/>
      </c>
      <c r="W35" s="54" t="str">
        <f>IF('20'!W35&lt;&gt;"",'20'!W35/20,"")</f>
        <v/>
      </c>
      <c r="X35" s="54" t="str">
        <f>IF('20'!X35&lt;&gt;"",'20'!X35/20,"")</f>
        <v/>
      </c>
      <c r="Y35" s="54" t="str">
        <f>IF('20'!Y35&lt;&gt;"",'20'!Y35/20,"")</f>
        <v/>
      </c>
      <c r="Z35" s="54" t="str">
        <f>IF('20'!Z35&lt;&gt;"",'20'!Z35/20,"")</f>
        <v/>
      </c>
      <c r="AA35" s="54" t="str">
        <f>IF('20'!AA35&lt;&gt;"",'20'!AA35/20,"")</f>
        <v/>
      </c>
      <c r="AB35" s="54" t="str">
        <f>IF('20'!AB35&lt;&gt;"",'20'!AB35/20,"")</f>
        <v/>
      </c>
      <c r="AC35" s="54" t="str">
        <f>IF('20'!AC35&lt;&gt;"",'20'!AC35/20,"")</f>
        <v/>
      </c>
      <c r="AD35" s="54" t="str">
        <f>IF('20'!AD35&lt;&gt;"",'20'!AD35/20,"")</f>
        <v/>
      </c>
      <c r="AE35" s="54" t="str">
        <f>IF('20'!AE35&lt;&gt;"",'20'!AE35/20,"")</f>
        <v/>
      </c>
      <c r="AF35" s="54" t="str">
        <f>IF('20'!AF35&lt;&gt;"",'20'!AF35/20,"")</f>
        <v/>
      </c>
      <c r="AG35" s="54" t="str">
        <f>IF('20'!AG35&lt;&gt;"",'20'!AG35/20,"")</f>
        <v/>
      </c>
      <c r="AH35" s="54" t="str">
        <f>IF('20'!AH35&lt;&gt;"",'20'!AH35/20,"")</f>
        <v/>
      </c>
      <c r="AI35" s="54" t="str">
        <f>IF('20'!AI35&lt;&gt;"",'20'!AI35/20,"")</f>
        <v/>
      </c>
      <c r="AJ35" s="54" t="str">
        <f>IF('20'!AJ35&lt;&gt;"",'20'!AJ35/20,"")</f>
        <v/>
      </c>
      <c r="AK35" s="54" t="str">
        <f>IF('20'!AK35&lt;&gt;"",'20'!AK35/20,"")</f>
        <v/>
      </c>
      <c r="AL35" s="54" t="str">
        <f>IF('20'!AL35&lt;&gt;"",'20'!AL35/20,"")</f>
        <v/>
      </c>
      <c r="AM35" s="54" t="str">
        <f>IF('20'!AM35&lt;&gt;"",'20'!AM35/20,"")</f>
        <v/>
      </c>
      <c r="AN35" s="54" t="str">
        <f>IF('20'!AN35&lt;&gt;"",'20'!AN35/20,"")</f>
        <v/>
      </c>
      <c r="AO35" s="54" t="str">
        <f>IF('20'!AO35&lt;&gt;"",'20'!AO35/20,"")</f>
        <v/>
      </c>
      <c r="AP35" s="54" t="str">
        <f>IF('20'!AP35&lt;&gt;"",'20'!AP35/20,"")</f>
        <v/>
      </c>
      <c r="AQ35" s="54" t="str">
        <f>IF('20'!AQ35&lt;&gt;"",'20'!AQ35/20,"")</f>
        <v/>
      </c>
      <c r="AR35" s="54" t="str">
        <f>IF('20'!AR35&lt;&gt;"",'20'!AR35/20,"")</f>
        <v/>
      </c>
      <c r="AS35" s="54" t="str">
        <f>IF('20'!AS35&lt;&gt;"",'20'!AS35/20,"")</f>
        <v/>
      </c>
      <c r="AT35" s="54" t="str">
        <f>IF('20'!AT35&lt;&gt;"",'20'!AT35/20,"")</f>
        <v/>
      </c>
      <c r="AU35" s="54" t="str">
        <f>IF('20'!AU35&lt;&gt;"",'20'!AU35/20,"")</f>
        <v/>
      </c>
      <c r="AV35" s="54" t="str">
        <f>IF('20'!AV35&lt;&gt;"",'20'!AV35/20,"")</f>
        <v/>
      </c>
      <c r="AW35" s="54" t="str">
        <f>IF('20'!AW35&lt;&gt;"",'20'!AW35/20,"")</f>
        <v/>
      </c>
      <c r="AX35" s="54" t="str">
        <f>IF('20'!AX35&lt;&gt;"",'20'!AX35/20,"")</f>
        <v/>
      </c>
      <c r="AY35" s="54" t="str">
        <f>IF('20'!AY35&lt;&gt;"",'20'!AY35/20,"")</f>
        <v/>
      </c>
      <c r="AZ35" s="54" t="str">
        <f>IF('20'!AZ35&lt;&gt;"",'20'!AZ35/20,"")</f>
        <v/>
      </c>
      <c r="BA35" s="54" t="str">
        <f>IF('20'!BA35&lt;&gt;"",'20'!BA35/20,"")</f>
        <v/>
      </c>
      <c r="BB35" s="54" t="str">
        <f>IF('20'!BB35&lt;&gt;"",'20'!BB35/20,"")</f>
        <v/>
      </c>
      <c r="BC35" s="54" t="str">
        <f>IF('20'!BC35&lt;&gt;"",'20'!BC35/20,"")</f>
        <v/>
      </c>
      <c r="BD35" s="54" t="str">
        <f>IF('20'!BD35&lt;&gt;"",'20'!BD35/20,"")</f>
        <v/>
      </c>
      <c r="BE35" s="54" t="str">
        <f>IF('20'!BE35&lt;&gt;"",'20'!BE35/20,"")</f>
        <v/>
      </c>
      <c r="BF35" s="54" t="str">
        <f>IF('20'!BF35&lt;&gt;"",'20'!BF35/20,"")</f>
        <v/>
      </c>
      <c r="BG35" s="54" t="str">
        <f>IF('20'!BG35&lt;&gt;"",'20'!BG35/20,"")</f>
        <v/>
      </c>
      <c r="BH35" s="54" t="str">
        <f>IF('20'!BH35&lt;&gt;"",'20'!BH35/20,"")</f>
        <v/>
      </c>
      <c r="BI35" s="54" t="str">
        <f>IF('20'!BI35&lt;&gt;"",'20'!BI35/20,"")</f>
        <v/>
      </c>
      <c r="BJ35" s="54" t="str">
        <f>IF('20'!BJ35&lt;&gt;"",'20'!BJ35/20,"")</f>
        <v/>
      </c>
      <c r="BK35" s="54" t="str">
        <f>IF('20'!BK35&lt;&gt;"",'20'!BK35/20,"")</f>
        <v/>
      </c>
      <c r="BL35" s="54" t="str">
        <f>IF('20'!BL35&lt;&gt;"",'20'!BL35/20,"")</f>
        <v/>
      </c>
      <c r="BM35" s="54" t="str">
        <f>IF('20'!BM35&lt;&gt;"",'20'!BM35/20,"")</f>
        <v/>
      </c>
      <c r="BN35" s="54" t="str">
        <f>IF('20'!BN35&lt;&gt;"",'20'!BN35/20,"")</f>
        <v/>
      </c>
      <c r="BO35" s="54" t="str">
        <f>IF('20'!BO35&lt;&gt;"",'20'!BO35/20,"")</f>
        <v/>
      </c>
      <c r="BP35" s="54" t="str">
        <f>IF('20'!BP35&lt;&gt;"",'20'!BP35/20,"")</f>
        <v/>
      </c>
      <c r="BQ35" s="54" t="str">
        <f>IF('20'!BQ35&lt;&gt;"",'20'!BQ35/20,"")</f>
        <v/>
      </c>
      <c r="BR35" s="54" t="str">
        <f>IF('20'!BR35&lt;&gt;"",'20'!BR35/20,"")</f>
        <v/>
      </c>
      <c r="BS35" s="54" t="str">
        <f>IF('20'!BS35&lt;&gt;"",'20'!BS35/20,"")</f>
        <v/>
      </c>
      <c r="BT35" s="54" t="str">
        <f>IF('20'!BT35&lt;&gt;"",'20'!BT35/20,"")</f>
        <v/>
      </c>
      <c r="BU35" s="54" t="str">
        <f>IF('20'!BU35&lt;&gt;"",'20'!BU35/20,"")</f>
        <v/>
      </c>
      <c r="BV35" s="54" t="str">
        <f>IF('20'!BV35&lt;&gt;"",'20'!BV35/20,"")</f>
        <v/>
      </c>
      <c r="BW35" s="54" t="str">
        <f>IF('20'!BW35&lt;&gt;"",'20'!BW35/20,"")</f>
        <v/>
      </c>
      <c r="BX35" s="54" t="str">
        <f>IF('20'!BX35&lt;&gt;"",'20'!BX35/20,"")</f>
        <v/>
      </c>
      <c r="BY35" s="54" t="str">
        <f>IF('20'!BY35&lt;&gt;"",'20'!BY35/20,"")</f>
        <v/>
      </c>
      <c r="BZ35" s="54" t="str">
        <f>IF('20'!BZ35&lt;&gt;"",'20'!BZ35/20,"")</f>
        <v/>
      </c>
      <c r="CA35" s="54" t="str">
        <f>IF('20'!CA35&lt;&gt;"",'20'!CA35/20,"")</f>
        <v/>
      </c>
      <c r="CB35" s="54" t="str">
        <f>IF('20'!CB35&lt;&gt;"",'20'!CB35/20,"")</f>
        <v/>
      </c>
      <c r="CC35" s="54" t="str">
        <f>IF('20'!CC35&lt;&gt;"",'20'!CC35/20,"")</f>
        <v/>
      </c>
      <c r="CD35" s="54" t="str">
        <f>IF('20'!CD35&lt;&gt;"",'20'!CD35/20,"")</f>
        <v/>
      </c>
      <c r="CE35" s="54" t="str">
        <f>IF('20'!CE35&lt;&gt;"",'20'!CE35/20,"")</f>
        <v/>
      </c>
      <c r="CF35" s="54" t="str">
        <f>IF('20'!CF35&lt;&gt;"",'20'!CF35/20,"")</f>
        <v/>
      </c>
      <c r="CG35" s="54" t="str">
        <f>IF('20'!CG35&lt;&gt;"",'20'!CG35/20,"")</f>
        <v/>
      </c>
      <c r="CH35" s="54" t="str">
        <f>IF('20'!CH35&lt;&gt;"",'20'!CH35/20,"")</f>
        <v/>
      </c>
      <c r="CI35" s="54" t="str">
        <f>IF('20'!CI35&lt;&gt;"",'20'!CI35/20,"")</f>
        <v/>
      </c>
      <c r="CJ35" s="54" t="str">
        <f>IF('20'!CJ35&lt;&gt;"",'20'!CJ35/20,"")</f>
        <v/>
      </c>
      <c r="CK35" s="54" t="str">
        <f>IF('20'!CK35&lt;&gt;"",'20'!CK35/20,"")</f>
        <v/>
      </c>
      <c r="CL35" s="54" t="str">
        <f>IF('20'!CL35&lt;&gt;"",'20'!CL35/20,"")</f>
        <v/>
      </c>
      <c r="CM35" s="54" t="str">
        <f>IF('20'!CM35&lt;&gt;"",'20'!CM35/20,"")</f>
        <v/>
      </c>
      <c r="CN35" s="54" t="str">
        <f>IF('20'!CN35&lt;&gt;"",'20'!CN35/20,"")</f>
        <v/>
      </c>
      <c r="CO35" s="54" t="str">
        <f>IF('20'!CO35&lt;&gt;"",'20'!CO35/20,"")</f>
        <v/>
      </c>
      <c r="CP35" s="54" t="str">
        <f>IF('20'!CP35&lt;&gt;"",'20'!CP35/20,"")</f>
        <v/>
      </c>
      <c r="CQ35" s="54" t="str">
        <f>IF('20'!CQ35&lt;&gt;"",'20'!CQ35/20,"")</f>
        <v/>
      </c>
      <c r="CR35" s="54" t="str">
        <f>IF('20'!CR35&lt;&gt;"",'20'!CR35/20,"")</f>
        <v/>
      </c>
      <c r="CS35" s="54" t="str">
        <f>IF('20'!CS35&lt;&gt;"",'20'!CS35/20,"")</f>
        <v/>
      </c>
      <c r="CT35" s="54" t="str">
        <f>IF('20'!CT35&lt;&gt;"",'20'!CT35/20,"")</f>
        <v/>
      </c>
      <c r="CU35" s="54" t="str">
        <f>IF('20'!CU35&lt;&gt;"",'20'!CU35/20,"")</f>
        <v/>
      </c>
      <c r="CV35" s="54" t="str">
        <f>IF('20'!CV35&lt;&gt;"",'20'!CV35/20,"")</f>
        <v/>
      </c>
      <c r="CW35" s="54" t="str">
        <f>IF('20'!CW35&lt;&gt;"",'20'!CW35/20,"")</f>
        <v/>
      </c>
      <c r="CX35" s="54" t="str">
        <f>IF('20'!CX35&lt;&gt;"",'20'!CX35/20,"")</f>
        <v/>
      </c>
      <c r="CY35" s="54" t="str">
        <f>IF('20'!CY35&lt;&gt;"",'20'!CY35/20,"")</f>
        <v/>
      </c>
      <c r="CZ35" s="54" t="str">
        <f>IF('20'!CZ35&lt;&gt;"",'20'!CZ35/20,"")</f>
        <v/>
      </c>
      <c r="DA35" s="54" t="str">
        <f>IF('20'!DA35&lt;&gt;"",'20'!DA35/20,"")</f>
        <v/>
      </c>
      <c r="DB35" s="54" t="str">
        <f>IF('20'!DB35&lt;&gt;"",'20'!DB35/20,"")</f>
        <v/>
      </c>
      <c r="DC35" s="54" t="str">
        <f>IF('20'!DC35&lt;&gt;"",'20'!DC35/20,"")</f>
        <v/>
      </c>
      <c r="DD35" s="54" t="str">
        <f>IF('20'!DD35&lt;&gt;"",'20'!DD35/20,"")</f>
        <v/>
      </c>
      <c r="DE35" s="54" t="str">
        <f>IF('20'!DE35&lt;&gt;"",'20'!DE35/20,"")</f>
        <v/>
      </c>
      <c r="DF35" s="54" t="str">
        <f>IF('20'!DF35&lt;&gt;"",'20'!DF35/20,"")</f>
        <v/>
      </c>
      <c r="DG35" s="54" t="str">
        <f>IF('20'!DG35&lt;&gt;"",'20'!DG35/20,"")</f>
        <v/>
      </c>
      <c r="DH35" s="54" t="str">
        <f>IF('20'!DH35&lt;&gt;"",'20'!DH35/20,"")</f>
        <v/>
      </c>
      <c r="DI35" s="54" t="str">
        <f>IF('20'!DI35&lt;&gt;"",'20'!DI35/20,"")</f>
        <v/>
      </c>
      <c r="DJ35" s="54" t="str">
        <f>IF('20'!DJ35&lt;&gt;"",'20'!DJ35/20,"")</f>
        <v/>
      </c>
      <c r="DK35" s="54" t="str">
        <f>IF('20'!DK35&lt;&gt;"",'20'!DK35/20,"")</f>
        <v/>
      </c>
      <c r="DL35" s="54" t="str">
        <f>IF('20'!DL35&lt;&gt;"",'20'!DL35/20,"")</f>
        <v/>
      </c>
      <c r="DM35" s="54" t="str">
        <f>IF('20'!DM35&lt;&gt;"",'20'!DM35/20,"")</f>
        <v/>
      </c>
      <c r="DN35" s="54" t="str">
        <f>IF('20'!DN35&lt;&gt;"",'20'!DN35/20,"")</f>
        <v/>
      </c>
      <c r="DO35" s="54" t="str">
        <f>IF('20'!DO35&lt;&gt;"",'20'!DO35/20,"")</f>
        <v/>
      </c>
      <c r="DP35" s="54" t="str">
        <f>IF('20'!DP35&lt;&gt;"",'20'!DP35/20,"")</f>
        <v/>
      </c>
      <c r="DQ35" s="54" t="str">
        <f>IF('20'!DQ35&lt;&gt;"",'20'!DQ35/20,"")</f>
        <v/>
      </c>
      <c r="DR35" s="54" t="str">
        <f>IF('20'!DR35&lt;&gt;"",'20'!DR35/20,"")</f>
        <v/>
      </c>
      <c r="DS35" s="54" t="str">
        <f>IF('20'!DS35&lt;&gt;"",'20'!DS35/20,"")</f>
        <v/>
      </c>
      <c r="DT35" s="54" t="str">
        <f>IF('20'!DT35&lt;&gt;"",'20'!DT35/20,"")</f>
        <v/>
      </c>
      <c r="DU35" s="54" t="str">
        <f>IF('20'!DU35&lt;&gt;"",'20'!DU35/20,"")</f>
        <v/>
      </c>
      <c r="DV35" s="54" t="str">
        <f>IF('20'!DV35&lt;&gt;"",'20'!DV35/20,"")</f>
        <v/>
      </c>
      <c r="DW35" s="54" t="str">
        <f>IF('20'!DW35&lt;&gt;"",'20'!DW35/20,"")</f>
        <v/>
      </c>
      <c r="DX35" s="54" t="str">
        <f>IF('20'!DX35&lt;&gt;"",'20'!DX35/20,"")</f>
        <v/>
      </c>
      <c r="DY35" s="54" t="str">
        <f>IF('20'!DY35&lt;&gt;"",'20'!DY35/20,"")</f>
        <v/>
      </c>
      <c r="DZ35" s="54" t="str">
        <f>IF('20'!DZ35&lt;&gt;"",'20'!DZ35/20,"")</f>
        <v/>
      </c>
      <c r="EA35" s="54" t="str">
        <f>IF('20'!EA35&lt;&gt;"",'20'!EA35/20,"")</f>
        <v/>
      </c>
      <c r="EB35" s="54" t="str">
        <f>IF('20'!EB35&lt;&gt;"",'20'!EB35/20,"")</f>
        <v/>
      </c>
      <c r="EC35" s="54" t="str">
        <f>IF('20'!EC35&lt;&gt;"",'20'!EC35/20,"")</f>
        <v/>
      </c>
      <c r="ED35" s="54" t="str">
        <f>IF('20'!ED35&lt;&gt;"",'20'!ED35/20,"")</f>
        <v/>
      </c>
      <c r="EE35" s="54" t="str">
        <f>IF('20'!EE35&lt;&gt;"",'20'!EE35/20,"")</f>
        <v/>
      </c>
      <c r="EF35" s="54" t="str">
        <f>IF('20'!EF35&lt;&gt;"",'20'!EF35/20,"")</f>
        <v/>
      </c>
      <c r="EG35" s="54" t="str">
        <f>IF('20'!EG35&lt;&gt;"",'20'!EG35/20,"")</f>
        <v/>
      </c>
      <c r="EH35" s="54" t="str">
        <f>IF('20'!EH35&lt;&gt;"",'20'!EH35/20,"")</f>
        <v/>
      </c>
      <c r="EI35" s="54" t="str">
        <f>IF('20'!EI35&lt;&gt;"",'20'!EI35/20,"")</f>
        <v/>
      </c>
      <c r="EJ35" s="54" t="str">
        <f>IF('20'!EJ35&lt;&gt;"",'20'!EJ35/20,"")</f>
        <v/>
      </c>
      <c r="EK35" s="54" t="str">
        <f>IF('20'!EK35&lt;&gt;"",'20'!EK35/20,"")</f>
        <v/>
      </c>
      <c r="EL35" s="54" t="str">
        <f>IF('20'!EL35&lt;&gt;"",'20'!EL35/20,"")</f>
        <v/>
      </c>
      <c r="EM35" s="54" t="str">
        <f>IF('20'!EM35&lt;&gt;"",'20'!EM35/20,"")</f>
        <v/>
      </c>
      <c r="EN35" s="54" t="str">
        <f>IF('20'!EN35&lt;&gt;"",'20'!EN35/20,"")</f>
        <v/>
      </c>
      <c r="EO35" s="54" t="str">
        <f>IF('20'!EO35&lt;&gt;"",'20'!EO35/20,"")</f>
        <v/>
      </c>
      <c r="EP35" s="54" t="str">
        <f>IF('20'!EP35&lt;&gt;"",'20'!EP35/20,"")</f>
        <v/>
      </c>
      <c r="EQ35" s="54" t="str">
        <f>IF('20'!EQ35&lt;&gt;"",'20'!EQ35/20,"")</f>
        <v/>
      </c>
      <c r="ER35" s="54" t="str">
        <f>IF('20'!ER35&lt;&gt;"",'20'!ER35/20,"")</f>
        <v/>
      </c>
      <c r="ES35" s="54" t="str">
        <f>IF('20'!ES35&lt;&gt;"",'20'!ES35/20,"")</f>
        <v/>
      </c>
      <c r="ET35" s="54" t="str">
        <f>IF('20'!ET35&lt;&gt;"",'20'!ET35/20,"")</f>
        <v/>
      </c>
      <c r="EU35" s="54" t="str">
        <f>IF('20'!EU35&lt;&gt;"",'20'!EU35/20,"")</f>
        <v/>
      </c>
      <c r="EV35" s="54" t="str">
        <f>IF('20'!EV35&lt;&gt;"",'20'!EV35/20,"")</f>
        <v/>
      </c>
      <c r="EW35" s="54" t="str">
        <f>IF('20'!EW35&lt;&gt;"",'20'!EW35/20,"")</f>
        <v/>
      </c>
      <c r="EX35" s="54" t="str">
        <f>IF('20'!EX35&lt;&gt;"",'20'!EX35/20,"")</f>
        <v/>
      </c>
      <c r="EY35" s="54" t="str">
        <f>IF('20'!EY35&lt;&gt;"",'20'!EY35/20,"")</f>
        <v/>
      </c>
      <c r="EZ35" s="54" t="str">
        <f>IF('20'!EZ35&lt;&gt;"",'20'!EZ35/20,"")</f>
        <v/>
      </c>
      <c r="FA35" s="54" t="str">
        <f>IF('20'!FA35&lt;&gt;"",'20'!FA35/20,"")</f>
        <v/>
      </c>
      <c r="FB35" s="54" t="str">
        <f>IF('20'!FB35&lt;&gt;"",'20'!FB35/20,"")</f>
        <v/>
      </c>
      <c r="FC35" s="54" t="str">
        <f>IF('20'!FC35&lt;&gt;"",'20'!FC35/20,"")</f>
        <v/>
      </c>
      <c r="FD35" s="54" t="str">
        <f>IF('20'!FD35&lt;&gt;"",'20'!FD35/20,"")</f>
        <v/>
      </c>
      <c r="FE35" s="54" t="str">
        <f>IF('20'!FE35&lt;&gt;"",'20'!FE35/20,"")</f>
        <v/>
      </c>
      <c r="FF35" s="54" t="str">
        <f>IF('20'!FF35&lt;&gt;"",'20'!FF35/20,"")</f>
        <v/>
      </c>
      <c r="FG35" s="54" t="str">
        <f>IF('20'!FG35&lt;&gt;"",'20'!FG35/20,"")</f>
        <v/>
      </c>
      <c r="FH35" s="54" t="str">
        <f>IF('20'!FH35&lt;&gt;"",'20'!FH35/20,"")</f>
        <v/>
      </c>
      <c r="FI35" s="54" t="str">
        <f>IF('20'!FI35&lt;&gt;"",'20'!FI35/20,"")</f>
        <v/>
      </c>
      <c r="FJ35" s="54" t="str">
        <f>IF('20'!FJ35&lt;&gt;"",'20'!FJ35/20,"")</f>
        <v/>
      </c>
      <c r="FK35" s="54" t="str">
        <f>IF('20'!FK35&lt;&gt;"",'20'!FK35/20,"")</f>
        <v/>
      </c>
      <c r="FL35" s="54" t="str">
        <f>IF('20'!FL35&lt;&gt;"",'20'!FL35/20,"")</f>
        <v/>
      </c>
    </row>
    <row r="36" spans="2:168" x14ac:dyDescent="0.25">
      <c r="B36" s="42" t="str">
        <f>IF(ISBLANK('Nota de Estudiantes'!B38),"",'Nota de Estudiantes'!B38)</f>
        <v/>
      </c>
      <c r="C36" s="42" t="str">
        <f>IF(ISBLANK('Nota de Estudiantes'!C38),"",'Nota de Estudiantes'!C38)</f>
        <v/>
      </c>
      <c r="D36" s="38" t="str">
        <f>IF(ISBLANK('Nota de Estudiantes'!D38),"",'Nota de Estudiantes'!D38)</f>
        <v/>
      </c>
      <c r="E36" s="54" t="str">
        <f>IF('20'!E36&lt;&gt;"",'20'!E36/20,"")</f>
        <v/>
      </c>
      <c r="F36" s="54" t="str">
        <f>IF('20'!F36&lt;&gt;"",'20'!F36/20,"")</f>
        <v/>
      </c>
      <c r="G36" s="54" t="str">
        <f>IF('20'!G36&lt;&gt;"",'20'!G36/20,"")</f>
        <v/>
      </c>
      <c r="H36" s="54" t="str">
        <f>IF('20'!H36&lt;&gt;"",'20'!H36/20,"")</f>
        <v/>
      </c>
      <c r="I36" s="54" t="str">
        <f>IF('20'!I36&lt;&gt;"",'20'!I36/20,"")</f>
        <v/>
      </c>
      <c r="J36" s="54" t="str">
        <f>IF('20'!J36&lt;&gt;"",'20'!J36/20,"")</f>
        <v/>
      </c>
      <c r="K36" s="54" t="str">
        <f>IF('20'!K36&lt;&gt;"",'20'!K36/20,"")</f>
        <v/>
      </c>
      <c r="L36" s="54" t="str">
        <f>IF('20'!L36&lt;&gt;"",'20'!L36/20,"")</f>
        <v/>
      </c>
      <c r="M36" s="54" t="str">
        <f>IF('20'!M36&lt;&gt;"",'20'!M36/20,"")</f>
        <v/>
      </c>
      <c r="N36" s="54" t="str">
        <f>IF('20'!N36&lt;&gt;"",'20'!N36/20,"")</f>
        <v/>
      </c>
      <c r="O36" s="54" t="str">
        <f>IF('20'!O36&lt;&gt;"",'20'!O36/20,"")</f>
        <v/>
      </c>
      <c r="P36" s="54" t="str">
        <f>IF('20'!P36&lt;&gt;"",'20'!P36/20,"")</f>
        <v/>
      </c>
      <c r="Q36" s="54" t="str">
        <f>IF('20'!Q36&lt;&gt;"",'20'!Q36/20,"")</f>
        <v/>
      </c>
      <c r="R36" s="54" t="str">
        <f>IF('20'!R36&lt;&gt;"",'20'!R36/20,"")</f>
        <v/>
      </c>
      <c r="S36" s="54" t="str">
        <f>IF('20'!S36&lt;&gt;"",'20'!S36/20,"")</f>
        <v/>
      </c>
      <c r="T36" s="54" t="str">
        <f>IF('20'!T36&lt;&gt;"",'20'!T36/20,"")</f>
        <v/>
      </c>
      <c r="U36" s="54" t="str">
        <f>IF('20'!U36&lt;&gt;"",'20'!U36/20,"")</f>
        <v/>
      </c>
      <c r="V36" s="54" t="str">
        <f>IF('20'!V36&lt;&gt;"",'20'!V36/20,"")</f>
        <v/>
      </c>
      <c r="W36" s="54" t="str">
        <f>IF('20'!W36&lt;&gt;"",'20'!W36/20,"")</f>
        <v/>
      </c>
      <c r="X36" s="54" t="str">
        <f>IF('20'!X36&lt;&gt;"",'20'!X36/20,"")</f>
        <v/>
      </c>
      <c r="Y36" s="54" t="str">
        <f>IF('20'!Y36&lt;&gt;"",'20'!Y36/20,"")</f>
        <v/>
      </c>
      <c r="Z36" s="54" t="str">
        <f>IF('20'!Z36&lt;&gt;"",'20'!Z36/20,"")</f>
        <v/>
      </c>
      <c r="AA36" s="54" t="str">
        <f>IF('20'!AA36&lt;&gt;"",'20'!AA36/20,"")</f>
        <v/>
      </c>
      <c r="AB36" s="54" t="str">
        <f>IF('20'!AB36&lt;&gt;"",'20'!AB36/20,"")</f>
        <v/>
      </c>
      <c r="AC36" s="54" t="str">
        <f>IF('20'!AC36&lt;&gt;"",'20'!AC36/20,"")</f>
        <v/>
      </c>
      <c r="AD36" s="54" t="str">
        <f>IF('20'!AD36&lt;&gt;"",'20'!AD36/20,"")</f>
        <v/>
      </c>
      <c r="AE36" s="54" t="str">
        <f>IF('20'!AE36&lt;&gt;"",'20'!AE36/20,"")</f>
        <v/>
      </c>
      <c r="AF36" s="54" t="str">
        <f>IF('20'!AF36&lt;&gt;"",'20'!AF36/20,"")</f>
        <v/>
      </c>
      <c r="AG36" s="54" t="str">
        <f>IF('20'!AG36&lt;&gt;"",'20'!AG36/20,"")</f>
        <v/>
      </c>
      <c r="AH36" s="54" t="str">
        <f>IF('20'!AH36&lt;&gt;"",'20'!AH36/20,"")</f>
        <v/>
      </c>
      <c r="AI36" s="54" t="str">
        <f>IF('20'!AI36&lt;&gt;"",'20'!AI36/20,"")</f>
        <v/>
      </c>
      <c r="AJ36" s="54" t="str">
        <f>IF('20'!AJ36&lt;&gt;"",'20'!AJ36/20,"")</f>
        <v/>
      </c>
      <c r="AK36" s="54" t="str">
        <f>IF('20'!AK36&lt;&gt;"",'20'!AK36/20,"")</f>
        <v/>
      </c>
      <c r="AL36" s="54" t="str">
        <f>IF('20'!AL36&lt;&gt;"",'20'!AL36/20,"")</f>
        <v/>
      </c>
      <c r="AM36" s="54" t="str">
        <f>IF('20'!AM36&lt;&gt;"",'20'!AM36/20,"")</f>
        <v/>
      </c>
      <c r="AN36" s="54" t="str">
        <f>IF('20'!AN36&lt;&gt;"",'20'!AN36/20,"")</f>
        <v/>
      </c>
      <c r="AO36" s="54" t="str">
        <f>IF('20'!AO36&lt;&gt;"",'20'!AO36/20,"")</f>
        <v/>
      </c>
      <c r="AP36" s="54" t="str">
        <f>IF('20'!AP36&lt;&gt;"",'20'!AP36/20,"")</f>
        <v/>
      </c>
      <c r="AQ36" s="54" t="str">
        <f>IF('20'!AQ36&lt;&gt;"",'20'!AQ36/20,"")</f>
        <v/>
      </c>
      <c r="AR36" s="54" t="str">
        <f>IF('20'!AR36&lt;&gt;"",'20'!AR36/20,"")</f>
        <v/>
      </c>
      <c r="AS36" s="54" t="str">
        <f>IF('20'!AS36&lt;&gt;"",'20'!AS36/20,"")</f>
        <v/>
      </c>
      <c r="AT36" s="54" t="str">
        <f>IF('20'!AT36&lt;&gt;"",'20'!AT36/20,"")</f>
        <v/>
      </c>
      <c r="AU36" s="54" t="str">
        <f>IF('20'!AU36&lt;&gt;"",'20'!AU36/20,"")</f>
        <v/>
      </c>
      <c r="AV36" s="54" t="str">
        <f>IF('20'!AV36&lt;&gt;"",'20'!AV36/20,"")</f>
        <v/>
      </c>
      <c r="AW36" s="54" t="str">
        <f>IF('20'!AW36&lt;&gt;"",'20'!AW36/20,"")</f>
        <v/>
      </c>
      <c r="AX36" s="54" t="str">
        <f>IF('20'!AX36&lt;&gt;"",'20'!AX36/20,"")</f>
        <v/>
      </c>
      <c r="AY36" s="54" t="str">
        <f>IF('20'!AY36&lt;&gt;"",'20'!AY36/20,"")</f>
        <v/>
      </c>
      <c r="AZ36" s="54" t="str">
        <f>IF('20'!AZ36&lt;&gt;"",'20'!AZ36/20,"")</f>
        <v/>
      </c>
      <c r="BA36" s="54" t="str">
        <f>IF('20'!BA36&lt;&gt;"",'20'!BA36/20,"")</f>
        <v/>
      </c>
      <c r="BB36" s="54" t="str">
        <f>IF('20'!BB36&lt;&gt;"",'20'!BB36/20,"")</f>
        <v/>
      </c>
      <c r="BC36" s="54" t="str">
        <f>IF('20'!BC36&lt;&gt;"",'20'!BC36/20,"")</f>
        <v/>
      </c>
      <c r="BD36" s="54" t="str">
        <f>IF('20'!BD36&lt;&gt;"",'20'!BD36/20,"")</f>
        <v/>
      </c>
      <c r="BE36" s="54" t="str">
        <f>IF('20'!BE36&lt;&gt;"",'20'!BE36/20,"")</f>
        <v/>
      </c>
      <c r="BF36" s="54" t="str">
        <f>IF('20'!BF36&lt;&gt;"",'20'!BF36/20,"")</f>
        <v/>
      </c>
      <c r="BG36" s="54" t="str">
        <f>IF('20'!BG36&lt;&gt;"",'20'!BG36/20,"")</f>
        <v/>
      </c>
      <c r="BH36" s="54" t="str">
        <f>IF('20'!BH36&lt;&gt;"",'20'!BH36/20,"")</f>
        <v/>
      </c>
      <c r="BI36" s="54" t="str">
        <f>IF('20'!BI36&lt;&gt;"",'20'!BI36/20,"")</f>
        <v/>
      </c>
      <c r="BJ36" s="54" t="str">
        <f>IF('20'!BJ36&lt;&gt;"",'20'!BJ36/20,"")</f>
        <v/>
      </c>
      <c r="BK36" s="54" t="str">
        <f>IF('20'!BK36&lt;&gt;"",'20'!BK36/20,"")</f>
        <v/>
      </c>
      <c r="BL36" s="54" t="str">
        <f>IF('20'!BL36&lt;&gt;"",'20'!BL36/20,"")</f>
        <v/>
      </c>
      <c r="BM36" s="54" t="str">
        <f>IF('20'!BM36&lt;&gt;"",'20'!BM36/20,"")</f>
        <v/>
      </c>
      <c r="BN36" s="54" t="str">
        <f>IF('20'!BN36&lt;&gt;"",'20'!BN36/20,"")</f>
        <v/>
      </c>
      <c r="BO36" s="54" t="str">
        <f>IF('20'!BO36&lt;&gt;"",'20'!BO36/20,"")</f>
        <v/>
      </c>
      <c r="BP36" s="54" t="str">
        <f>IF('20'!BP36&lt;&gt;"",'20'!BP36/20,"")</f>
        <v/>
      </c>
      <c r="BQ36" s="54" t="str">
        <f>IF('20'!BQ36&lt;&gt;"",'20'!BQ36/20,"")</f>
        <v/>
      </c>
      <c r="BR36" s="54" t="str">
        <f>IF('20'!BR36&lt;&gt;"",'20'!BR36/20,"")</f>
        <v/>
      </c>
      <c r="BS36" s="54" t="str">
        <f>IF('20'!BS36&lt;&gt;"",'20'!BS36/20,"")</f>
        <v/>
      </c>
      <c r="BT36" s="54" t="str">
        <f>IF('20'!BT36&lt;&gt;"",'20'!BT36/20,"")</f>
        <v/>
      </c>
      <c r="BU36" s="54" t="str">
        <f>IF('20'!BU36&lt;&gt;"",'20'!BU36/20,"")</f>
        <v/>
      </c>
      <c r="BV36" s="54" t="str">
        <f>IF('20'!BV36&lt;&gt;"",'20'!BV36/20,"")</f>
        <v/>
      </c>
      <c r="BW36" s="54" t="str">
        <f>IF('20'!BW36&lt;&gt;"",'20'!BW36/20,"")</f>
        <v/>
      </c>
      <c r="BX36" s="54" t="str">
        <f>IF('20'!BX36&lt;&gt;"",'20'!BX36/20,"")</f>
        <v/>
      </c>
      <c r="BY36" s="54" t="str">
        <f>IF('20'!BY36&lt;&gt;"",'20'!BY36/20,"")</f>
        <v/>
      </c>
      <c r="BZ36" s="54" t="str">
        <f>IF('20'!BZ36&lt;&gt;"",'20'!BZ36/20,"")</f>
        <v/>
      </c>
      <c r="CA36" s="54" t="str">
        <f>IF('20'!CA36&lt;&gt;"",'20'!CA36/20,"")</f>
        <v/>
      </c>
      <c r="CB36" s="54" t="str">
        <f>IF('20'!CB36&lt;&gt;"",'20'!CB36/20,"")</f>
        <v/>
      </c>
      <c r="CC36" s="54" t="str">
        <f>IF('20'!CC36&lt;&gt;"",'20'!CC36/20,"")</f>
        <v/>
      </c>
      <c r="CD36" s="54" t="str">
        <f>IF('20'!CD36&lt;&gt;"",'20'!CD36/20,"")</f>
        <v/>
      </c>
      <c r="CE36" s="54" t="str">
        <f>IF('20'!CE36&lt;&gt;"",'20'!CE36/20,"")</f>
        <v/>
      </c>
      <c r="CF36" s="54" t="str">
        <f>IF('20'!CF36&lt;&gt;"",'20'!CF36/20,"")</f>
        <v/>
      </c>
      <c r="CG36" s="54" t="str">
        <f>IF('20'!CG36&lt;&gt;"",'20'!CG36/20,"")</f>
        <v/>
      </c>
      <c r="CH36" s="54" t="str">
        <f>IF('20'!CH36&lt;&gt;"",'20'!CH36/20,"")</f>
        <v/>
      </c>
      <c r="CI36" s="54" t="str">
        <f>IF('20'!CI36&lt;&gt;"",'20'!CI36/20,"")</f>
        <v/>
      </c>
      <c r="CJ36" s="54" t="str">
        <f>IF('20'!CJ36&lt;&gt;"",'20'!CJ36/20,"")</f>
        <v/>
      </c>
      <c r="CK36" s="54" t="str">
        <f>IF('20'!CK36&lt;&gt;"",'20'!CK36/20,"")</f>
        <v/>
      </c>
      <c r="CL36" s="54" t="str">
        <f>IF('20'!CL36&lt;&gt;"",'20'!CL36/20,"")</f>
        <v/>
      </c>
      <c r="CM36" s="54" t="str">
        <f>IF('20'!CM36&lt;&gt;"",'20'!CM36/20,"")</f>
        <v/>
      </c>
      <c r="CN36" s="54" t="str">
        <f>IF('20'!CN36&lt;&gt;"",'20'!CN36/20,"")</f>
        <v/>
      </c>
      <c r="CO36" s="54" t="str">
        <f>IF('20'!CO36&lt;&gt;"",'20'!CO36/20,"")</f>
        <v/>
      </c>
      <c r="CP36" s="54" t="str">
        <f>IF('20'!CP36&lt;&gt;"",'20'!CP36/20,"")</f>
        <v/>
      </c>
      <c r="CQ36" s="54" t="str">
        <f>IF('20'!CQ36&lt;&gt;"",'20'!CQ36/20,"")</f>
        <v/>
      </c>
      <c r="CR36" s="54" t="str">
        <f>IF('20'!CR36&lt;&gt;"",'20'!CR36/20,"")</f>
        <v/>
      </c>
      <c r="CS36" s="54" t="str">
        <f>IF('20'!CS36&lt;&gt;"",'20'!CS36/20,"")</f>
        <v/>
      </c>
      <c r="CT36" s="54" t="str">
        <f>IF('20'!CT36&lt;&gt;"",'20'!CT36/20,"")</f>
        <v/>
      </c>
      <c r="CU36" s="54" t="str">
        <f>IF('20'!CU36&lt;&gt;"",'20'!CU36/20,"")</f>
        <v/>
      </c>
      <c r="CV36" s="54" t="str">
        <f>IF('20'!CV36&lt;&gt;"",'20'!CV36/20,"")</f>
        <v/>
      </c>
      <c r="CW36" s="54" t="str">
        <f>IF('20'!CW36&lt;&gt;"",'20'!CW36/20,"")</f>
        <v/>
      </c>
      <c r="CX36" s="54" t="str">
        <f>IF('20'!CX36&lt;&gt;"",'20'!CX36/20,"")</f>
        <v/>
      </c>
      <c r="CY36" s="54" t="str">
        <f>IF('20'!CY36&lt;&gt;"",'20'!CY36/20,"")</f>
        <v/>
      </c>
      <c r="CZ36" s="54" t="str">
        <f>IF('20'!CZ36&lt;&gt;"",'20'!CZ36/20,"")</f>
        <v/>
      </c>
      <c r="DA36" s="54" t="str">
        <f>IF('20'!DA36&lt;&gt;"",'20'!DA36/20,"")</f>
        <v/>
      </c>
      <c r="DB36" s="54" t="str">
        <f>IF('20'!DB36&lt;&gt;"",'20'!DB36/20,"")</f>
        <v/>
      </c>
      <c r="DC36" s="54" t="str">
        <f>IF('20'!DC36&lt;&gt;"",'20'!DC36/20,"")</f>
        <v/>
      </c>
      <c r="DD36" s="54" t="str">
        <f>IF('20'!DD36&lt;&gt;"",'20'!DD36/20,"")</f>
        <v/>
      </c>
      <c r="DE36" s="54" t="str">
        <f>IF('20'!DE36&lt;&gt;"",'20'!DE36/20,"")</f>
        <v/>
      </c>
      <c r="DF36" s="54" t="str">
        <f>IF('20'!DF36&lt;&gt;"",'20'!DF36/20,"")</f>
        <v/>
      </c>
      <c r="DG36" s="54" t="str">
        <f>IF('20'!DG36&lt;&gt;"",'20'!DG36/20,"")</f>
        <v/>
      </c>
      <c r="DH36" s="54" t="str">
        <f>IF('20'!DH36&lt;&gt;"",'20'!DH36/20,"")</f>
        <v/>
      </c>
      <c r="DI36" s="54" t="str">
        <f>IF('20'!DI36&lt;&gt;"",'20'!DI36/20,"")</f>
        <v/>
      </c>
      <c r="DJ36" s="54" t="str">
        <f>IF('20'!DJ36&lt;&gt;"",'20'!DJ36/20,"")</f>
        <v/>
      </c>
      <c r="DK36" s="54" t="str">
        <f>IF('20'!DK36&lt;&gt;"",'20'!DK36/20,"")</f>
        <v/>
      </c>
      <c r="DL36" s="54" t="str">
        <f>IF('20'!DL36&lt;&gt;"",'20'!DL36/20,"")</f>
        <v/>
      </c>
      <c r="DM36" s="54" t="str">
        <f>IF('20'!DM36&lt;&gt;"",'20'!DM36/20,"")</f>
        <v/>
      </c>
      <c r="DN36" s="54" t="str">
        <f>IF('20'!DN36&lt;&gt;"",'20'!DN36/20,"")</f>
        <v/>
      </c>
      <c r="DO36" s="54" t="str">
        <f>IF('20'!DO36&lt;&gt;"",'20'!DO36/20,"")</f>
        <v/>
      </c>
      <c r="DP36" s="54" t="str">
        <f>IF('20'!DP36&lt;&gt;"",'20'!DP36/20,"")</f>
        <v/>
      </c>
      <c r="DQ36" s="54" t="str">
        <f>IF('20'!DQ36&lt;&gt;"",'20'!DQ36/20,"")</f>
        <v/>
      </c>
      <c r="DR36" s="54" t="str">
        <f>IF('20'!DR36&lt;&gt;"",'20'!DR36/20,"")</f>
        <v/>
      </c>
      <c r="DS36" s="54" t="str">
        <f>IF('20'!DS36&lt;&gt;"",'20'!DS36/20,"")</f>
        <v/>
      </c>
      <c r="DT36" s="54" t="str">
        <f>IF('20'!DT36&lt;&gt;"",'20'!DT36/20,"")</f>
        <v/>
      </c>
      <c r="DU36" s="54" t="str">
        <f>IF('20'!DU36&lt;&gt;"",'20'!DU36/20,"")</f>
        <v/>
      </c>
      <c r="DV36" s="54" t="str">
        <f>IF('20'!DV36&lt;&gt;"",'20'!DV36/20,"")</f>
        <v/>
      </c>
      <c r="DW36" s="54" t="str">
        <f>IF('20'!DW36&lt;&gt;"",'20'!DW36/20,"")</f>
        <v/>
      </c>
      <c r="DX36" s="54" t="str">
        <f>IF('20'!DX36&lt;&gt;"",'20'!DX36/20,"")</f>
        <v/>
      </c>
      <c r="DY36" s="54" t="str">
        <f>IF('20'!DY36&lt;&gt;"",'20'!DY36/20,"")</f>
        <v/>
      </c>
      <c r="DZ36" s="54" t="str">
        <f>IF('20'!DZ36&lt;&gt;"",'20'!DZ36/20,"")</f>
        <v/>
      </c>
      <c r="EA36" s="54" t="str">
        <f>IF('20'!EA36&lt;&gt;"",'20'!EA36/20,"")</f>
        <v/>
      </c>
      <c r="EB36" s="54" t="str">
        <f>IF('20'!EB36&lt;&gt;"",'20'!EB36/20,"")</f>
        <v/>
      </c>
      <c r="EC36" s="54" t="str">
        <f>IF('20'!EC36&lt;&gt;"",'20'!EC36/20,"")</f>
        <v/>
      </c>
      <c r="ED36" s="54" t="str">
        <f>IF('20'!ED36&lt;&gt;"",'20'!ED36/20,"")</f>
        <v/>
      </c>
      <c r="EE36" s="54" t="str">
        <f>IF('20'!EE36&lt;&gt;"",'20'!EE36/20,"")</f>
        <v/>
      </c>
      <c r="EF36" s="54" t="str">
        <f>IF('20'!EF36&lt;&gt;"",'20'!EF36/20,"")</f>
        <v/>
      </c>
      <c r="EG36" s="54" t="str">
        <f>IF('20'!EG36&lt;&gt;"",'20'!EG36/20,"")</f>
        <v/>
      </c>
      <c r="EH36" s="54" t="str">
        <f>IF('20'!EH36&lt;&gt;"",'20'!EH36/20,"")</f>
        <v/>
      </c>
      <c r="EI36" s="54" t="str">
        <f>IF('20'!EI36&lt;&gt;"",'20'!EI36/20,"")</f>
        <v/>
      </c>
      <c r="EJ36" s="54" t="str">
        <f>IF('20'!EJ36&lt;&gt;"",'20'!EJ36/20,"")</f>
        <v/>
      </c>
      <c r="EK36" s="54" t="str">
        <f>IF('20'!EK36&lt;&gt;"",'20'!EK36/20,"")</f>
        <v/>
      </c>
      <c r="EL36" s="54" t="str">
        <f>IF('20'!EL36&lt;&gt;"",'20'!EL36/20,"")</f>
        <v/>
      </c>
      <c r="EM36" s="54" t="str">
        <f>IF('20'!EM36&lt;&gt;"",'20'!EM36/20,"")</f>
        <v/>
      </c>
      <c r="EN36" s="54" t="str">
        <f>IF('20'!EN36&lt;&gt;"",'20'!EN36/20,"")</f>
        <v/>
      </c>
      <c r="EO36" s="54" t="str">
        <f>IF('20'!EO36&lt;&gt;"",'20'!EO36/20,"")</f>
        <v/>
      </c>
      <c r="EP36" s="54" t="str">
        <f>IF('20'!EP36&lt;&gt;"",'20'!EP36/20,"")</f>
        <v/>
      </c>
      <c r="EQ36" s="54" t="str">
        <f>IF('20'!EQ36&lt;&gt;"",'20'!EQ36/20,"")</f>
        <v/>
      </c>
      <c r="ER36" s="54" t="str">
        <f>IF('20'!ER36&lt;&gt;"",'20'!ER36/20,"")</f>
        <v/>
      </c>
      <c r="ES36" s="54" t="str">
        <f>IF('20'!ES36&lt;&gt;"",'20'!ES36/20,"")</f>
        <v/>
      </c>
      <c r="ET36" s="54" t="str">
        <f>IF('20'!ET36&lt;&gt;"",'20'!ET36/20,"")</f>
        <v/>
      </c>
      <c r="EU36" s="54" t="str">
        <f>IF('20'!EU36&lt;&gt;"",'20'!EU36/20,"")</f>
        <v/>
      </c>
      <c r="EV36" s="54" t="str">
        <f>IF('20'!EV36&lt;&gt;"",'20'!EV36/20,"")</f>
        <v/>
      </c>
      <c r="EW36" s="54" t="str">
        <f>IF('20'!EW36&lt;&gt;"",'20'!EW36/20,"")</f>
        <v/>
      </c>
      <c r="EX36" s="54" t="str">
        <f>IF('20'!EX36&lt;&gt;"",'20'!EX36/20,"")</f>
        <v/>
      </c>
      <c r="EY36" s="54" t="str">
        <f>IF('20'!EY36&lt;&gt;"",'20'!EY36/20,"")</f>
        <v/>
      </c>
      <c r="EZ36" s="54" t="str">
        <f>IF('20'!EZ36&lt;&gt;"",'20'!EZ36/20,"")</f>
        <v/>
      </c>
      <c r="FA36" s="54" t="str">
        <f>IF('20'!FA36&lt;&gt;"",'20'!FA36/20,"")</f>
        <v/>
      </c>
      <c r="FB36" s="54" t="str">
        <f>IF('20'!FB36&lt;&gt;"",'20'!FB36/20,"")</f>
        <v/>
      </c>
      <c r="FC36" s="54" t="str">
        <f>IF('20'!FC36&lt;&gt;"",'20'!FC36/20,"")</f>
        <v/>
      </c>
      <c r="FD36" s="54" t="str">
        <f>IF('20'!FD36&lt;&gt;"",'20'!FD36/20,"")</f>
        <v/>
      </c>
      <c r="FE36" s="54" t="str">
        <f>IF('20'!FE36&lt;&gt;"",'20'!FE36/20,"")</f>
        <v/>
      </c>
      <c r="FF36" s="54" t="str">
        <f>IF('20'!FF36&lt;&gt;"",'20'!FF36/20,"")</f>
        <v/>
      </c>
      <c r="FG36" s="54" t="str">
        <f>IF('20'!FG36&lt;&gt;"",'20'!FG36/20,"")</f>
        <v/>
      </c>
      <c r="FH36" s="54" t="str">
        <f>IF('20'!FH36&lt;&gt;"",'20'!FH36/20,"")</f>
        <v/>
      </c>
      <c r="FI36" s="54" t="str">
        <f>IF('20'!FI36&lt;&gt;"",'20'!FI36/20,"")</f>
        <v/>
      </c>
      <c r="FJ36" s="54" t="str">
        <f>IF('20'!FJ36&lt;&gt;"",'20'!FJ36/20,"")</f>
        <v/>
      </c>
      <c r="FK36" s="54" t="str">
        <f>IF('20'!FK36&lt;&gt;"",'20'!FK36/20,"")</f>
        <v/>
      </c>
      <c r="FL36" s="54" t="str">
        <f>IF('20'!FL36&lt;&gt;"",'20'!FL36/20,"")</f>
        <v/>
      </c>
    </row>
    <row r="37" spans="2:168" x14ac:dyDescent="0.25">
      <c r="B37" s="42" t="str">
        <f>IF(ISBLANK('Nota de Estudiantes'!B39),"",'Nota de Estudiantes'!B39)</f>
        <v/>
      </c>
      <c r="C37" s="42" t="str">
        <f>IF(ISBLANK('Nota de Estudiantes'!C39),"",'Nota de Estudiantes'!C39)</f>
        <v/>
      </c>
      <c r="D37" s="38" t="str">
        <f>IF(ISBLANK('Nota de Estudiantes'!D39),"",'Nota de Estudiantes'!D39)</f>
        <v/>
      </c>
      <c r="E37" s="54" t="str">
        <f>IF('20'!E37&lt;&gt;"",'20'!E37/20,"")</f>
        <v/>
      </c>
      <c r="F37" s="54" t="str">
        <f>IF('20'!F37&lt;&gt;"",'20'!F37/20,"")</f>
        <v/>
      </c>
      <c r="G37" s="54" t="str">
        <f>IF('20'!G37&lt;&gt;"",'20'!G37/20,"")</f>
        <v/>
      </c>
      <c r="H37" s="54" t="str">
        <f>IF('20'!H37&lt;&gt;"",'20'!H37/20,"")</f>
        <v/>
      </c>
      <c r="I37" s="54" t="str">
        <f>IF('20'!I37&lt;&gt;"",'20'!I37/20,"")</f>
        <v/>
      </c>
      <c r="J37" s="54" t="str">
        <f>IF('20'!J37&lt;&gt;"",'20'!J37/20,"")</f>
        <v/>
      </c>
      <c r="K37" s="54" t="str">
        <f>IF('20'!K37&lt;&gt;"",'20'!K37/20,"")</f>
        <v/>
      </c>
      <c r="L37" s="54" t="str">
        <f>IF('20'!L37&lt;&gt;"",'20'!L37/20,"")</f>
        <v/>
      </c>
      <c r="M37" s="54" t="str">
        <f>IF('20'!M37&lt;&gt;"",'20'!M37/20,"")</f>
        <v/>
      </c>
      <c r="N37" s="54" t="str">
        <f>IF('20'!N37&lt;&gt;"",'20'!N37/20,"")</f>
        <v/>
      </c>
      <c r="O37" s="54" t="str">
        <f>IF('20'!O37&lt;&gt;"",'20'!O37/20,"")</f>
        <v/>
      </c>
      <c r="P37" s="54" t="str">
        <f>IF('20'!P37&lt;&gt;"",'20'!P37/20,"")</f>
        <v/>
      </c>
      <c r="Q37" s="54" t="str">
        <f>IF('20'!Q37&lt;&gt;"",'20'!Q37/20,"")</f>
        <v/>
      </c>
      <c r="R37" s="54" t="str">
        <f>IF('20'!R37&lt;&gt;"",'20'!R37/20,"")</f>
        <v/>
      </c>
      <c r="S37" s="54" t="str">
        <f>IF('20'!S37&lt;&gt;"",'20'!S37/20,"")</f>
        <v/>
      </c>
      <c r="T37" s="54" t="str">
        <f>IF('20'!T37&lt;&gt;"",'20'!T37/20,"")</f>
        <v/>
      </c>
      <c r="U37" s="54" t="str">
        <f>IF('20'!U37&lt;&gt;"",'20'!U37/20,"")</f>
        <v/>
      </c>
      <c r="V37" s="54" t="str">
        <f>IF('20'!V37&lt;&gt;"",'20'!V37/20,"")</f>
        <v/>
      </c>
      <c r="W37" s="54" t="str">
        <f>IF('20'!W37&lt;&gt;"",'20'!W37/20,"")</f>
        <v/>
      </c>
      <c r="X37" s="54" t="str">
        <f>IF('20'!X37&lt;&gt;"",'20'!X37/20,"")</f>
        <v/>
      </c>
      <c r="Y37" s="54" t="str">
        <f>IF('20'!Y37&lt;&gt;"",'20'!Y37/20,"")</f>
        <v/>
      </c>
      <c r="Z37" s="54" t="str">
        <f>IF('20'!Z37&lt;&gt;"",'20'!Z37/20,"")</f>
        <v/>
      </c>
      <c r="AA37" s="54" t="str">
        <f>IF('20'!AA37&lt;&gt;"",'20'!AA37/20,"")</f>
        <v/>
      </c>
      <c r="AB37" s="54" t="str">
        <f>IF('20'!AB37&lt;&gt;"",'20'!AB37/20,"")</f>
        <v/>
      </c>
      <c r="AC37" s="54" t="str">
        <f>IF('20'!AC37&lt;&gt;"",'20'!AC37/20,"")</f>
        <v/>
      </c>
      <c r="AD37" s="54" t="str">
        <f>IF('20'!AD37&lt;&gt;"",'20'!AD37/20,"")</f>
        <v/>
      </c>
      <c r="AE37" s="54" t="str">
        <f>IF('20'!AE37&lt;&gt;"",'20'!AE37/20,"")</f>
        <v/>
      </c>
      <c r="AF37" s="54" t="str">
        <f>IF('20'!AF37&lt;&gt;"",'20'!AF37/20,"")</f>
        <v/>
      </c>
      <c r="AG37" s="54" t="str">
        <f>IF('20'!AG37&lt;&gt;"",'20'!AG37/20,"")</f>
        <v/>
      </c>
      <c r="AH37" s="54" t="str">
        <f>IF('20'!AH37&lt;&gt;"",'20'!AH37/20,"")</f>
        <v/>
      </c>
      <c r="AI37" s="54" t="str">
        <f>IF('20'!AI37&lt;&gt;"",'20'!AI37/20,"")</f>
        <v/>
      </c>
      <c r="AJ37" s="54" t="str">
        <f>IF('20'!AJ37&lt;&gt;"",'20'!AJ37/20,"")</f>
        <v/>
      </c>
      <c r="AK37" s="54" t="str">
        <f>IF('20'!AK37&lt;&gt;"",'20'!AK37/20,"")</f>
        <v/>
      </c>
      <c r="AL37" s="54" t="str">
        <f>IF('20'!AL37&lt;&gt;"",'20'!AL37/20,"")</f>
        <v/>
      </c>
      <c r="AM37" s="54" t="str">
        <f>IF('20'!AM37&lt;&gt;"",'20'!AM37/20,"")</f>
        <v/>
      </c>
      <c r="AN37" s="54" t="str">
        <f>IF('20'!AN37&lt;&gt;"",'20'!AN37/20,"")</f>
        <v/>
      </c>
      <c r="AO37" s="54" t="str">
        <f>IF('20'!AO37&lt;&gt;"",'20'!AO37/20,"")</f>
        <v/>
      </c>
      <c r="AP37" s="54" t="str">
        <f>IF('20'!AP37&lt;&gt;"",'20'!AP37/20,"")</f>
        <v/>
      </c>
      <c r="AQ37" s="54" t="str">
        <f>IF('20'!AQ37&lt;&gt;"",'20'!AQ37/20,"")</f>
        <v/>
      </c>
      <c r="AR37" s="54" t="str">
        <f>IF('20'!AR37&lt;&gt;"",'20'!AR37/20,"")</f>
        <v/>
      </c>
      <c r="AS37" s="54" t="str">
        <f>IF('20'!AS37&lt;&gt;"",'20'!AS37/20,"")</f>
        <v/>
      </c>
      <c r="AT37" s="54" t="str">
        <f>IF('20'!AT37&lt;&gt;"",'20'!AT37/20,"")</f>
        <v/>
      </c>
      <c r="AU37" s="54" t="str">
        <f>IF('20'!AU37&lt;&gt;"",'20'!AU37/20,"")</f>
        <v/>
      </c>
      <c r="AV37" s="54" t="str">
        <f>IF('20'!AV37&lt;&gt;"",'20'!AV37/20,"")</f>
        <v/>
      </c>
      <c r="AW37" s="54" t="str">
        <f>IF('20'!AW37&lt;&gt;"",'20'!AW37/20,"")</f>
        <v/>
      </c>
      <c r="AX37" s="54" t="str">
        <f>IF('20'!AX37&lt;&gt;"",'20'!AX37/20,"")</f>
        <v/>
      </c>
      <c r="AY37" s="54" t="str">
        <f>IF('20'!AY37&lt;&gt;"",'20'!AY37/20,"")</f>
        <v/>
      </c>
      <c r="AZ37" s="54" t="str">
        <f>IF('20'!AZ37&lt;&gt;"",'20'!AZ37/20,"")</f>
        <v/>
      </c>
      <c r="BA37" s="54" t="str">
        <f>IF('20'!BA37&lt;&gt;"",'20'!BA37/20,"")</f>
        <v/>
      </c>
      <c r="BB37" s="54" t="str">
        <f>IF('20'!BB37&lt;&gt;"",'20'!BB37/20,"")</f>
        <v/>
      </c>
      <c r="BC37" s="54" t="str">
        <f>IF('20'!BC37&lt;&gt;"",'20'!BC37/20,"")</f>
        <v/>
      </c>
      <c r="BD37" s="54" t="str">
        <f>IF('20'!BD37&lt;&gt;"",'20'!BD37/20,"")</f>
        <v/>
      </c>
      <c r="BE37" s="54" t="str">
        <f>IF('20'!BE37&lt;&gt;"",'20'!BE37/20,"")</f>
        <v/>
      </c>
      <c r="BF37" s="54" t="str">
        <f>IF('20'!BF37&lt;&gt;"",'20'!BF37/20,"")</f>
        <v/>
      </c>
      <c r="BG37" s="54" t="str">
        <f>IF('20'!BG37&lt;&gt;"",'20'!BG37/20,"")</f>
        <v/>
      </c>
      <c r="BH37" s="54" t="str">
        <f>IF('20'!BH37&lt;&gt;"",'20'!BH37/20,"")</f>
        <v/>
      </c>
      <c r="BI37" s="54" t="str">
        <f>IF('20'!BI37&lt;&gt;"",'20'!BI37/20,"")</f>
        <v/>
      </c>
      <c r="BJ37" s="54" t="str">
        <f>IF('20'!BJ37&lt;&gt;"",'20'!BJ37/20,"")</f>
        <v/>
      </c>
      <c r="BK37" s="54" t="str">
        <f>IF('20'!BK37&lt;&gt;"",'20'!BK37/20,"")</f>
        <v/>
      </c>
      <c r="BL37" s="54" t="str">
        <f>IF('20'!BL37&lt;&gt;"",'20'!BL37/20,"")</f>
        <v/>
      </c>
      <c r="BM37" s="54" t="str">
        <f>IF('20'!BM37&lt;&gt;"",'20'!BM37/20,"")</f>
        <v/>
      </c>
      <c r="BN37" s="54" t="str">
        <f>IF('20'!BN37&lt;&gt;"",'20'!BN37/20,"")</f>
        <v/>
      </c>
      <c r="BO37" s="54" t="str">
        <f>IF('20'!BO37&lt;&gt;"",'20'!BO37/20,"")</f>
        <v/>
      </c>
      <c r="BP37" s="54" t="str">
        <f>IF('20'!BP37&lt;&gt;"",'20'!BP37/20,"")</f>
        <v/>
      </c>
      <c r="BQ37" s="54" t="str">
        <f>IF('20'!BQ37&lt;&gt;"",'20'!BQ37/20,"")</f>
        <v/>
      </c>
      <c r="BR37" s="54" t="str">
        <f>IF('20'!BR37&lt;&gt;"",'20'!BR37/20,"")</f>
        <v/>
      </c>
      <c r="BS37" s="54" t="str">
        <f>IF('20'!BS37&lt;&gt;"",'20'!BS37/20,"")</f>
        <v/>
      </c>
      <c r="BT37" s="54" t="str">
        <f>IF('20'!BT37&lt;&gt;"",'20'!BT37/20,"")</f>
        <v/>
      </c>
      <c r="BU37" s="54" t="str">
        <f>IF('20'!BU37&lt;&gt;"",'20'!BU37/20,"")</f>
        <v/>
      </c>
      <c r="BV37" s="54" t="str">
        <f>IF('20'!BV37&lt;&gt;"",'20'!BV37/20,"")</f>
        <v/>
      </c>
      <c r="BW37" s="54" t="str">
        <f>IF('20'!BW37&lt;&gt;"",'20'!BW37/20,"")</f>
        <v/>
      </c>
      <c r="BX37" s="54" t="str">
        <f>IF('20'!BX37&lt;&gt;"",'20'!BX37/20,"")</f>
        <v/>
      </c>
      <c r="BY37" s="54" t="str">
        <f>IF('20'!BY37&lt;&gt;"",'20'!BY37/20,"")</f>
        <v/>
      </c>
      <c r="BZ37" s="54" t="str">
        <f>IF('20'!BZ37&lt;&gt;"",'20'!BZ37/20,"")</f>
        <v/>
      </c>
      <c r="CA37" s="54" t="str">
        <f>IF('20'!CA37&lt;&gt;"",'20'!CA37/20,"")</f>
        <v/>
      </c>
      <c r="CB37" s="54" t="str">
        <f>IF('20'!CB37&lt;&gt;"",'20'!CB37/20,"")</f>
        <v/>
      </c>
      <c r="CC37" s="54" t="str">
        <f>IF('20'!CC37&lt;&gt;"",'20'!CC37/20,"")</f>
        <v/>
      </c>
      <c r="CD37" s="54" t="str">
        <f>IF('20'!CD37&lt;&gt;"",'20'!CD37/20,"")</f>
        <v/>
      </c>
      <c r="CE37" s="54" t="str">
        <f>IF('20'!CE37&lt;&gt;"",'20'!CE37/20,"")</f>
        <v/>
      </c>
      <c r="CF37" s="54" t="str">
        <f>IF('20'!CF37&lt;&gt;"",'20'!CF37/20,"")</f>
        <v/>
      </c>
      <c r="CG37" s="54" t="str">
        <f>IF('20'!CG37&lt;&gt;"",'20'!CG37/20,"")</f>
        <v/>
      </c>
      <c r="CH37" s="54" t="str">
        <f>IF('20'!CH37&lt;&gt;"",'20'!CH37/20,"")</f>
        <v/>
      </c>
      <c r="CI37" s="54" t="str">
        <f>IF('20'!CI37&lt;&gt;"",'20'!CI37/20,"")</f>
        <v/>
      </c>
      <c r="CJ37" s="54" t="str">
        <f>IF('20'!CJ37&lt;&gt;"",'20'!CJ37/20,"")</f>
        <v/>
      </c>
      <c r="CK37" s="54" t="str">
        <f>IF('20'!CK37&lt;&gt;"",'20'!CK37/20,"")</f>
        <v/>
      </c>
      <c r="CL37" s="54" t="str">
        <f>IF('20'!CL37&lt;&gt;"",'20'!CL37/20,"")</f>
        <v/>
      </c>
      <c r="CM37" s="54" t="str">
        <f>IF('20'!CM37&lt;&gt;"",'20'!CM37/20,"")</f>
        <v/>
      </c>
      <c r="CN37" s="54" t="str">
        <f>IF('20'!CN37&lt;&gt;"",'20'!CN37/20,"")</f>
        <v/>
      </c>
      <c r="CO37" s="54" t="str">
        <f>IF('20'!CO37&lt;&gt;"",'20'!CO37/20,"")</f>
        <v/>
      </c>
      <c r="CP37" s="54" t="str">
        <f>IF('20'!CP37&lt;&gt;"",'20'!CP37/20,"")</f>
        <v/>
      </c>
      <c r="CQ37" s="54" t="str">
        <f>IF('20'!CQ37&lt;&gt;"",'20'!CQ37/20,"")</f>
        <v/>
      </c>
      <c r="CR37" s="54" t="str">
        <f>IF('20'!CR37&lt;&gt;"",'20'!CR37/20,"")</f>
        <v/>
      </c>
      <c r="CS37" s="54" t="str">
        <f>IF('20'!CS37&lt;&gt;"",'20'!CS37/20,"")</f>
        <v/>
      </c>
      <c r="CT37" s="54" t="str">
        <f>IF('20'!CT37&lt;&gt;"",'20'!CT37/20,"")</f>
        <v/>
      </c>
      <c r="CU37" s="54" t="str">
        <f>IF('20'!CU37&lt;&gt;"",'20'!CU37/20,"")</f>
        <v/>
      </c>
      <c r="CV37" s="54" t="str">
        <f>IF('20'!CV37&lt;&gt;"",'20'!CV37/20,"")</f>
        <v/>
      </c>
      <c r="CW37" s="54" t="str">
        <f>IF('20'!CW37&lt;&gt;"",'20'!CW37/20,"")</f>
        <v/>
      </c>
      <c r="CX37" s="54" t="str">
        <f>IF('20'!CX37&lt;&gt;"",'20'!CX37/20,"")</f>
        <v/>
      </c>
      <c r="CY37" s="54" t="str">
        <f>IF('20'!CY37&lt;&gt;"",'20'!CY37/20,"")</f>
        <v/>
      </c>
      <c r="CZ37" s="54" t="str">
        <f>IF('20'!CZ37&lt;&gt;"",'20'!CZ37/20,"")</f>
        <v/>
      </c>
      <c r="DA37" s="54" t="str">
        <f>IF('20'!DA37&lt;&gt;"",'20'!DA37/20,"")</f>
        <v/>
      </c>
      <c r="DB37" s="54" t="str">
        <f>IF('20'!DB37&lt;&gt;"",'20'!DB37/20,"")</f>
        <v/>
      </c>
      <c r="DC37" s="54" t="str">
        <f>IF('20'!DC37&lt;&gt;"",'20'!DC37/20,"")</f>
        <v/>
      </c>
      <c r="DD37" s="54" t="str">
        <f>IF('20'!DD37&lt;&gt;"",'20'!DD37/20,"")</f>
        <v/>
      </c>
      <c r="DE37" s="54" t="str">
        <f>IF('20'!DE37&lt;&gt;"",'20'!DE37/20,"")</f>
        <v/>
      </c>
      <c r="DF37" s="54" t="str">
        <f>IF('20'!DF37&lt;&gt;"",'20'!DF37/20,"")</f>
        <v/>
      </c>
      <c r="DG37" s="54" t="str">
        <f>IF('20'!DG37&lt;&gt;"",'20'!DG37/20,"")</f>
        <v/>
      </c>
      <c r="DH37" s="54" t="str">
        <f>IF('20'!DH37&lt;&gt;"",'20'!DH37/20,"")</f>
        <v/>
      </c>
      <c r="DI37" s="54" t="str">
        <f>IF('20'!DI37&lt;&gt;"",'20'!DI37/20,"")</f>
        <v/>
      </c>
      <c r="DJ37" s="54" t="str">
        <f>IF('20'!DJ37&lt;&gt;"",'20'!DJ37/20,"")</f>
        <v/>
      </c>
      <c r="DK37" s="54" t="str">
        <f>IF('20'!DK37&lt;&gt;"",'20'!DK37/20,"")</f>
        <v/>
      </c>
      <c r="DL37" s="54" t="str">
        <f>IF('20'!DL37&lt;&gt;"",'20'!DL37/20,"")</f>
        <v/>
      </c>
      <c r="DM37" s="54" t="str">
        <f>IF('20'!DM37&lt;&gt;"",'20'!DM37/20,"")</f>
        <v/>
      </c>
      <c r="DN37" s="54" t="str">
        <f>IF('20'!DN37&lt;&gt;"",'20'!DN37/20,"")</f>
        <v/>
      </c>
      <c r="DO37" s="54" t="str">
        <f>IF('20'!DO37&lt;&gt;"",'20'!DO37/20,"")</f>
        <v/>
      </c>
      <c r="DP37" s="54" t="str">
        <f>IF('20'!DP37&lt;&gt;"",'20'!DP37/20,"")</f>
        <v/>
      </c>
      <c r="DQ37" s="54" t="str">
        <f>IF('20'!DQ37&lt;&gt;"",'20'!DQ37/20,"")</f>
        <v/>
      </c>
      <c r="DR37" s="54" t="str">
        <f>IF('20'!DR37&lt;&gt;"",'20'!DR37/20,"")</f>
        <v/>
      </c>
      <c r="DS37" s="54" t="str">
        <f>IF('20'!DS37&lt;&gt;"",'20'!DS37/20,"")</f>
        <v/>
      </c>
      <c r="DT37" s="54" t="str">
        <f>IF('20'!DT37&lt;&gt;"",'20'!DT37/20,"")</f>
        <v/>
      </c>
      <c r="DU37" s="54" t="str">
        <f>IF('20'!DU37&lt;&gt;"",'20'!DU37/20,"")</f>
        <v/>
      </c>
      <c r="DV37" s="54" t="str">
        <f>IF('20'!DV37&lt;&gt;"",'20'!DV37/20,"")</f>
        <v/>
      </c>
      <c r="DW37" s="54" t="str">
        <f>IF('20'!DW37&lt;&gt;"",'20'!DW37/20,"")</f>
        <v/>
      </c>
      <c r="DX37" s="54" t="str">
        <f>IF('20'!DX37&lt;&gt;"",'20'!DX37/20,"")</f>
        <v/>
      </c>
      <c r="DY37" s="54" t="str">
        <f>IF('20'!DY37&lt;&gt;"",'20'!DY37/20,"")</f>
        <v/>
      </c>
      <c r="DZ37" s="54" t="str">
        <f>IF('20'!DZ37&lt;&gt;"",'20'!DZ37/20,"")</f>
        <v/>
      </c>
      <c r="EA37" s="54" t="str">
        <f>IF('20'!EA37&lt;&gt;"",'20'!EA37/20,"")</f>
        <v/>
      </c>
      <c r="EB37" s="54" t="str">
        <f>IF('20'!EB37&lt;&gt;"",'20'!EB37/20,"")</f>
        <v/>
      </c>
      <c r="EC37" s="54" t="str">
        <f>IF('20'!EC37&lt;&gt;"",'20'!EC37/20,"")</f>
        <v/>
      </c>
      <c r="ED37" s="54" t="str">
        <f>IF('20'!ED37&lt;&gt;"",'20'!ED37/20,"")</f>
        <v/>
      </c>
      <c r="EE37" s="54" t="str">
        <f>IF('20'!EE37&lt;&gt;"",'20'!EE37/20,"")</f>
        <v/>
      </c>
      <c r="EF37" s="54" t="str">
        <f>IF('20'!EF37&lt;&gt;"",'20'!EF37/20,"")</f>
        <v/>
      </c>
      <c r="EG37" s="54" t="str">
        <f>IF('20'!EG37&lt;&gt;"",'20'!EG37/20,"")</f>
        <v/>
      </c>
      <c r="EH37" s="54" t="str">
        <f>IF('20'!EH37&lt;&gt;"",'20'!EH37/20,"")</f>
        <v/>
      </c>
      <c r="EI37" s="54" t="str">
        <f>IF('20'!EI37&lt;&gt;"",'20'!EI37/20,"")</f>
        <v/>
      </c>
      <c r="EJ37" s="54" t="str">
        <f>IF('20'!EJ37&lt;&gt;"",'20'!EJ37/20,"")</f>
        <v/>
      </c>
      <c r="EK37" s="54" t="str">
        <f>IF('20'!EK37&lt;&gt;"",'20'!EK37/20,"")</f>
        <v/>
      </c>
      <c r="EL37" s="54" t="str">
        <f>IF('20'!EL37&lt;&gt;"",'20'!EL37/20,"")</f>
        <v/>
      </c>
      <c r="EM37" s="54" t="str">
        <f>IF('20'!EM37&lt;&gt;"",'20'!EM37/20,"")</f>
        <v/>
      </c>
      <c r="EN37" s="54" t="str">
        <f>IF('20'!EN37&lt;&gt;"",'20'!EN37/20,"")</f>
        <v/>
      </c>
      <c r="EO37" s="54" t="str">
        <f>IF('20'!EO37&lt;&gt;"",'20'!EO37/20,"")</f>
        <v/>
      </c>
      <c r="EP37" s="54" t="str">
        <f>IF('20'!EP37&lt;&gt;"",'20'!EP37/20,"")</f>
        <v/>
      </c>
      <c r="EQ37" s="54" t="str">
        <f>IF('20'!EQ37&lt;&gt;"",'20'!EQ37/20,"")</f>
        <v/>
      </c>
      <c r="ER37" s="54" t="str">
        <f>IF('20'!ER37&lt;&gt;"",'20'!ER37/20,"")</f>
        <v/>
      </c>
      <c r="ES37" s="54" t="str">
        <f>IF('20'!ES37&lt;&gt;"",'20'!ES37/20,"")</f>
        <v/>
      </c>
      <c r="ET37" s="54" t="str">
        <f>IF('20'!ET37&lt;&gt;"",'20'!ET37/20,"")</f>
        <v/>
      </c>
      <c r="EU37" s="54" t="str">
        <f>IF('20'!EU37&lt;&gt;"",'20'!EU37/20,"")</f>
        <v/>
      </c>
      <c r="EV37" s="54" t="str">
        <f>IF('20'!EV37&lt;&gt;"",'20'!EV37/20,"")</f>
        <v/>
      </c>
      <c r="EW37" s="54" t="str">
        <f>IF('20'!EW37&lt;&gt;"",'20'!EW37/20,"")</f>
        <v/>
      </c>
      <c r="EX37" s="54" t="str">
        <f>IF('20'!EX37&lt;&gt;"",'20'!EX37/20,"")</f>
        <v/>
      </c>
      <c r="EY37" s="54" t="str">
        <f>IF('20'!EY37&lt;&gt;"",'20'!EY37/20,"")</f>
        <v/>
      </c>
      <c r="EZ37" s="54" t="str">
        <f>IF('20'!EZ37&lt;&gt;"",'20'!EZ37/20,"")</f>
        <v/>
      </c>
      <c r="FA37" s="54" t="str">
        <f>IF('20'!FA37&lt;&gt;"",'20'!FA37/20,"")</f>
        <v/>
      </c>
      <c r="FB37" s="54" t="str">
        <f>IF('20'!FB37&lt;&gt;"",'20'!FB37/20,"")</f>
        <v/>
      </c>
      <c r="FC37" s="54" t="str">
        <f>IF('20'!FC37&lt;&gt;"",'20'!FC37/20,"")</f>
        <v/>
      </c>
      <c r="FD37" s="54" t="str">
        <f>IF('20'!FD37&lt;&gt;"",'20'!FD37/20,"")</f>
        <v/>
      </c>
      <c r="FE37" s="54" t="str">
        <f>IF('20'!FE37&lt;&gt;"",'20'!FE37/20,"")</f>
        <v/>
      </c>
      <c r="FF37" s="54" t="str">
        <f>IF('20'!FF37&lt;&gt;"",'20'!FF37/20,"")</f>
        <v/>
      </c>
      <c r="FG37" s="54" t="str">
        <f>IF('20'!FG37&lt;&gt;"",'20'!FG37/20,"")</f>
        <v/>
      </c>
      <c r="FH37" s="54" t="str">
        <f>IF('20'!FH37&lt;&gt;"",'20'!FH37/20,"")</f>
        <v/>
      </c>
      <c r="FI37" s="54" t="str">
        <f>IF('20'!FI37&lt;&gt;"",'20'!FI37/20,"")</f>
        <v/>
      </c>
      <c r="FJ37" s="54" t="str">
        <f>IF('20'!FJ37&lt;&gt;"",'20'!FJ37/20,"")</f>
        <v/>
      </c>
      <c r="FK37" s="54" t="str">
        <f>IF('20'!FK37&lt;&gt;"",'20'!FK37/20,"")</f>
        <v/>
      </c>
      <c r="FL37" s="54" t="str">
        <f>IF('20'!FL37&lt;&gt;"",'20'!FL37/20,"")</f>
        <v/>
      </c>
    </row>
    <row r="38" spans="2:168" x14ac:dyDescent="0.25">
      <c r="B38" s="42" t="str">
        <f>IF(ISBLANK('Nota de Estudiantes'!B40),"",'Nota de Estudiantes'!B40)</f>
        <v/>
      </c>
      <c r="C38" s="42" t="str">
        <f>IF(ISBLANK('Nota de Estudiantes'!C40),"",'Nota de Estudiantes'!C40)</f>
        <v/>
      </c>
      <c r="D38" s="38" t="str">
        <f>IF(ISBLANK('Nota de Estudiantes'!D40),"",'Nota de Estudiantes'!D40)</f>
        <v/>
      </c>
      <c r="E38" s="54" t="str">
        <f>IF('20'!E38&lt;&gt;"",'20'!E38/20,"")</f>
        <v/>
      </c>
      <c r="F38" s="54" t="str">
        <f>IF('20'!F38&lt;&gt;"",'20'!F38/20,"")</f>
        <v/>
      </c>
      <c r="G38" s="54" t="str">
        <f>IF('20'!G38&lt;&gt;"",'20'!G38/20,"")</f>
        <v/>
      </c>
      <c r="H38" s="54" t="str">
        <f>IF('20'!H38&lt;&gt;"",'20'!H38/20,"")</f>
        <v/>
      </c>
      <c r="I38" s="54" t="str">
        <f>IF('20'!I38&lt;&gt;"",'20'!I38/20,"")</f>
        <v/>
      </c>
      <c r="J38" s="54" t="str">
        <f>IF('20'!J38&lt;&gt;"",'20'!J38/20,"")</f>
        <v/>
      </c>
      <c r="K38" s="54" t="str">
        <f>IF('20'!K38&lt;&gt;"",'20'!K38/20,"")</f>
        <v/>
      </c>
      <c r="L38" s="54" t="str">
        <f>IF('20'!L38&lt;&gt;"",'20'!L38/20,"")</f>
        <v/>
      </c>
      <c r="M38" s="54" t="str">
        <f>IF('20'!M38&lt;&gt;"",'20'!M38/20,"")</f>
        <v/>
      </c>
      <c r="N38" s="54" t="str">
        <f>IF('20'!N38&lt;&gt;"",'20'!N38/20,"")</f>
        <v/>
      </c>
      <c r="O38" s="54" t="str">
        <f>IF('20'!O38&lt;&gt;"",'20'!O38/20,"")</f>
        <v/>
      </c>
      <c r="P38" s="54" t="str">
        <f>IF('20'!P38&lt;&gt;"",'20'!P38/20,"")</f>
        <v/>
      </c>
      <c r="Q38" s="54" t="str">
        <f>IF('20'!Q38&lt;&gt;"",'20'!Q38/20,"")</f>
        <v/>
      </c>
      <c r="R38" s="54" t="str">
        <f>IF('20'!R38&lt;&gt;"",'20'!R38/20,"")</f>
        <v/>
      </c>
      <c r="S38" s="54" t="str">
        <f>IF('20'!S38&lt;&gt;"",'20'!S38/20,"")</f>
        <v/>
      </c>
      <c r="T38" s="54" t="str">
        <f>IF('20'!T38&lt;&gt;"",'20'!T38/20,"")</f>
        <v/>
      </c>
      <c r="U38" s="54" t="str">
        <f>IF('20'!U38&lt;&gt;"",'20'!U38/20,"")</f>
        <v/>
      </c>
      <c r="V38" s="54" t="str">
        <f>IF('20'!V38&lt;&gt;"",'20'!V38/20,"")</f>
        <v/>
      </c>
      <c r="W38" s="54" t="str">
        <f>IF('20'!W38&lt;&gt;"",'20'!W38/20,"")</f>
        <v/>
      </c>
      <c r="X38" s="54" t="str">
        <f>IF('20'!X38&lt;&gt;"",'20'!X38/20,"")</f>
        <v/>
      </c>
      <c r="Y38" s="54" t="str">
        <f>IF('20'!Y38&lt;&gt;"",'20'!Y38/20,"")</f>
        <v/>
      </c>
      <c r="Z38" s="54" t="str">
        <f>IF('20'!Z38&lt;&gt;"",'20'!Z38/20,"")</f>
        <v/>
      </c>
      <c r="AA38" s="54" t="str">
        <f>IF('20'!AA38&lt;&gt;"",'20'!AA38/20,"")</f>
        <v/>
      </c>
      <c r="AB38" s="54" t="str">
        <f>IF('20'!AB38&lt;&gt;"",'20'!AB38/20,"")</f>
        <v/>
      </c>
      <c r="AC38" s="54" t="str">
        <f>IF('20'!AC38&lt;&gt;"",'20'!AC38/20,"")</f>
        <v/>
      </c>
      <c r="AD38" s="54" t="str">
        <f>IF('20'!AD38&lt;&gt;"",'20'!AD38/20,"")</f>
        <v/>
      </c>
      <c r="AE38" s="54" t="str">
        <f>IF('20'!AE38&lt;&gt;"",'20'!AE38/20,"")</f>
        <v/>
      </c>
      <c r="AF38" s="54" t="str">
        <f>IF('20'!AF38&lt;&gt;"",'20'!AF38/20,"")</f>
        <v/>
      </c>
      <c r="AG38" s="54" t="str">
        <f>IF('20'!AG38&lt;&gt;"",'20'!AG38/20,"")</f>
        <v/>
      </c>
      <c r="AH38" s="54" t="str">
        <f>IF('20'!AH38&lt;&gt;"",'20'!AH38/20,"")</f>
        <v/>
      </c>
      <c r="AI38" s="54" t="str">
        <f>IF('20'!AI38&lt;&gt;"",'20'!AI38/20,"")</f>
        <v/>
      </c>
      <c r="AJ38" s="54" t="str">
        <f>IF('20'!AJ38&lt;&gt;"",'20'!AJ38/20,"")</f>
        <v/>
      </c>
      <c r="AK38" s="54" t="str">
        <f>IF('20'!AK38&lt;&gt;"",'20'!AK38/20,"")</f>
        <v/>
      </c>
      <c r="AL38" s="54" t="str">
        <f>IF('20'!AL38&lt;&gt;"",'20'!AL38/20,"")</f>
        <v/>
      </c>
      <c r="AM38" s="54" t="str">
        <f>IF('20'!AM38&lt;&gt;"",'20'!AM38/20,"")</f>
        <v/>
      </c>
      <c r="AN38" s="54" t="str">
        <f>IF('20'!AN38&lt;&gt;"",'20'!AN38/20,"")</f>
        <v/>
      </c>
      <c r="AO38" s="54" t="str">
        <f>IF('20'!AO38&lt;&gt;"",'20'!AO38/20,"")</f>
        <v/>
      </c>
      <c r="AP38" s="54" t="str">
        <f>IF('20'!AP38&lt;&gt;"",'20'!AP38/20,"")</f>
        <v/>
      </c>
      <c r="AQ38" s="54" t="str">
        <f>IF('20'!AQ38&lt;&gt;"",'20'!AQ38/20,"")</f>
        <v/>
      </c>
      <c r="AR38" s="54" t="str">
        <f>IF('20'!AR38&lt;&gt;"",'20'!AR38/20,"")</f>
        <v/>
      </c>
      <c r="AS38" s="54" t="str">
        <f>IF('20'!AS38&lt;&gt;"",'20'!AS38/20,"")</f>
        <v/>
      </c>
      <c r="AT38" s="54" t="str">
        <f>IF('20'!AT38&lt;&gt;"",'20'!AT38/20,"")</f>
        <v/>
      </c>
      <c r="AU38" s="54" t="str">
        <f>IF('20'!AU38&lt;&gt;"",'20'!AU38/20,"")</f>
        <v/>
      </c>
      <c r="AV38" s="54" t="str">
        <f>IF('20'!AV38&lt;&gt;"",'20'!AV38/20,"")</f>
        <v/>
      </c>
      <c r="AW38" s="54" t="str">
        <f>IF('20'!AW38&lt;&gt;"",'20'!AW38/20,"")</f>
        <v/>
      </c>
      <c r="AX38" s="54" t="str">
        <f>IF('20'!AX38&lt;&gt;"",'20'!AX38/20,"")</f>
        <v/>
      </c>
      <c r="AY38" s="54" t="str">
        <f>IF('20'!AY38&lt;&gt;"",'20'!AY38/20,"")</f>
        <v/>
      </c>
      <c r="AZ38" s="54" t="str">
        <f>IF('20'!AZ38&lt;&gt;"",'20'!AZ38/20,"")</f>
        <v/>
      </c>
      <c r="BA38" s="54" t="str">
        <f>IF('20'!BA38&lt;&gt;"",'20'!BA38/20,"")</f>
        <v/>
      </c>
      <c r="BB38" s="54" t="str">
        <f>IF('20'!BB38&lt;&gt;"",'20'!BB38/20,"")</f>
        <v/>
      </c>
      <c r="BC38" s="54" t="str">
        <f>IF('20'!BC38&lt;&gt;"",'20'!BC38/20,"")</f>
        <v/>
      </c>
      <c r="BD38" s="54" t="str">
        <f>IF('20'!BD38&lt;&gt;"",'20'!BD38/20,"")</f>
        <v/>
      </c>
      <c r="BE38" s="54" t="str">
        <f>IF('20'!BE38&lt;&gt;"",'20'!BE38/20,"")</f>
        <v/>
      </c>
      <c r="BF38" s="54" t="str">
        <f>IF('20'!BF38&lt;&gt;"",'20'!BF38/20,"")</f>
        <v/>
      </c>
      <c r="BG38" s="54" t="str">
        <f>IF('20'!BG38&lt;&gt;"",'20'!BG38/20,"")</f>
        <v/>
      </c>
      <c r="BH38" s="54" t="str">
        <f>IF('20'!BH38&lt;&gt;"",'20'!BH38/20,"")</f>
        <v/>
      </c>
      <c r="BI38" s="54" t="str">
        <f>IF('20'!BI38&lt;&gt;"",'20'!BI38/20,"")</f>
        <v/>
      </c>
      <c r="BJ38" s="54" t="str">
        <f>IF('20'!BJ38&lt;&gt;"",'20'!BJ38/20,"")</f>
        <v/>
      </c>
      <c r="BK38" s="54" t="str">
        <f>IF('20'!BK38&lt;&gt;"",'20'!BK38/20,"")</f>
        <v/>
      </c>
      <c r="BL38" s="54" t="str">
        <f>IF('20'!BL38&lt;&gt;"",'20'!BL38/20,"")</f>
        <v/>
      </c>
      <c r="BM38" s="54" t="str">
        <f>IF('20'!BM38&lt;&gt;"",'20'!BM38/20,"")</f>
        <v/>
      </c>
      <c r="BN38" s="54" t="str">
        <f>IF('20'!BN38&lt;&gt;"",'20'!BN38/20,"")</f>
        <v/>
      </c>
      <c r="BO38" s="54" t="str">
        <f>IF('20'!BO38&lt;&gt;"",'20'!BO38/20,"")</f>
        <v/>
      </c>
      <c r="BP38" s="54" t="str">
        <f>IF('20'!BP38&lt;&gt;"",'20'!BP38/20,"")</f>
        <v/>
      </c>
      <c r="BQ38" s="54" t="str">
        <f>IF('20'!BQ38&lt;&gt;"",'20'!BQ38/20,"")</f>
        <v/>
      </c>
      <c r="BR38" s="54" t="str">
        <f>IF('20'!BR38&lt;&gt;"",'20'!BR38/20,"")</f>
        <v/>
      </c>
      <c r="BS38" s="54" t="str">
        <f>IF('20'!BS38&lt;&gt;"",'20'!BS38/20,"")</f>
        <v/>
      </c>
      <c r="BT38" s="54" t="str">
        <f>IF('20'!BT38&lt;&gt;"",'20'!BT38/20,"")</f>
        <v/>
      </c>
      <c r="BU38" s="54" t="str">
        <f>IF('20'!BU38&lt;&gt;"",'20'!BU38/20,"")</f>
        <v/>
      </c>
      <c r="BV38" s="54" t="str">
        <f>IF('20'!BV38&lt;&gt;"",'20'!BV38/20,"")</f>
        <v/>
      </c>
      <c r="BW38" s="54" t="str">
        <f>IF('20'!BW38&lt;&gt;"",'20'!BW38/20,"")</f>
        <v/>
      </c>
      <c r="BX38" s="54" t="str">
        <f>IF('20'!BX38&lt;&gt;"",'20'!BX38/20,"")</f>
        <v/>
      </c>
      <c r="BY38" s="54" t="str">
        <f>IF('20'!BY38&lt;&gt;"",'20'!BY38/20,"")</f>
        <v/>
      </c>
      <c r="BZ38" s="54" t="str">
        <f>IF('20'!BZ38&lt;&gt;"",'20'!BZ38/20,"")</f>
        <v/>
      </c>
      <c r="CA38" s="54" t="str">
        <f>IF('20'!CA38&lt;&gt;"",'20'!CA38/20,"")</f>
        <v/>
      </c>
      <c r="CB38" s="54" t="str">
        <f>IF('20'!CB38&lt;&gt;"",'20'!CB38/20,"")</f>
        <v/>
      </c>
      <c r="CC38" s="54" t="str">
        <f>IF('20'!CC38&lt;&gt;"",'20'!CC38/20,"")</f>
        <v/>
      </c>
      <c r="CD38" s="54" t="str">
        <f>IF('20'!CD38&lt;&gt;"",'20'!CD38/20,"")</f>
        <v/>
      </c>
      <c r="CE38" s="54" t="str">
        <f>IF('20'!CE38&lt;&gt;"",'20'!CE38/20,"")</f>
        <v/>
      </c>
      <c r="CF38" s="54" t="str">
        <f>IF('20'!CF38&lt;&gt;"",'20'!CF38/20,"")</f>
        <v/>
      </c>
      <c r="CG38" s="54" t="str">
        <f>IF('20'!CG38&lt;&gt;"",'20'!CG38/20,"")</f>
        <v/>
      </c>
      <c r="CH38" s="54" t="str">
        <f>IF('20'!CH38&lt;&gt;"",'20'!CH38/20,"")</f>
        <v/>
      </c>
      <c r="CI38" s="54" t="str">
        <f>IF('20'!CI38&lt;&gt;"",'20'!CI38/20,"")</f>
        <v/>
      </c>
      <c r="CJ38" s="54" t="str">
        <f>IF('20'!CJ38&lt;&gt;"",'20'!CJ38/20,"")</f>
        <v/>
      </c>
      <c r="CK38" s="54" t="str">
        <f>IF('20'!CK38&lt;&gt;"",'20'!CK38/20,"")</f>
        <v/>
      </c>
      <c r="CL38" s="54" t="str">
        <f>IF('20'!CL38&lt;&gt;"",'20'!CL38/20,"")</f>
        <v/>
      </c>
      <c r="CM38" s="54" t="str">
        <f>IF('20'!CM38&lt;&gt;"",'20'!CM38/20,"")</f>
        <v/>
      </c>
      <c r="CN38" s="54" t="str">
        <f>IF('20'!CN38&lt;&gt;"",'20'!CN38/20,"")</f>
        <v/>
      </c>
      <c r="CO38" s="54" t="str">
        <f>IF('20'!CO38&lt;&gt;"",'20'!CO38/20,"")</f>
        <v/>
      </c>
      <c r="CP38" s="54" t="str">
        <f>IF('20'!CP38&lt;&gt;"",'20'!CP38/20,"")</f>
        <v/>
      </c>
      <c r="CQ38" s="54" t="str">
        <f>IF('20'!CQ38&lt;&gt;"",'20'!CQ38/20,"")</f>
        <v/>
      </c>
      <c r="CR38" s="54" t="str">
        <f>IF('20'!CR38&lt;&gt;"",'20'!CR38/20,"")</f>
        <v/>
      </c>
      <c r="CS38" s="54" t="str">
        <f>IF('20'!CS38&lt;&gt;"",'20'!CS38/20,"")</f>
        <v/>
      </c>
      <c r="CT38" s="54" t="str">
        <f>IF('20'!CT38&lt;&gt;"",'20'!CT38/20,"")</f>
        <v/>
      </c>
      <c r="CU38" s="54" t="str">
        <f>IF('20'!CU38&lt;&gt;"",'20'!CU38/20,"")</f>
        <v/>
      </c>
      <c r="CV38" s="54" t="str">
        <f>IF('20'!CV38&lt;&gt;"",'20'!CV38/20,"")</f>
        <v/>
      </c>
      <c r="CW38" s="54" t="str">
        <f>IF('20'!CW38&lt;&gt;"",'20'!CW38/20,"")</f>
        <v/>
      </c>
      <c r="CX38" s="54" t="str">
        <f>IF('20'!CX38&lt;&gt;"",'20'!CX38/20,"")</f>
        <v/>
      </c>
      <c r="CY38" s="54" t="str">
        <f>IF('20'!CY38&lt;&gt;"",'20'!CY38/20,"")</f>
        <v/>
      </c>
      <c r="CZ38" s="54" t="str">
        <f>IF('20'!CZ38&lt;&gt;"",'20'!CZ38/20,"")</f>
        <v/>
      </c>
      <c r="DA38" s="54" t="str">
        <f>IF('20'!DA38&lt;&gt;"",'20'!DA38/20,"")</f>
        <v/>
      </c>
      <c r="DB38" s="54" t="str">
        <f>IF('20'!DB38&lt;&gt;"",'20'!DB38/20,"")</f>
        <v/>
      </c>
      <c r="DC38" s="54" t="str">
        <f>IF('20'!DC38&lt;&gt;"",'20'!DC38/20,"")</f>
        <v/>
      </c>
      <c r="DD38" s="54" t="str">
        <f>IF('20'!DD38&lt;&gt;"",'20'!DD38/20,"")</f>
        <v/>
      </c>
      <c r="DE38" s="54" t="str">
        <f>IF('20'!DE38&lt;&gt;"",'20'!DE38/20,"")</f>
        <v/>
      </c>
      <c r="DF38" s="54" t="str">
        <f>IF('20'!DF38&lt;&gt;"",'20'!DF38/20,"")</f>
        <v/>
      </c>
      <c r="DG38" s="54" t="str">
        <f>IF('20'!DG38&lt;&gt;"",'20'!DG38/20,"")</f>
        <v/>
      </c>
      <c r="DH38" s="54" t="str">
        <f>IF('20'!DH38&lt;&gt;"",'20'!DH38/20,"")</f>
        <v/>
      </c>
      <c r="DI38" s="54" t="str">
        <f>IF('20'!DI38&lt;&gt;"",'20'!DI38/20,"")</f>
        <v/>
      </c>
      <c r="DJ38" s="54" t="str">
        <f>IF('20'!DJ38&lt;&gt;"",'20'!DJ38/20,"")</f>
        <v/>
      </c>
      <c r="DK38" s="54" t="str">
        <f>IF('20'!DK38&lt;&gt;"",'20'!DK38/20,"")</f>
        <v/>
      </c>
      <c r="DL38" s="54" t="str">
        <f>IF('20'!DL38&lt;&gt;"",'20'!DL38/20,"")</f>
        <v/>
      </c>
      <c r="DM38" s="54" t="str">
        <f>IF('20'!DM38&lt;&gt;"",'20'!DM38/20,"")</f>
        <v/>
      </c>
      <c r="DN38" s="54" t="str">
        <f>IF('20'!DN38&lt;&gt;"",'20'!DN38/20,"")</f>
        <v/>
      </c>
      <c r="DO38" s="54" t="str">
        <f>IF('20'!DO38&lt;&gt;"",'20'!DO38/20,"")</f>
        <v/>
      </c>
      <c r="DP38" s="54" t="str">
        <f>IF('20'!DP38&lt;&gt;"",'20'!DP38/20,"")</f>
        <v/>
      </c>
      <c r="DQ38" s="54" t="str">
        <f>IF('20'!DQ38&lt;&gt;"",'20'!DQ38/20,"")</f>
        <v/>
      </c>
      <c r="DR38" s="54" t="str">
        <f>IF('20'!DR38&lt;&gt;"",'20'!DR38/20,"")</f>
        <v/>
      </c>
      <c r="DS38" s="54" t="str">
        <f>IF('20'!DS38&lt;&gt;"",'20'!DS38/20,"")</f>
        <v/>
      </c>
      <c r="DT38" s="54" t="str">
        <f>IF('20'!DT38&lt;&gt;"",'20'!DT38/20,"")</f>
        <v/>
      </c>
      <c r="DU38" s="54" t="str">
        <f>IF('20'!DU38&lt;&gt;"",'20'!DU38/20,"")</f>
        <v/>
      </c>
      <c r="DV38" s="54" t="str">
        <f>IF('20'!DV38&lt;&gt;"",'20'!DV38/20,"")</f>
        <v/>
      </c>
      <c r="DW38" s="54" t="str">
        <f>IF('20'!DW38&lt;&gt;"",'20'!DW38/20,"")</f>
        <v/>
      </c>
      <c r="DX38" s="54" t="str">
        <f>IF('20'!DX38&lt;&gt;"",'20'!DX38/20,"")</f>
        <v/>
      </c>
      <c r="DY38" s="54" t="str">
        <f>IF('20'!DY38&lt;&gt;"",'20'!DY38/20,"")</f>
        <v/>
      </c>
      <c r="DZ38" s="54" t="str">
        <f>IF('20'!DZ38&lt;&gt;"",'20'!DZ38/20,"")</f>
        <v/>
      </c>
      <c r="EA38" s="54" t="str">
        <f>IF('20'!EA38&lt;&gt;"",'20'!EA38/20,"")</f>
        <v/>
      </c>
      <c r="EB38" s="54" t="str">
        <f>IF('20'!EB38&lt;&gt;"",'20'!EB38/20,"")</f>
        <v/>
      </c>
      <c r="EC38" s="54" t="str">
        <f>IF('20'!EC38&lt;&gt;"",'20'!EC38/20,"")</f>
        <v/>
      </c>
      <c r="ED38" s="54" t="str">
        <f>IF('20'!ED38&lt;&gt;"",'20'!ED38/20,"")</f>
        <v/>
      </c>
      <c r="EE38" s="54" t="str">
        <f>IF('20'!EE38&lt;&gt;"",'20'!EE38/20,"")</f>
        <v/>
      </c>
      <c r="EF38" s="54" t="str">
        <f>IF('20'!EF38&lt;&gt;"",'20'!EF38/20,"")</f>
        <v/>
      </c>
      <c r="EG38" s="54" t="str">
        <f>IF('20'!EG38&lt;&gt;"",'20'!EG38/20,"")</f>
        <v/>
      </c>
      <c r="EH38" s="54" t="str">
        <f>IF('20'!EH38&lt;&gt;"",'20'!EH38/20,"")</f>
        <v/>
      </c>
      <c r="EI38" s="54" t="str">
        <f>IF('20'!EI38&lt;&gt;"",'20'!EI38/20,"")</f>
        <v/>
      </c>
      <c r="EJ38" s="54" t="str">
        <f>IF('20'!EJ38&lt;&gt;"",'20'!EJ38/20,"")</f>
        <v/>
      </c>
      <c r="EK38" s="54" t="str">
        <f>IF('20'!EK38&lt;&gt;"",'20'!EK38/20,"")</f>
        <v/>
      </c>
      <c r="EL38" s="54" t="str">
        <f>IF('20'!EL38&lt;&gt;"",'20'!EL38/20,"")</f>
        <v/>
      </c>
      <c r="EM38" s="54" t="str">
        <f>IF('20'!EM38&lt;&gt;"",'20'!EM38/20,"")</f>
        <v/>
      </c>
      <c r="EN38" s="54" t="str">
        <f>IF('20'!EN38&lt;&gt;"",'20'!EN38/20,"")</f>
        <v/>
      </c>
      <c r="EO38" s="54" t="str">
        <f>IF('20'!EO38&lt;&gt;"",'20'!EO38/20,"")</f>
        <v/>
      </c>
      <c r="EP38" s="54" t="str">
        <f>IF('20'!EP38&lt;&gt;"",'20'!EP38/20,"")</f>
        <v/>
      </c>
      <c r="EQ38" s="54" t="str">
        <f>IF('20'!EQ38&lt;&gt;"",'20'!EQ38/20,"")</f>
        <v/>
      </c>
      <c r="ER38" s="54" t="str">
        <f>IF('20'!ER38&lt;&gt;"",'20'!ER38/20,"")</f>
        <v/>
      </c>
      <c r="ES38" s="54" t="str">
        <f>IF('20'!ES38&lt;&gt;"",'20'!ES38/20,"")</f>
        <v/>
      </c>
      <c r="ET38" s="54" t="str">
        <f>IF('20'!ET38&lt;&gt;"",'20'!ET38/20,"")</f>
        <v/>
      </c>
      <c r="EU38" s="54" t="str">
        <f>IF('20'!EU38&lt;&gt;"",'20'!EU38/20,"")</f>
        <v/>
      </c>
      <c r="EV38" s="54" t="str">
        <f>IF('20'!EV38&lt;&gt;"",'20'!EV38/20,"")</f>
        <v/>
      </c>
      <c r="EW38" s="54" t="str">
        <f>IF('20'!EW38&lt;&gt;"",'20'!EW38/20,"")</f>
        <v/>
      </c>
      <c r="EX38" s="54" t="str">
        <f>IF('20'!EX38&lt;&gt;"",'20'!EX38/20,"")</f>
        <v/>
      </c>
      <c r="EY38" s="54" t="str">
        <f>IF('20'!EY38&lt;&gt;"",'20'!EY38/20,"")</f>
        <v/>
      </c>
      <c r="EZ38" s="54" t="str">
        <f>IF('20'!EZ38&lt;&gt;"",'20'!EZ38/20,"")</f>
        <v/>
      </c>
      <c r="FA38" s="54" t="str">
        <f>IF('20'!FA38&lt;&gt;"",'20'!FA38/20,"")</f>
        <v/>
      </c>
      <c r="FB38" s="54" t="str">
        <f>IF('20'!FB38&lt;&gt;"",'20'!FB38/20,"")</f>
        <v/>
      </c>
      <c r="FC38" s="54" t="str">
        <f>IF('20'!FC38&lt;&gt;"",'20'!FC38/20,"")</f>
        <v/>
      </c>
      <c r="FD38" s="54" t="str">
        <f>IF('20'!FD38&lt;&gt;"",'20'!FD38/20,"")</f>
        <v/>
      </c>
      <c r="FE38" s="54" t="str">
        <f>IF('20'!FE38&lt;&gt;"",'20'!FE38/20,"")</f>
        <v/>
      </c>
      <c r="FF38" s="54" t="str">
        <f>IF('20'!FF38&lt;&gt;"",'20'!FF38/20,"")</f>
        <v/>
      </c>
      <c r="FG38" s="54" t="str">
        <f>IF('20'!FG38&lt;&gt;"",'20'!FG38/20,"")</f>
        <v/>
      </c>
      <c r="FH38" s="54" t="str">
        <f>IF('20'!FH38&lt;&gt;"",'20'!FH38/20,"")</f>
        <v/>
      </c>
      <c r="FI38" s="54" t="str">
        <f>IF('20'!FI38&lt;&gt;"",'20'!FI38/20,"")</f>
        <v/>
      </c>
      <c r="FJ38" s="54" t="str">
        <f>IF('20'!FJ38&lt;&gt;"",'20'!FJ38/20,"")</f>
        <v/>
      </c>
      <c r="FK38" s="54" t="str">
        <f>IF('20'!FK38&lt;&gt;"",'20'!FK38/20,"")</f>
        <v/>
      </c>
      <c r="FL38" s="54" t="str">
        <f>IF('20'!FL38&lt;&gt;"",'20'!FL38/20,"")</f>
        <v/>
      </c>
    </row>
    <row r="39" spans="2:168" x14ac:dyDescent="0.25">
      <c r="B39" s="42" t="str">
        <f>IF(ISBLANK('Nota de Estudiantes'!B41),"",'Nota de Estudiantes'!B41)</f>
        <v/>
      </c>
      <c r="C39" s="42" t="str">
        <f>IF(ISBLANK('Nota de Estudiantes'!C41),"",'Nota de Estudiantes'!C41)</f>
        <v/>
      </c>
      <c r="D39" s="38" t="str">
        <f>IF(ISBLANK('Nota de Estudiantes'!D41),"",'Nota de Estudiantes'!D41)</f>
        <v/>
      </c>
      <c r="E39" s="54" t="str">
        <f>IF('20'!E39&lt;&gt;"",'20'!E39/20,"")</f>
        <v/>
      </c>
      <c r="F39" s="54" t="str">
        <f>IF('20'!F39&lt;&gt;"",'20'!F39/20,"")</f>
        <v/>
      </c>
      <c r="G39" s="54" t="str">
        <f>IF('20'!G39&lt;&gt;"",'20'!G39/20,"")</f>
        <v/>
      </c>
      <c r="H39" s="54" t="str">
        <f>IF('20'!H39&lt;&gt;"",'20'!H39/20,"")</f>
        <v/>
      </c>
      <c r="I39" s="54" t="str">
        <f>IF('20'!I39&lt;&gt;"",'20'!I39/20,"")</f>
        <v/>
      </c>
      <c r="J39" s="54" t="str">
        <f>IF('20'!J39&lt;&gt;"",'20'!J39/20,"")</f>
        <v/>
      </c>
      <c r="K39" s="54" t="str">
        <f>IF('20'!K39&lt;&gt;"",'20'!K39/20,"")</f>
        <v/>
      </c>
      <c r="L39" s="54" t="str">
        <f>IF('20'!L39&lt;&gt;"",'20'!L39/20,"")</f>
        <v/>
      </c>
      <c r="M39" s="54" t="str">
        <f>IF('20'!M39&lt;&gt;"",'20'!M39/20,"")</f>
        <v/>
      </c>
      <c r="N39" s="54" t="str">
        <f>IF('20'!N39&lt;&gt;"",'20'!N39/20,"")</f>
        <v/>
      </c>
      <c r="O39" s="54" t="str">
        <f>IF('20'!O39&lt;&gt;"",'20'!O39/20,"")</f>
        <v/>
      </c>
      <c r="P39" s="54" t="str">
        <f>IF('20'!P39&lt;&gt;"",'20'!P39/20,"")</f>
        <v/>
      </c>
      <c r="Q39" s="54" t="str">
        <f>IF('20'!Q39&lt;&gt;"",'20'!Q39/20,"")</f>
        <v/>
      </c>
      <c r="R39" s="54" t="str">
        <f>IF('20'!R39&lt;&gt;"",'20'!R39/20,"")</f>
        <v/>
      </c>
      <c r="S39" s="54" t="str">
        <f>IF('20'!S39&lt;&gt;"",'20'!S39/20,"")</f>
        <v/>
      </c>
      <c r="T39" s="54" t="str">
        <f>IF('20'!T39&lt;&gt;"",'20'!T39/20,"")</f>
        <v/>
      </c>
      <c r="U39" s="54" t="str">
        <f>IF('20'!U39&lt;&gt;"",'20'!U39/20,"")</f>
        <v/>
      </c>
      <c r="V39" s="54" t="str">
        <f>IF('20'!V39&lt;&gt;"",'20'!V39/20,"")</f>
        <v/>
      </c>
      <c r="W39" s="54" t="str">
        <f>IF('20'!W39&lt;&gt;"",'20'!W39/20,"")</f>
        <v/>
      </c>
      <c r="X39" s="54" t="str">
        <f>IF('20'!X39&lt;&gt;"",'20'!X39/20,"")</f>
        <v/>
      </c>
      <c r="Y39" s="54" t="str">
        <f>IF('20'!Y39&lt;&gt;"",'20'!Y39/20,"")</f>
        <v/>
      </c>
      <c r="Z39" s="54" t="str">
        <f>IF('20'!Z39&lt;&gt;"",'20'!Z39/20,"")</f>
        <v/>
      </c>
      <c r="AA39" s="54" t="str">
        <f>IF('20'!AA39&lt;&gt;"",'20'!AA39/20,"")</f>
        <v/>
      </c>
      <c r="AB39" s="54" t="str">
        <f>IF('20'!AB39&lt;&gt;"",'20'!AB39/20,"")</f>
        <v/>
      </c>
      <c r="AC39" s="54" t="str">
        <f>IF('20'!AC39&lt;&gt;"",'20'!AC39/20,"")</f>
        <v/>
      </c>
      <c r="AD39" s="54" t="str">
        <f>IF('20'!AD39&lt;&gt;"",'20'!AD39/20,"")</f>
        <v/>
      </c>
      <c r="AE39" s="54" t="str">
        <f>IF('20'!AE39&lt;&gt;"",'20'!AE39/20,"")</f>
        <v/>
      </c>
      <c r="AF39" s="54" t="str">
        <f>IF('20'!AF39&lt;&gt;"",'20'!AF39/20,"")</f>
        <v/>
      </c>
      <c r="AG39" s="54" t="str">
        <f>IF('20'!AG39&lt;&gt;"",'20'!AG39/20,"")</f>
        <v/>
      </c>
      <c r="AH39" s="54" t="str">
        <f>IF('20'!AH39&lt;&gt;"",'20'!AH39/20,"")</f>
        <v/>
      </c>
      <c r="AI39" s="54" t="str">
        <f>IF('20'!AI39&lt;&gt;"",'20'!AI39/20,"")</f>
        <v/>
      </c>
      <c r="AJ39" s="54" t="str">
        <f>IF('20'!AJ39&lt;&gt;"",'20'!AJ39/20,"")</f>
        <v/>
      </c>
      <c r="AK39" s="54" t="str">
        <f>IF('20'!AK39&lt;&gt;"",'20'!AK39/20,"")</f>
        <v/>
      </c>
      <c r="AL39" s="54" t="str">
        <f>IF('20'!AL39&lt;&gt;"",'20'!AL39/20,"")</f>
        <v/>
      </c>
      <c r="AM39" s="54" t="str">
        <f>IF('20'!AM39&lt;&gt;"",'20'!AM39/20,"")</f>
        <v/>
      </c>
      <c r="AN39" s="54" t="str">
        <f>IF('20'!AN39&lt;&gt;"",'20'!AN39/20,"")</f>
        <v/>
      </c>
      <c r="AO39" s="54" t="str">
        <f>IF('20'!AO39&lt;&gt;"",'20'!AO39/20,"")</f>
        <v/>
      </c>
      <c r="AP39" s="54" t="str">
        <f>IF('20'!AP39&lt;&gt;"",'20'!AP39/20,"")</f>
        <v/>
      </c>
      <c r="AQ39" s="54" t="str">
        <f>IF('20'!AQ39&lt;&gt;"",'20'!AQ39/20,"")</f>
        <v/>
      </c>
      <c r="AR39" s="54" t="str">
        <f>IF('20'!AR39&lt;&gt;"",'20'!AR39/20,"")</f>
        <v/>
      </c>
      <c r="AS39" s="54" t="str">
        <f>IF('20'!AS39&lt;&gt;"",'20'!AS39/20,"")</f>
        <v/>
      </c>
      <c r="AT39" s="54" t="str">
        <f>IF('20'!AT39&lt;&gt;"",'20'!AT39/20,"")</f>
        <v/>
      </c>
      <c r="AU39" s="54" t="str">
        <f>IF('20'!AU39&lt;&gt;"",'20'!AU39/20,"")</f>
        <v/>
      </c>
      <c r="AV39" s="54" t="str">
        <f>IF('20'!AV39&lt;&gt;"",'20'!AV39/20,"")</f>
        <v/>
      </c>
      <c r="AW39" s="54" t="str">
        <f>IF('20'!AW39&lt;&gt;"",'20'!AW39/20,"")</f>
        <v/>
      </c>
      <c r="AX39" s="54" t="str">
        <f>IF('20'!AX39&lt;&gt;"",'20'!AX39/20,"")</f>
        <v/>
      </c>
      <c r="AY39" s="54" t="str">
        <f>IF('20'!AY39&lt;&gt;"",'20'!AY39/20,"")</f>
        <v/>
      </c>
      <c r="AZ39" s="54" t="str">
        <f>IF('20'!AZ39&lt;&gt;"",'20'!AZ39/20,"")</f>
        <v/>
      </c>
      <c r="BA39" s="54" t="str">
        <f>IF('20'!BA39&lt;&gt;"",'20'!BA39/20,"")</f>
        <v/>
      </c>
      <c r="BB39" s="54" t="str">
        <f>IF('20'!BB39&lt;&gt;"",'20'!BB39/20,"")</f>
        <v/>
      </c>
      <c r="BC39" s="54" t="str">
        <f>IF('20'!BC39&lt;&gt;"",'20'!BC39/20,"")</f>
        <v/>
      </c>
      <c r="BD39" s="54" t="str">
        <f>IF('20'!BD39&lt;&gt;"",'20'!BD39/20,"")</f>
        <v/>
      </c>
      <c r="BE39" s="54" t="str">
        <f>IF('20'!BE39&lt;&gt;"",'20'!BE39/20,"")</f>
        <v/>
      </c>
      <c r="BF39" s="54" t="str">
        <f>IF('20'!BF39&lt;&gt;"",'20'!BF39/20,"")</f>
        <v/>
      </c>
      <c r="BG39" s="54" t="str">
        <f>IF('20'!BG39&lt;&gt;"",'20'!BG39/20,"")</f>
        <v/>
      </c>
      <c r="BH39" s="54" t="str">
        <f>IF('20'!BH39&lt;&gt;"",'20'!BH39/20,"")</f>
        <v/>
      </c>
      <c r="BI39" s="54" t="str">
        <f>IF('20'!BI39&lt;&gt;"",'20'!BI39/20,"")</f>
        <v/>
      </c>
      <c r="BJ39" s="54" t="str">
        <f>IF('20'!BJ39&lt;&gt;"",'20'!BJ39/20,"")</f>
        <v/>
      </c>
      <c r="BK39" s="54" t="str">
        <f>IF('20'!BK39&lt;&gt;"",'20'!BK39/20,"")</f>
        <v/>
      </c>
      <c r="BL39" s="54" t="str">
        <f>IF('20'!BL39&lt;&gt;"",'20'!BL39/20,"")</f>
        <v/>
      </c>
      <c r="BM39" s="54" t="str">
        <f>IF('20'!BM39&lt;&gt;"",'20'!BM39/20,"")</f>
        <v/>
      </c>
      <c r="BN39" s="54" t="str">
        <f>IF('20'!BN39&lt;&gt;"",'20'!BN39/20,"")</f>
        <v/>
      </c>
      <c r="BO39" s="54" t="str">
        <f>IF('20'!BO39&lt;&gt;"",'20'!BO39/20,"")</f>
        <v/>
      </c>
      <c r="BP39" s="54" t="str">
        <f>IF('20'!BP39&lt;&gt;"",'20'!BP39/20,"")</f>
        <v/>
      </c>
      <c r="BQ39" s="54" t="str">
        <f>IF('20'!BQ39&lt;&gt;"",'20'!BQ39/20,"")</f>
        <v/>
      </c>
      <c r="BR39" s="54" t="str">
        <f>IF('20'!BR39&lt;&gt;"",'20'!BR39/20,"")</f>
        <v/>
      </c>
      <c r="BS39" s="54" t="str">
        <f>IF('20'!BS39&lt;&gt;"",'20'!BS39/20,"")</f>
        <v/>
      </c>
      <c r="BT39" s="54" t="str">
        <f>IF('20'!BT39&lt;&gt;"",'20'!BT39/20,"")</f>
        <v/>
      </c>
      <c r="BU39" s="54" t="str">
        <f>IF('20'!BU39&lt;&gt;"",'20'!BU39/20,"")</f>
        <v/>
      </c>
      <c r="BV39" s="54" t="str">
        <f>IF('20'!BV39&lt;&gt;"",'20'!BV39/20,"")</f>
        <v/>
      </c>
      <c r="BW39" s="54" t="str">
        <f>IF('20'!BW39&lt;&gt;"",'20'!BW39/20,"")</f>
        <v/>
      </c>
      <c r="BX39" s="54" t="str">
        <f>IF('20'!BX39&lt;&gt;"",'20'!BX39/20,"")</f>
        <v/>
      </c>
      <c r="BY39" s="54" t="str">
        <f>IF('20'!BY39&lt;&gt;"",'20'!BY39/20,"")</f>
        <v/>
      </c>
      <c r="BZ39" s="54" t="str">
        <f>IF('20'!BZ39&lt;&gt;"",'20'!BZ39/20,"")</f>
        <v/>
      </c>
      <c r="CA39" s="54" t="str">
        <f>IF('20'!CA39&lt;&gt;"",'20'!CA39/20,"")</f>
        <v/>
      </c>
      <c r="CB39" s="54" t="str">
        <f>IF('20'!CB39&lt;&gt;"",'20'!CB39/20,"")</f>
        <v/>
      </c>
      <c r="CC39" s="54" t="str">
        <f>IF('20'!CC39&lt;&gt;"",'20'!CC39/20,"")</f>
        <v/>
      </c>
      <c r="CD39" s="54" t="str">
        <f>IF('20'!CD39&lt;&gt;"",'20'!CD39/20,"")</f>
        <v/>
      </c>
      <c r="CE39" s="54" t="str">
        <f>IF('20'!CE39&lt;&gt;"",'20'!CE39/20,"")</f>
        <v/>
      </c>
      <c r="CF39" s="54" t="str">
        <f>IF('20'!CF39&lt;&gt;"",'20'!CF39/20,"")</f>
        <v/>
      </c>
      <c r="CG39" s="54" t="str">
        <f>IF('20'!CG39&lt;&gt;"",'20'!CG39/20,"")</f>
        <v/>
      </c>
      <c r="CH39" s="54" t="str">
        <f>IF('20'!CH39&lt;&gt;"",'20'!CH39/20,"")</f>
        <v/>
      </c>
      <c r="CI39" s="54" t="str">
        <f>IF('20'!CI39&lt;&gt;"",'20'!CI39/20,"")</f>
        <v/>
      </c>
      <c r="CJ39" s="54" t="str">
        <f>IF('20'!CJ39&lt;&gt;"",'20'!CJ39/20,"")</f>
        <v/>
      </c>
      <c r="CK39" s="54" t="str">
        <f>IF('20'!CK39&lt;&gt;"",'20'!CK39/20,"")</f>
        <v/>
      </c>
      <c r="CL39" s="54" t="str">
        <f>IF('20'!CL39&lt;&gt;"",'20'!CL39/20,"")</f>
        <v/>
      </c>
      <c r="CM39" s="54" t="str">
        <f>IF('20'!CM39&lt;&gt;"",'20'!CM39/20,"")</f>
        <v/>
      </c>
      <c r="CN39" s="54" t="str">
        <f>IF('20'!CN39&lt;&gt;"",'20'!CN39/20,"")</f>
        <v/>
      </c>
      <c r="CO39" s="54" t="str">
        <f>IF('20'!CO39&lt;&gt;"",'20'!CO39/20,"")</f>
        <v/>
      </c>
      <c r="CP39" s="54" t="str">
        <f>IF('20'!CP39&lt;&gt;"",'20'!CP39/20,"")</f>
        <v/>
      </c>
      <c r="CQ39" s="54" t="str">
        <f>IF('20'!CQ39&lt;&gt;"",'20'!CQ39/20,"")</f>
        <v/>
      </c>
      <c r="CR39" s="54" t="str">
        <f>IF('20'!CR39&lt;&gt;"",'20'!CR39/20,"")</f>
        <v/>
      </c>
      <c r="CS39" s="54" t="str">
        <f>IF('20'!CS39&lt;&gt;"",'20'!CS39/20,"")</f>
        <v/>
      </c>
      <c r="CT39" s="54" t="str">
        <f>IF('20'!CT39&lt;&gt;"",'20'!CT39/20,"")</f>
        <v/>
      </c>
      <c r="CU39" s="54" t="str">
        <f>IF('20'!CU39&lt;&gt;"",'20'!CU39/20,"")</f>
        <v/>
      </c>
      <c r="CV39" s="54" t="str">
        <f>IF('20'!CV39&lt;&gt;"",'20'!CV39/20,"")</f>
        <v/>
      </c>
      <c r="CW39" s="54" t="str">
        <f>IF('20'!CW39&lt;&gt;"",'20'!CW39/20,"")</f>
        <v/>
      </c>
      <c r="CX39" s="54" t="str">
        <f>IF('20'!CX39&lt;&gt;"",'20'!CX39/20,"")</f>
        <v/>
      </c>
      <c r="CY39" s="54" t="str">
        <f>IF('20'!CY39&lt;&gt;"",'20'!CY39/20,"")</f>
        <v/>
      </c>
      <c r="CZ39" s="54" t="str">
        <f>IF('20'!CZ39&lt;&gt;"",'20'!CZ39/20,"")</f>
        <v/>
      </c>
      <c r="DA39" s="54" t="str">
        <f>IF('20'!DA39&lt;&gt;"",'20'!DA39/20,"")</f>
        <v/>
      </c>
      <c r="DB39" s="54" t="str">
        <f>IF('20'!DB39&lt;&gt;"",'20'!DB39/20,"")</f>
        <v/>
      </c>
      <c r="DC39" s="54" t="str">
        <f>IF('20'!DC39&lt;&gt;"",'20'!DC39/20,"")</f>
        <v/>
      </c>
      <c r="DD39" s="54" t="str">
        <f>IF('20'!DD39&lt;&gt;"",'20'!DD39/20,"")</f>
        <v/>
      </c>
      <c r="DE39" s="54" t="str">
        <f>IF('20'!DE39&lt;&gt;"",'20'!DE39/20,"")</f>
        <v/>
      </c>
      <c r="DF39" s="54" t="str">
        <f>IF('20'!DF39&lt;&gt;"",'20'!DF39/20,"")</f>
        <v/>
      </c>
      <c r="DG39" s="54" t="str">
        <f>IF('20'!DG39&lt;&gt;"",'20'!DG39/20,"")</f>
        <v/>
      </c>
      <c r="DH39" s="54" t="str">
        <f>IF('20'!DH39&lt;&gt;"",'20'!DH39/20,"")</f>
        <v/>
      </c>
      <c r="DI39" s="54" t="str">
        <f>IF('20'!DI39&lt;&gt;"",'20'!DI39/20,"")</f>
        <v/>
      </c>
      <c r="DJ39" s="54" t="str">
        <f>IF('20'!DJ39&lt;&gt;"",'20'!DJ39/20,"")</f>
        <v/>
      </c>
      <c r="DK39" s="54" t="str">
        <f>IF('20'!DK39&lt;&gt;"",'20'!DK39/20,"")</f>
        <v/>
      </c>
      <c r="DL39" s="54" t="str">
        <f>IF('20'!DL39&lt;&gt;"",'20'!DL39/20,"")</f>
        <v/>
      </c>
      <c r="DM39" s="54" t="str">
        <f>IF('20'!DM39&lt;&gt;"",'20'!DM39/20,"")</f>
        <v/>
      </c>
      <c r="DN39" s="54" t="str">
        <f>IF('20'!DN39&lt;&gt;"",'20'!DN39/20,"")</f>
        <v/>
      </c>
      <c r="DO39" s="54" t="str">
        <f>IF('20'!DO39&lt;&gt;"",'20'!DO39/20,"")</f>
        <v/>
      </c>
      <c r="DP39" s="54" t="str">
        <f>IF('20'!DP39&lt;&gt;"",'20'!DP39/20,"")</f>
        <v/>
      </c>
      <c r="DQ39" s="54" t="str">
        <f>IF('20'!DQ39&lt;&gt;"",'20'!DQ39/20,"")</f>
        <v/>
      </c>
      <c r="DR39" s="54" t="str">
        <f>IF('20'!DR39&lt;&gt;"",'20'!DR39/20,"")</f>
        <v/>
      </c>
      <c r="DS39" s="54" t="str">
        <f>IF('20'!DS39&lt;&gt;"",'20'!DS39/20,"")</f>
        <v/>
      </c>
      <c r="DT39" s="54" t="str">
        <f>IF('20'!DT39&lt;&gt;"",'20'!DT39/20,"")</f>
        <v/>
      </c>
      <c r="DU39" s="54" t="str">
        <f>IF('20'!DU39&lt;&gt;"",'20'!DU39/20,"")</f>
        <v/>
      </c>
      <c r="DV39" s="54" t="str">
        <f>IF('20'!DV39&lt;&gt;"",'20'!DV39/20,"")</f>
        <v/>
      </c>
      <c r="DW39" s="54" t="str">
        <f>IF('20'!DW39&lt;&gt;"",'20'!DW39/20,"")</f>
        <v/>
      </c>
      <c r="DX39" s="54" t="str">
        <f>IF('20'!DX39&lt;&gt;"",'20'!DX39/20,"")</f>
        <v/>
      </c>
      <c r="DY39" s="54" t="str">
        <f>IF('20'!DY39&lt;&gt;"",'20'!DY39/20,"")</f>
        <v/>
      </c>
      <c r="DZ39" s="54" t="str">
        <f>IF('20'!DZ39&lt;&gt;"",'20'!DZ39/20,"")</f>
        <v/>
      </c>
      <c r="EA39" s="54" t="str">
        <f>IF('20'!EA39&lt;&gt;"",'20'!EA39/20,"")</f>
        <v/>
      </c>
      <c r="EB39" s="54" t="str">
        <f>IF('20'!EB39&lt;&gt;"",'20'!EB39/20,"")</f>
        <v/>
      </c>
      <c r="EC39" s="54" t="str">
        <f>IF('20'!EC39&lt;&gt;"",'20'!EC39/20,"")</f>
        <v/>
      </c>
      <c r="ED39" s="54" t="str">
        <f>IF('20'!ED39&lt;&gt;"",'20'!ED39/20,"")</f>
        <v/>
      </c>
      <c r="EE39" s="54" t="str">
        <f>IF('20'!EE39&lt;&gt;"",'20'!EE39/20,"")</f>
        <v/>
      </c>
      <c r="EF39" s="54" t="str">
        <f>IF('20'!EF39&lt;&gt;"",'20'!EF39/20,"")</f>
        <v/>
      </c>
      <c r="EG39" s="54" t="str">
        <f>IF('20'!EG39&lt;&gt;"",'20'!EG39/20,"")</f>
        <v/>
      </c>
      <c r="EH39" s="54" t="str">
        <f>IF('20'!EH39&lt;&gt;"",'20'!EH39/20,"")</f>
        <v/>
      </c>
      <c r="EI39" s="54" t="str">
        <f>IF('20'!EI39&lt;&gt;"",'20'!EI39/20,"")</f>
        <v/>
      </c>
      <c r="EJ39" s="54" t="str">
        <f>IF('20'!EJ39&lt;&gt;"",'20'!EJ39/20,"")</f>
        <v/>
      </c>
      <c r="EK39" s="54" t="str">
        <f>IF('20'!EK39&lt;&gt;"",'20'!EK39/20,"")</f>
        <v/>
      </c>
      <c r="EL39" s="54" t="str">
        <f>IF('20'!EL39&lt;&gt;"",'20'!EL39/20,"")</f>
        <v/>
      </c>
      <c r="EM39" s="54" t="str">
        <f>IF('20'!EM39&lt;&gt;"",'20'!EM39/20,"")</f>
        <v/>
      </c>
      <c r="EN39" s="54" t="str">
        <f>IF('20'!EN39&lt;&gt;"",'20'!EN39/20,"")</f>
        <v/>
      </c>
      <c r="EO39" s="54" t="str">
        <f>IF('20'!EO39&lt;&gt;"",'20'!EO39/20,"")</f>
        <v/>
      </c>
      <c r="EP39" s="54" t="str">
        <f>IF('20'!EP39&lt;&gt;"",'20'!EP39/20,"")</f>
        <v/>
      </c>
      <c r="EQ39" s="54" t="str">
        <f>IF('20'!EQ39&lt;&gt;"",'20'!EQ39/20,"")</f>
        <v/>
      </c>
      <c r="ER39" s="54" t="str">
        <f>IF('20'!ER39&lt;&gt;"",'20'!ER39/20,"")</f>
        <v/>
      </c>
      <c r="ES39" s="54" t="str">
        <f>IF('20'!ES39&lt;&gt;"",'20'!ES39/20,"")</f>
        <v/>
      </c>
      <c r="ET39" s="54" t="str">
        <f>IF('20'!ET39&lt;&gt;"",'20'!ET39/20,"")</f>
        <v/>
      </c>
      <c r="EU39" s="54" t="str">
        <f>IF('20'!EU39&lt;&gt;"",'20'!EU39/20,"")</f>
        <v/>
      </c>
      <c r="EV39" s="54" t="str">
        <f>IF('20'!EV39&lt;&gt;"",'20'!EV39/20,"")</f>
        <v/>
      </c>
      <c r="EW39" s="54" t="str">
        <f>IF('20'!EW39&lt;&gt;"",'20'!EW39/20,"")</f>
        <v/>
      </c>
      <c r="EX39" s="54" t="str">
        <f>IF('20'!EX39&lt;&gt;"",'20'!EX39/20,"")</f>
        <v/>
      </c>
      <c r="EY39" s="54" t="str">
        <f>IF('20'!EY39&lt;&gt;"",'20'!EY39/20,"")</f>
        <v/>
      </c>
      <c r="EZ39" s="54" t="str">
        <f>IF('20'!EZ39&lt;&gt;"",'20'!EZ39/20,"")</f>
        <v/>
      </c>
      <c r="FA39" s="54" t="str">
        <f>IF('20'!FA39&lt;&gt;"",'20'!FA39/20,"")</f>
        <v/>
      </c>
      <c r="FB39" s="54" t="str">
        <f>IF('20'!FB39&lt;&gt;"",'20'!FB39/20,"")</f>
        <v/>
      </c>
      <c r="FC39" s="54" t="str">
        <f>IF('20'!FC39&lt;&gt;"",'20'!FC39/20,"")</f>
        <v/>
      </c>
      <c r="FD39" s="54" t="str">
        <f>IF('20'!FD39&lt;&gt;"",'20'!FD39/20,"")</f>
        <v/>
      </c>
      <c r="FE39" s="54" t="str">
        <f>IF('20'!FE39&lt;&gt;"",'20'!FE39/20,"")</f>
        <v/>
      </c>
      <c r="FF39" s="54" t="str">
        <f>IF('20'!FF39&lt;&gt;"",'20'!FF39/20,"")</f>
        <v/>
      </c>
      <c r="FG39" s="54" t="str">
        <f>IF('20'!FG39&lt;&gt;"",'20'!FG39/20,"")</f>
        <v/>
      </c>
      <c r="FH39" s="54" t="str">
        <f>IF('20'!FH39&lt;&gt;"",'20'!FH39/20,"")</f>
        <v/>
      </c>
      <c r="FI39" s="54" t="str">
        <f>IF('20'!FI39&lt;&gt;"",'20'!FI39/20,"")</f>
        <v/>
      </c>
      <c r="FJ39" s="54" t="str">
        <f>IF('20'!FJ39&lt;&gt;"",'20'!FJ39/20,"")</f>
        <v/>
      </c>
      <c r="FK39" s="54" t="str">
        <f>IF('20'!FK39&lt;&gt;"",'20'!FK39/20,"")</f>
        <v/>
      </c>
      <c r="FL39" s="54" t="str">
        <f>IF('20'!FL39&lt;&gt;"",'20'!FL39/20,"")</f>
        <v/>
      </c>
    </row>
    <row r="40" spans="2:168" x14ac:dyDescent="0.25">
      <c r="B40" s="42" t="str">
        <f>IF(ISBLANK('Nota de Estudiantes'!B42),"",'Nota de Estudiantes'!B42)</f>
        <v/>
      </c>
      <c r="C40" s="42" t="str">
        <f>IF(ISBLANK('Nota de Estudiantes'!C42),"",'Nota de Estudiantes'!C42)</f>
        <v/>
      </c>
      <c r="D40" s="38" t="str">
        <f>IF(ISBLANK('Nota de Estudiantes'!D42),"",'Nota de Estudiantes'!D42)</f>
        <v/>
      </c>
      <c r="E40" s="54" t="str">
        <f>IF('20'!E40&lt;&gt;"",'20'!E40/20,"")</f>
        <v/>
      </c>
      <c r="F40" s="54" t="str">
        <f>IF('20'!F40&lt;&gt;"",'20'!F40/20,"")</f>
        <v/>
      </c>
      <c r="G40" s="54" t="str">
        <f>IF('20'!G40&lt;&gt;"",'20'!G40/20,"")</f>
        <v/>
      </c>
      <c r="H40" s="54" t="str">
        <f>IF('20'!H40&lt;&gt;"",'20'!H40/20,"")</f>
        <v/>
      </c>
      <c r="I40" s="54" t="str">
        <f>IF('20'!I40&lt;&gt;"",'20'!I40/20,"")</f>
        <v/>
      </c>
      <c r="J40" s="54" t="str">
        <f>IF('20'!J40&lt;&gt;"",'20'!J40/20,"")</f>
        <v/>
      </c>
      <c r="K40" s="54" t="str">
        <f>IF('20'!K40&lt;&gt;"",'20'!K40/20,"")</f>
        <v/>
      </c>
      <c r="L40" s="54" t="str">
        <f>IF('20'!L40&lt;&gt;"",'20'!L40/20,"")</f>
        <v/>
      </c>
      <c r="M40" s="54" t="str">
        <f>IF('20'!M40&lt;&gt;"",'20'!M40/20,"")</f>
        <v/>
      </c>
      <c r="N40" s="54" t="str">
        <f>IF('20'!N40&lt;&gt;"",'20'!N40/20,"")</f>
        <v/>
      </c>
      <c r="O40" s="54" t="str">
        <f>IF('20'!O40&lt;&gt;"",'20'!O40/20,"")</f>
        <v/>
      </c>
      <c r="P40" s="54" t="str">
        <f>IF('20'!P40&lt;&gt;"",'20'!P40/20,"")</f>
        <v/>
      </c>
      <c r="Q40" s="54" t="str">
        <f>IF('20'!Q40&lt;&gt;"",'20'!Q40/20,"")</f>
        <v/>
      </c>
      <c r="R40" s="54" t="str">
        <f>IF('20'!R40&lt;&gt;"",'20'!R40/20,"")</f>
        <v/>
      </c>
      <c r="S40" s="54" t="str">
        <f>IF('20'!S40&lt;&gt;"",'20'!S40/20,"")</f>
        <v/>
      </c>
      <c r="T40" s="54" t="str">
        <f>IF('20'!T40&lt;&gt;"",'20'!T40/20,"")</f>
        <v/>
      </c>
      <c r="U40" s="54" t="str">
        <f>IF('20'!U40&lt;&gt;"",'20'!U40/20,"")</f>
        <v/>
      </c>
      <c r="V40" s="54" t="str">
        <f>IF('20'!V40&lt;&gt;"",'20'!V40/20,"")</f>
        <v/>
      </c>
      <c r="W40" s="54" t="str">
        <f>IF('20'!W40&lt;&gt;"",'20'!W40/20,"")</f>
        <v/>
      </c>
      <c r="X40" s="54" t="str">
        <f>IF('20'!X40&lt;&gt;"",'20'!X40/20,"")</f>
        <v/>
      </c>
      <c r="Y40" s="54" t="str">
        <f>IF('20'!Y40&lt;&gt;"",'20'!Y40/20,"")</f>
        <v/>
      </c>
      <c r="Z40" s="54" t="str">
        <f>IF('20'!Z40&lt;&gt;"",'20'!Z40/20,"")</f>
        <v/>
      </c>
      <c r="AA40" s="54" t="str">
        <f>IF('20'!AA40&lt;&gt;"",'20'!AA40/20,"")</f>
        <v/>
      </c>
      <c r="AB40" s="54" t="str">
        <f>IF('20'!AB40&lt;&gt;"",'20'!AB40/20,"")</f>
        <v/>
      </c>
      <c r="AC40" s="54" t="str">
        <f>IF('20'!AC40&lt;&gt;"",'20'!AC40/20,"")</f>
        <v/>
      </c>
      <c r="AD40" s="54" t="str">
        <f>IF('20'!AD40&lt;&gt;"",'20'!AD40/20,"")</f>
        <v/>
      </c>
      <c r="AE40" s="54" t="str">
        <f>IF('20'!AE40&lt;&gt;"",'20'!AE40/20,"")</f>
        <v/>
      </c>
      <c r="AF40" s="54" t="str">
        <f>IF('20'!AF40&lt;&gt;"",'20'!AF40/20,"")</f>
        <v/>
      </c>
      <c r="AG40" s="54" t="str">
        <f>IF('20'!AG40&lt;&gt;"",'20'!AG40/20,"")</f>
        <v/>
      </c>
      <c r="AH40" s="54" t="str">
        <f>IF('20'!AH40&lt;&gt;"",'20'!AH40/20,"")</f>
        <v/>
      </c>
      <c r="AI40" s="54" t="str">
        <f>IF('20'!AI40&lt;&gt;"",'20'!AI40/20,"")</f>
        <v/>
      </c>
      <c r="AJ40" s="54" t="str">
        <f>IF('20'!AJ40&lt;&gt;"",'20'!AJ40/20,"")</f>
        <v/>
      </c>
      <c r="AK40" s="54" t="str">
        <f>IF('20'!AK40&lt;&gt;"",'20'!AK40/20,"")</f>
        <v/>
      </c>
      <c r="AL40" s="54" t="str">
        <f>IF('20'!AL40&lt;&gt;"",'20'!AL40/20,"")</f>
        <v/>
      </c>
      <c r="AM40" s="54" t="str">
        <f>IF('20'!AM40&lt;&gt;"",'20'!AM40/20,"")</f>
        <v/>
      </c>
      <c r="AN40" s="54" t="str">
        <f>IF('20'!AN40&lt;&gt;"",'20'!AN40/20,"")</f>
        <v/>
      </c>
      <c r="AO40" s="54" t="str">
        <f>IF('20'!AO40&lt;&gt;"",'20'!AO40/20,"")</f>
        <v/>
      </c>
      <c r="AP40" s="54" t="str">
        <f>IF('20'!AP40&lt;&gt;"",'20'!AP40/20,"")</f>
        <v/>
      </c>
      <c r="AQ40" s="54" t="str">
        <f>IF('20'!AQ40&lt;&gt;"",'20'!AQ40/20,"")</f>
        <v/>
      </c>
      <c r="AR40" s="54" t="str">
        <f>IF('20'!AR40&lt;&gt;"",'20'!AR40/20,"")</f>
        <v/>
      </c>
      <c r="AS40" s="54" t="str">
        <f>IF('20'!AS40&lt;&gt;"",'20'!AS40/20,"")</f>
        <v/>
      </c>
      <c r="AT40" s="54" t="str">
        <f>IF('20'!AT40&lt;&gt;"",'20'!AT40/20,"")</f>
        <v/>
      </c>
      <c r="AU40" s="54" t="str">
        <f>IF('20'!AU40&lt;&gt;"",'20'!AU40/20,"")</f>
        <v/>
      </c>
      <c r="AV40" s="54" t="str">
        <f>IF('20'!AV40&lt;&gt;"",'20'!AV40/20,"")</f>
        <v/>
      </c>
      <c r="AW40" s="54" t="str">
        <f>IF('20'!AW40&lt;&gt;"",'20'!AW40/20,"")</f>
        <v/>
      </c>
      <c r="AX40" s="54" t="str">
        <f>IF('20'!AX40&lt;&gt;"",'20'!AX40/20,"")</f>
        <v/>
      </c>
      <c r="AY40" s="54" t="str">
        <f>IF('20'!AY40&lt;&gt;"",'20'!AY40/20,"")</f>
        <v/>
      </c>
      <c r="AZ40" s="54" t="str">
        <f>IF('20'!AZ40&lt;&gt;"",'20'!AZ40/20,"")</f>
        <v/>
      </c>
      <c r="BA40" s="54" t="str">
        <f>IF('20'!BA40&lt;&gt;"",'20'!BA40/20,"")</f>
        <v/>
      </c>
      <c r="BB40" s="54" t="str">
        <f>IF('20'!BB40&lt;&gt;"",'20'!BB40/20,"")</f>
        <v/>
      </c>
      <c r="BC40" s="54" t="str">
        <f>IF('20'!BC40&lt;&gt;"",'20'!BC40/20,"")</f>
        <v/>
      </c>
      <c r="BD40" s="54" t="str">
        <f>IF('20'!BD40&lt;&gt;"",'20'!BD40/20,"")</f>
        <v/>
      </c>
      <c r="BE40" s="54" t="str">
        <f>IF('20'!BE40&lt;&gt;"",'20'!BE40/20,"")</f>
        <v/>
      </c>
      <c r="BF40" s="54" t="str">
        <f>IF('20'!BF40&lt;&gt;"",'20'!BF40/20,"")</f>
        <v/>
      </c>
      <c r="BG40" s="54" t="str">
        <f>IF('20'!BG40&lt;&gt;"",'20'!BG40/20,"")</f>
        <v/>
      </c>
      <c r="BH40" s="54" t="str">
        <f>IF('20'!BH40&lt;&gt;"",'20'!BH40/20,"")</f>
        <v/>
      </c>
      <c r="BI40" s="54" t="str">
        <f>IF('20'!BI40&lt;&gt;"",'20'!BI40/20,"")</f>
        <v/>
      </c>
      <c r="BJ40" s="54" t="str">
        <f>IF('20'!BJ40&lt;&gt;"",'20'!BJ40/20,"")</f>
        <v/>
      </c>
      <c r="BK40" s="54" t="str">
        <f>IF('20'!BK40&lt;&gt;"",'20'!BK40/20,"")</f>
        <v/>
      </c>
      <c r="BL40" s="54" t="str">
        <f>IF('20'!BL40&lt;&gt;"",'20'!BL40/20,"")</f>
        <v/>
      </c>
      <c r="BM40" s="54" t="str">
        <f>IF('20'!BM40&lt;&gt;"",'20'!BM40/20,"")</f>
        <v/>
      </c>
      <c r="BN40" s="54" t="str">
        <f>IF('20'!BN40&lt;&gt;"",'20'!BN40/20,"")</f>
        <v/>
      </c>
      <c r="BO40" s="54" t="str">
        <f>IF('20'!BO40&lt;&gt;"",'20'!BO40/20,"")</f>
        <v/>
      </c>
      <c r="BP40" s="54" t="str">
        <f>IF('20'!BP40&lt;&gt;"",'20'!BP40/20,"")</f>
        <v/>
      </c>
      <c r="BQ40" s="54" t="str">
        <f>IF('20'!BQ40&lt;&gt;"",'20'!BQ40/20,"")</f>
        <v/>
      </c>
      <c r="BR40" s="54" t="str">
        <f>IF('20'!BR40&lt;&gt;"",'20'!BR40/20,"")</f>
        <v/>
      </c>
      <c r="BS40" s="54" t="str">
        <f>IF('20'!BS40&lt;&gt;"",'20'!BS40/20,"")</f>
        <v/>
      </c>
      <c r="BT40" s="54" t="str">
        <f>IF('20'!BT40&lt;&gt;"",'20'!BT40/20,"")</f>
        <v/>
      </c>
      <c r="BU40" s="54" t="str">
        <f>IF('20'!BU40&lt;&gt;"",'20'!BU40/20,"")</f>
        <v/>
      </c>
      <c r="BV40" s="54" t="str">
        <f>IF('20'!BV40&lt;&gt;"",'20'!BV40/20,"")</f>
        <v/>
      </c>
      <c r="BW40" s="54" t="str">
        <f>IF('20'!BW40&lt;&gt;"",'20'!BW40/20,"")</f>
        <v/>
      </c>
      <c r="BX40" s="54" t="str">
        <f>IF('20'!BX40&lt;&gt;"",'20'!BX40/20,"")</f>
        <v/>
      </c>
      <c r="BY40" s="54" t="str">
        <f>IF('20'!BY40&lt;&gt;"",'20'!BY40/20,"")</f>
        <v/>
      </c>
      <c r="BZ40" s="54" t="str">
        <f>IF('20'!BZ40&lt;&gt;"",'20'!BZ40/20,"")</f>
        <v/>
      </c>
      <c r="CA40" s="54" t="str">
        <f>IF('20'!CA40&lt;&gt;"",'20'!CA40/20,"")</f>
        <v/>
      </c>
      <c r="CB40" s="54" t="str">
        <f>IF('20'!CB40&lt;&gt;"",'20'!CB40/20,"")</f>
        <v/>
      </c>
      <c r="CC40" s="54" t="str">
        <f>IF('20'!CC40&lt;&gt;"",'20'!CC40/20,"")</f>
        <v/>
      </c>
      <c r="CD40" s="54" t="str">
        <f>IF('20'!CD40&lt;&gt;"",'20'!CD40/20,"")</f>
        <v/>
      </c>
      <c r="CE40" s="54" t="str">
        <f>IF('20'!CE40&lt;&gt;"",'20'!CE40/20,"")</f>
        <v/>
      </c>
      <c r="CF40" s="54" t="str">
        <f>IF('20'!CF40&lt;&gt;"",'20'!CF40/20,"")</f>
        <v/>
      </c>
      <c r="CG40" s="54" t="str">
        <f>IF('20'!CG40&lt;&gt;"",'20'!CG40/20,"")</f>
        <v/>
      </c>
      <c r="CH40" s="54" t="str">
        <f>IF('20'!CH40&lt;&gt;"",'20'!CH40/20,"")</f>
        <v/>
      </c>
      <c r="CI40" s="54" t="str">
        <f>IF('20'!CI40&lt;&gt;"",'20'!CI40/20,"")</f>
        <v/>
      </c>
      <c r="CJ40" s="54" t="str">
        <f>IF('20'!CJ40&lt;&gt;"",'20'!CJ40/20,"")</f>
        <v/>
      </c>
      <c r="CK40" s="54" t="str">
        <f>IF('20'!CK40&lt;&gt;"",'20'!CK40/20,"")</f>
        <v/>
      </c>
      <c r="CL40" s="54" t="str">
        <f>IF('20'!CL40&lt;&gt;"",'20'!CL40/20,"")</f>
        <v/>
      </c>
      <c r="CM40" s="54" t="str">
        <f>IF('20'!CM40&lt;&gt;"",'20'!CM40/20,"")</f>
        <v/>
      </c>
      <c r="CN40" s="54" t="str">
        <f>IF('20'!CN40&lt;&gt;"",'20'!CN40/20,"")</f>
        <v/>
      </c>
      <c r="CO40" s="54" t="str">
        <f>IF('20'!CO40&lt;&gt;"",'20'!CO40/20,"")</f>
        <v/>
      </c>
      <c r="CP40" s="54" t="str">
        <f>IF('20'!CP40&lt;&gt;"",'20'!CP40/20,"")</f>
        <v/>
      </c>
      <c r="CQ40" s="54" t="str">
        <f>IF('20'!CQ40&lt;&gt;"",'20'!CQ40/20,"")</f>
        <v/>
      </c>
      <c r="CR40" s="54" t="str">
        <f>IF('20'!CR40&lt;&gt;"",'20'!CR40/20,"")</f>
        <v/>
      </c>
      <c r="CS40" s="54" t="str">
        <f>IF('20'!CS40&lt;&gt;"",'20'!CS40/20,"")</f>
        <v/>
      </c>
      <c r="CT40" s="54" t="str">
        <f>IF('20'!CT40&lt;&gt;"",'20'!CT40/20,"")</f>
        <v/>
      </c>
      <c r="CU40" s="54" t="str">
        <f>IF('20'!CU40&lt;&gt;"",'20'!CU40/20,"")</f>
        <v/>
      </c>
      <c r="CV40" s="54" t="str">
        <f>IF('20'!CV40&lt;&gt;"",'20'!CV40/20,"")</f>
        <v/>
      </c>
      <c r="CW40" s="54" t="str">
        <f>IF('20'!CW40&lt;&gt;"",'20'!CW40/20,"")</f>
        <v/>
      </c>
      <c r="CX40" s="54" t="str">
        <f>IF('20'!CX40&lt;&gt;"",'20'!CX40/20,"")</f>
        <v/>
      </c>
      <c r="CY40" s="54" t="str">
        <f>IF('20'!CY40&lt;&gt;"",'20'!CY40/20,"")</f>
        <v/>
      </c>
      <c r="CZ40" s="54" t="str">
        <f>IF('20'!CZ40&lt;&gt;"",'20'!CZ40/20,"")</f>
        <v/>
      </c>
      <c r="DA40" s="54" t="str">
        <f>IF('20'!DA40&lt;&gt;"",'20'!DA40/20,"")</f>
        <v/>
      </c>
      <c r="DB40" s="54" t="str">
        <f>IF('20'!DB40&lt;&gt;"",'20'!DB40/20,"")</f>
        <v/>
      </c>
      <c r="DC40" s="54" t="str">
        <f>IF('20'!DC40&lt;&gt;"",'20'!DC40/20,"")</f>
        <v/>
      </c>
      <c r="DD40" s="54" t="str">
        <f>IF('20'!DD40&lt;&gt;"",'20'!DD40/20,"")</f>
        <v/>
      </c>
      <c r="DE40" s="54" t="str">
        <f>IF('20'!DE40&lt;&gt;"",'20'!DE40/20,"")</f>
        <v/>
      </c>
      <c r="DF40" s="54" t="str">
        <f>IF('20'!DF40&lt;&gt;"",'20'!DF40/20,"")</f>
        <v/>
      </c>
      <c r="DG40" s="54" t="str">
        <f>IF('20'!DG40&lt;&gt;"",'20'!DG40/20,"")</f>
        <v/>
      </c>
      <c r="DH40" s="54" t="str">
        <f>IF('20'!DH40&lt;&gt;"",'20'!DH40/20,"")</f>
        <v/>
      </c>
      <c r="DI40" s="54" t="str">
        <f>IF('20'!DI40&lt;&gt;"",'20'!DI40/20,"")</f>
        <v/>
      </c>
      <c r="DJ40" s="54" t="str">
        <f>IF('20'!DJ40&lt;&gt;"",'20'!DJ40/20,"")</f>
        <v/>
      </c>
      <c r="DK40" s="54" t="str">
        <f>IF('20'!DK40&lt;&gt;"",'20'!DK40/20,"")</f>
        <v/>
      </c>
      <c r="DL40" s="54" t="str">
        <f>IF('20'!DL40&lt;&gt;"",'20'!DL40/20,"")</f>
        <v/>
      </c>
      <c r="DM40" s="54" t="str">
        <f>IF('20'!DM40&lt;&gt;"",'20'!DM40/20,"")</f>
        <v/>
      </c>
      <c r="DN40" s="54" t="str">
        <f>IF('20'!DN40&lt;&gt;"",'20'!DN40/20,"")</f>
        <v/>
      </c>
      <c r="DO40" s="54" t="str">
        <f>IF('20'!DO40&lt;&gt;"",'20'!DO40/20,"")</f>
        <v/>
      </c>
      <c r="DP40" s="54" t="str">
        <f>IF('20'!DP40&lt;&gt;"",'20'!DP40/20,"")</f>
        <v/>
      </c>
      <c r="DQ40" s="54" t="str">
        <f>IF('20'!DQ40&lt;&gt;"",'20'!DQ40/20,"")</f>
        <v/>
      </c>
      <c r="DR40" s="54" t="str">
        <f>IF('20'!DR40&lt;&gt;"",'20'!DR40/20,"")</f>
        <v/>
      </c>
      <c r="DS40" s="54" t="str">
        <f>IF('20'!DS40&lt;&gt;"",'20'!DS40/20,"")</f>
        <v/>
      </c>
      <c r="DT40" s="54" t="str">
        <f>IF('20'!DT40&lt;&gt;"",'20'!DT40/20,"")</f>
        <v/>
      </c>
      <c r="DU40" s="54" t="str">
        <f>IF('20'!DU40&lt;&gt;"",'20'!DU40/20,"")</f>
        <v/>
      </c>
      <c r="DV40" s="54" t="str">
        <f>IF('20'!DV40&lt;&gt;"",'20'!DV40/20,"")</f>
        <v/>
      </c>
      <c r="DW40" s="54" t="str">
        <f>IF('20'!DW40&lt;&gt;"",'20'!DW40/20,"")</f>
        <v/>
      </c>
      <c r="DX40" s="54" t="str">
        <f>IF('20'!DX40&lt;&gt;"",'20'!DX40/20,"")</f>
        <v/>
      </c>
      <c r="DY40" s="54" t="str">
        <f>IF('20'!DY40&lt;&gt;"",'20'!DY40/20,"")</f>
        <v/>
      </c>
      <c r="DZ40" s="54" t="str">
        <f>IF('20'!DZ40&lt;&gt;"",'20'!DZ40/20,"")</f>
        <v/>
      </c>
      <c r="EA40" s="54" t="str">
        <f>IF('20'!EA40&lt;&gt;"",'20'!EA40/20,"")</f>
        <v/>
      </c>
      <c r="EB40" s="54" t="str">
        <f>IF('20'!EB40&lt;&gt;"",'20'!EB40/20,"")</f>
        <v/>
      </c>
      <c r="EC40" s="54" t="str">
        <f>IF('20'!EC40&lt;&gt;"",'20'!EC40/20,"")</f>
        <v/>
      </c>
      <c r="ED40" s="54" t="str">
        <f>IF('20'!ED40&lt;&gt;"",'20'!ED40/20,"")</f>
        <v/>
      </c>
      <c r="EE40" s="54" t="str">
        <f>IF('20'!EE40&lt;&gt;"",'20'!EE40/20,"")</f>
        <v/>
      </c>
      <c r="EF40" s="54" t="str">
        <f>IF('20'!EF40&lt;&gt;"",'20'!EF40/20,"")</f>
        <v/>
      </c>
      <c r="EG40" s="54" t="str">
        <f>IF('20'!EG40&lt;&gt;"",'20'!EG40/20,"")</f>
        <v/>
      </c>
      <c r="EH40" s="54" t="str">
        <f>IF('20'!EH40&lt;&gt;"",'20'!EH40/20,"")</f>
        <v/>
      </c>
      <c r="EI40" s="54" t="str">
        <f>IF('20'!EI40&lt;&gt;"",'20'!EI40/20,"")</f>
        <v/>
      </c>
      <c r="EJ40" s="54" t="str">
        <f>IF('20'!EJ40&lt;&gt;"",'20'!EJ40/20,"")</f>
        <v/>
      </c>
      <c r="EK40" s="54" t="str">
        <f>IF('20'!EK40&lt;&gt;"",'20'!EK40/20,"")</f>
        <v/>
      </c>
      <c r="EL40" s="54" t="str">
        <f>IF('20'!EL40&lt;&gt;"",'20'!EL40/20,"")</f>
        <v/>
      </c>
      <c r="EM40" s="54" t="str">
        <f>IF('20'!EM40&lt;&gt;"",'20'!EM40/20,"")</f>
        <v/>
      </c>
      <c r="EN40" s="54" t="str">
        <f>IF('20'!EN40&lt;&gt;"",'20'!EN40/20,"")</f>
        <v/>
      </c>
      <c r="EO40" s="54" t="str">
        <f>IF('20'!EO40&lt;&gt;"",'20'!EO40/20,"")</f>
        <v/>
      </c>
      <c r="EP40" s="54" t="str">
        <f>IF('20'!EP40&lt;&gt;"",'20'!EP40/20,"")</f>
        <v/>
      </c>
      <c r="EQ40" s="54" t="str">
        <f>IF('20'!EQ40&lt;&gt;"",'20'!EQ40/20,"")</f>
        <v/>
      </c>
      <c r="ER40" s="54" t="str">
        <f>IF('20'!ER40&lt;&gt;"",'20'!ER40/20,"")</f>
        <v/>
      </c>
      <c r="ES40" s="54" t="str">
        <f>IF('20'!ES40&lt;&gt;"",'20'!ES40/20,"")</f>
        <v/>
      </c>
      <c r="ET40" s="54" t="str">
        <f>IF('20'!ET40&lt;&gt;"",'20'!ET40/20,"")</f>
        <v/>
      </c>
      <c r="EU40" s="54" t="str">
        <f>IF('20'!EU40&lt;&gt;"",'20'!EU40/20,"")</f>
        <v/>
      </c>
      <c r="EV40" s="54" t="str">
        <f>IF('20'!EV40&lt;&gt;"",'20'!EV40/20,"")</f>
        <v/>
      </c>
      <c r="EW40" s="54" t="str">
        <f>IF('20'!EW40&lt;&gt;"",'20'!EW40/20,"")</f>
        <v/>
      </c>
      <c r="EX40" s="54" t="str">
        <f>IF('20'!EX40&lt;&gt;"",'20'!EX40/20,"")</f>
        <v/>
      </c>
      <c r="EY40" s="54" t="str">
        <f>IF('20'!EY40&lt;&gt;"",'20'!EY40/20,"")</f>
        <v/>
      </c>
      <c r="EZ40" s="54" t="str">
        <f>IF('20'!EZ40&lt;&gt;"",'20'!EZ40/20,"")</f>
        <v/>
      </c>
      <c r="FA40" s="54" t="str">
        <f>IF('20'!FA40&lt;&gt;"",'20'!FA40/20,"")</f>
        <v/>
      </c>
      <c r="FB40" s="54" t="str">
        <f>IF('20'!FB40&lt;&gt;"",'20'!FB40/20,"")</f>
        <v/>
      </c>
      <c r="FC40" s="54" t="str">
        <f>IF('20'!FC40&lt;&gt;"",'20'!FC40/20,"")</f>
        <v/>
      </c>
      <c r="FD40" s="54" t="str">
        <f>IF('20'!FD40&lt;&gt;"",'20'!FD40/20,"")</f>
        <v/>
      </c>
      <c r="FE40" s="54" t="str">
        <f>IF('20'!FE40&lt;&gt;"",'20'!FE40/20,"")</f>
        <v/>
      </c>
      <c r="FF40" s="54" t="str">
        <f>IF('20'!FF40&lt;&gt;"",'20'!FF40/20,"")</f>
        <v/>
      </c>
      <c r="FG40" s="54" t="str">
        <f>IF('20'!FG40&lt;&gt;"",'20'!FG40/20,"")</f>
        <v/>
      </c>
      <c r="FH40" s="54" t="str">
        <f>IF('20'!FH40&lt;&gt;"",'20'!FH40/20,"")</f>
        <v/>
      </c>
      <c r="FI40" s="54" t="str">
        <f>IF('20'!FI40&lt;&gt;"",'20'!FI40/20,"")</f>
        <v/>
      </c>
      <c r="FJ40" s="54" t="str">
        <f>IF('20'!FJ40&lt;&gt;"",'20'!FJ40/20,"")</f>
        <v/>
      </c>
      <c r="FK40" s="54" t="str">
        <f>IF('20'!FK40&lt;&gt;"",'20'!FK40/20,"")</f>
        <v/>
      </c>
      <c r="FL40" s="54" t="str">
        <f>IF('20'!FL40&lt;&gt;"",'20'!FL40/20,"")</f>
        <v/>
      </c>
    </row>
    <row r="41" spans="2:168" x14ac:dyDescent="0.25">
      <c r="B41" s="42" t="str">
        <f>IF(ISBLANK('Nota de Estudiantes'!B43),"",'Nota de Estudiantes'!B43)</f>
        <v/>
      </c>
      <c r="C41" s="42" t="str">
        <f>IF(ISBLANK('Nota de Estudiantes'!C43),"",'Nota de Estudiantes'!C43)</f>
        <v/>
      </c>
      <c r="D41" s="38" t="str">
        <f>IF(ISBLANK('Nota de Estudiantes'!D43),"",'Nota de Estudiantes'!D43)</f>
        <v/>
      </c>
      <c r="E41" s="54" t="str">
        <f>IF('20'!E41&lt;&gt;"",'20'!E41/20,"")</f>
        <v/>
      </c>
      <c r="F41" s="54" t="str">
        <f>IF('20'!F41&lt;&gt;"",'20'!F41/20,"")</f>
        <v/>
      </c>
      <c r="G41" s="54" t="str">
        <f>IF('20'!G41&lt;&gt;"",'20'!G41/20,"")</f>
        <v/>
      </c>
      <c r="H41" s="54" t="str">
        <f>IF('20'!H41&lt;&gt;"",'20'!H41/20,"")</f>
        <v/>
      </c>
      <c r="I41" s="54" t="str">
        <f>IF('20'!I41&lt;&gt;"",'20'!I41/20,"")</f>
        <v/>
      </c>
      <c r="J41" s="54" t="str">
        <f>IF('20'!J41&lt;&gt;"",'20'!J41/20,"")</f>
        <v/>
      </c>
      <c r="K41" s="54" t="str">
        <f>IF('20'!K41&lt;&gt;"",'20'!K41/20,"")</f>
        <v/>
      </c>
      <c r="L41" s="54" t="str">
        <f>IF('20'!L41&lt;&gt;"",'20'!L41/20,"")</f>
        <v/>
      </c>
      <c r="M41" s="54" t="str">
        <f>IF('20'!M41&lt;&gt;"",'20'!M41/20,"")</f>
        <v/>
      </c>
      <c r="N41" s="54" t="str">
        <f>IF('20'!N41&lt;&gt;"",'20'!N41/20,"")</f>
        <v/>
      </c>
      <c r="O41" s="54" t="str">
        <f>IF('20'!O41&lt;&gt;"",'20'!O41/20,"")</f>
        <v/>
      </c>
      <c r="P41" s="54" t="str">
        <f>IF('20'!P41&lt;&gt;"",'20'!P41/20,"")</f>
        <v/>
      </c>
      <c r="Q41" s="54" t="str">
        <f>IF('20'!Q41&lt;&gt;"",'20'!Q41/20,"")</f>
        <v/>
      </c>
      <c r="R41" s="54" t="str">
        <f>IF('20'!R41&lt;&gt;"",'20'!R41/20,"")</f>
        <v/>
      </c>
      <c r="S41" s="54" t="str">
        <f>IF('20'!S41&lt;&gt;"",'20'!S41/20,"")</f>
        <v/>
      </c>
      <c r="T41" s="54" t="str">
        <f>IF('20'!T41&lt;&gt;"",'20'!T41/20,"")</f>
        <v/>
      </c>
      <c r="U41" s="54" t="str">
        <f>IF('20'!U41&lt;&gt;"",'20'!U41/20,"")</f>
        <v/>
      </c>
      <c r="V41" s="54" t="str">
        <f>IF('20'!V41&lt;&gt;"",'20'!V41/20,"")</f>
        <v/>
      </c>
      <c r="W41" s="54" t="str">
        <f>IF('20'!W41&lt;&gt;"",'20'!W41/20,"")</f>
        <v/>
      </c>
      <c r="X41" s="54" t="str">
        <f>IF('20'!X41&lt;&gt;"",'20'!X41/20,"")</f>
        <v/>
      </c>
      <c r="Y41" s="54" t="str">
        <f>IF('20'!Y41&lt;&gt;"",'20'!Y41/20,"")</f>
        <v/>
      </c>
      <c r="Z41" s="54" t="str">
        <f>IF('20'!Z41&lt;&gt;"",'20'!Z41/20,"")</f>
        <v/>
      </c>
      <c r="AA41" s="54" t="str">
        <f>IF('20'!AA41&lt;&gt;"",'20'!AA41/20,"")</f>
        <v/>
      </c>
      <c r="AB41" s="54" t="str">
        <f>IF('20'!AB41&lt;&gt;"",'20'!AB41/20,"")</f>
        <v/>
      </c>
      <c r="AC41" s="54" t="str">
        <f>IF('20'!AC41&lt;&gt;"",'20'!AC41/20,"")</f>
        <v/>
      </c>
      <c r="AD41" s="54" t="str">
        <f>IF('20'!AD41&lt;&gt;"",'20'!AD41/20,"")</f>
        <v/>
      </c>
      <c r="AE41" s="54" t="str">
        <f>IF('20'!AE41&lt;&gt;"",'20'!AE41/20,"")</f>
        <v/>
      </c>
      <c r="AF41" s="54" t="str">
        <f>IF('20'!AF41&lt;&gt;"",'20'!AF41/20,"")</f>
        <v/>
      </c>
      <c r="AG41" s="54" t="str">
        <f>IF('20'!AG41&lt;&gt;"",'20'!AG41/20,"")</f>
        <v/>
      </c>
      <c r="AH41" s="54" t="str">
        <f>IF('20'!AH41&lt;&gt;"",'20'!AH41/20,"")</f>
        <v/>
      </c>
      <c r="AI41" s="54" t="str">
        <f>IF('20'!AI41&lt;&gt;"",'20'!AI41/20,"")</f>
        <v/>
      </c>
      <c r="AJ41" s="54" t="str">
        <f>IF('20'!AJ41&lt;&gt;"",'20'!AJ41/20,"")</f>
        <v/>
      </c>
      <c r="AK41" s="54" t="str">
        <f>IF('20'!AK41&lt;&gt;"",'20'!AK41/20,"")</f>
        <v/>
      </c>
      <c r="AL41" s="54" t="str">
        <f>IF('20'!AL41&lt;&gt;"",'20'!AL41/20,"")</f>
        <v/>
      </c>
      <c r="AM41" s="54" t="str">
        <f>IF('20'!AM41&lt;&gt;"",'20'!AM41/20,"")</f>
        <v/>
      </c>
      <c r="AN41" s="54" t="str">
        <f>IF('20'!AN41&lt;&gt;"",'20'!AN41/20,"")</f>
        <v/>
      </c>
      <c r="AO41" s="54" t="str">
        <f>IF('20'!AO41&lt;&gt;"",'20'!AO41/20,"")</f>
        <v/>
      </c>
      <c r="AP41" s="54" t="str">
        <f>IF('20'!AP41&lt;&gt;"",'20'!AP41/20,"")</f>
        <v/>
      </c>
      <c r="AQ41" s="54" t="str">
        <f>IF('20'!AQ41&lt;&gt;"",'20'!AQ41/20,"")</f>
        <v/>
      </c>
      <c r="AR41" s="54" t="str">
        <f>IF('20'!AR41&lt;&gt;"",'20'!AR41/20,"")</f>
        <v/>
      </c>
      <c r="AS41" s="54" t="str">
        <f>IF('20'!AS41&lt;&gt;"",'20'!AS41/20,"")</f>
        <v/>
      </c>
      <c r="AT41" s="54" t="str">
        <f>IF('20'!AT41&lt;&gt;"",'20'!AT41/20,"")</f>
        <v/>
      </c>
      <c r="AU41" s="54" t="str">
        <f>IF('20'!AU41&lt;&gt;"",'20'!AU41/20,"")</f>
        <v/>
      </c>
      <c r="AV41" s="54" t="str">
        <f>IF('20'!AV41&lt;&gt;"",'20'!AV41/20,"")</f>
        <v/>
      </c>
      <c r="AW41" s="54" t="str">
        <f>IF('20'!AW41&lt;&gt;"",'20'!AW41/20,"")</f>
        <v/>
      </c>
      <c r="AX41" s="54" t="str">
        <f>IF('20'!AX41&lt;&gt;"",'20'!AX41/20,"")</f>
        <v/>
      </c>
      <c r="AY41" s="54" t="str">
        <f>IF('20'!AY41&lt;&gt;"",'20'!AY41/20,"")</f>
        <v/>
      </c>
      <c r="AZ41" s="54" t="str">
        <f>IF('20'!AZ41&lt;&gt;"",'20'!AZ41/20,"")</f>
        <v/>
      </c>
      <c r="BA41" s="54" t="str">
        <f>IF('20'!BA41&lt;&gt;"",'20'!BA41/20,"")</f>
        <v/>
      </c>
      <c r="BB41" s="54" t="str">
        <f>IF('20'!BB41&lt;&gt;"",'20'!BB41/20,"")</f>
        <v/>
      </c>
      <c r="BC41" s="54" t="str">
        <f>IF('20'!BC41&lt;&gt;"",'20'!BC41/20,"")</f>
        <v/>
      </c>
      <c r="BD41" s="54" t="str">
        <f>IF('20'!BD41&lt;&gt;"",'20'!BD41/20,"")</f>
        <v/>
      </c>
      <c r="BE41" s="54" t="str">
        <f>IF('20'!BE41&lt;&gt;"",'20'!BE41/20,"")</f>
        <v/>
      </c>
      <c r="BF41" s="54" t="str">
        <f>IF('20'!BF41&lt;&gt;"",'20'!BF41/20,"")</f>
        <v/>
      </c>
      <c r="BG41" s="54" t="str">
        <f>IF('20'!BG41&lt;&gt;"",'20'!BG41/20,"")</f>
        <v/>
      </c>
      <c r="BH41" s="54" t="str">
        <f>IF('20'!BH41&lt;&gt;"",'20'!BH41/20,"")</f>
        <v/>
      </c>
      <c r="BI41" s="54" t="str">
        <f>IF('20'!BI41&lt;&gt;"",'20'!BI41/20,"")</f>
        <v/>
      </c>
      <c r="BJ41" s="54" t="str">
        <f>IF('20'!BJ41&lt;&gt;"",'20'!BJ41/20,"")</f>
        <v/>
      </c>
      <c r="BK41" s="54" t="str">
        <f>IF('20'!BK41&lt;&gt;"",'20'!BK41/20,"")</f>
        <v/>
      </c>
      <c r="BL41" s="54" t="str">
        <f>IF('20'!BL41&lt;&gt;"",'20'!BL41/20,"")</f>
        <v/>
      </c>
      <c r="BM41" s="54" t="str">
        <f>IF('20'!BM41&lt;&gt;"",'20'!BM41/20,"")</f>
        <v/>
      </c>
      <c r="BN41" s="54" t="str">
        <f>IF('20'!BN41&lt;&gt;"",'20'!BN41/20,"")</f>
        <v/>
      </c>
      <c r="BO41" s="54" t="str">
        <f>IF('20'!BO41&lt;&gt;"",'20'!BO41/20,"")</f>
        <v/>
      </c>
      <c r="BP41" s="54" t="str">
        <f>IF('20'!BP41&lt;&gt;"",'20'!BP41/20,"")</f>
        <v/>
      </c>
      <c r="BQ41" s="54" t="str">
        <f>IF('20'!BQ41&lt;&gt;"",'20'!BQ41/20,"")</f>
        <v/>
      </c>
      <c r="BR41" s="54" t="str">
        <f>IF('20'!BR41&lt;&gt;"",'20'!BR41/20,"")</f>
        <v/>
      </c>
      <c r="BS41" s="54" t="str">
        <f>IF('20'!BS41&lt;&gt;"",'20'!BS41/20,"")</f>
        <v/>
      </c>
      <c r="BT41" s="54" t="str">
        <f>IF('20'!BT41&lt;&gt;"",'20'!BT41/20,"")</f>
        <v/>
      </c>
      <c r="BU41" s="54" t="str">
        <f>IF('20'!BU41&lt;&gt;"",'20'!BU41/20,"")</f>
        <v/>
      </c>
      <c r="BV41" s="54" t="str">
        <f>IF('20'!BV41&lt;&gt;"",'20'!BV41/20,"")</f>
        <v/>
      </c>
      <c r="BW41" s="54" t="str">
        <f>IF('20'!BW41&lt;&gt;"",'20'!BW41/20,"")</f>
        <v/>
      </c>
      <c r="BX41" s="54" t="str">
        <f>IF('20'!BX41&lt;&gt;"",'20'!BX41/20,"")</f>
        <v/>
      </c>
      <c r="BY41" s="54" t="str">
        <f>IF('20'!BY41&lt;&gt;"",'20'!BY41/20,"")</f>
        <v/>
      </c>
      <c r="BZ41" s="54" t="str">
        <f>IF('20'!BZ41&lt;&gt;"",'20'!BZ41/20,"")</f>
        <v/>
      </c>
      <c r="CA41" s="54" t="str">
        <f>IF('20'!CA41&lt;&gt;"",'20'!CA41/20,"")</f>
        <v/>
      </c>
      <c r="CB41" s="54" t="str">
        <f>IF('20'!CB41&lt;&gt;"",'20'!CB41/20,"")</f>
        <v/>
      </c>
      <c r="CC41" s="54" t="str">
        <f>IF('20'!CC41&lt;&gt;"",'20'!CC41/20,"")</f>
        <v/>
      </c>
      <c r="CD41" s="54" t="str">
        <f>IF('20'!CD41&lt;&gt;"",'20'!CD41/20,"")</f>
        <v/>
      </c>
      <c r="CE41" s="54" t="str">
        <f>IF('20'!CE41&lt;&gt;"",'20'!CE41/20,"")</f>
        <v/>
      </c>
      <c r="CF41" s="54" t="str">
        <f>IF('20'!CF41&lt;&gt;"",'20'!CF41/20,"")</f>
        <v/>
      </c>
      <c r="CG41" s="54" t="str">
        <f>IF('20'!CG41&lt;&gt;"",'20'!CG41/20,"")</f>
        <v/>
      </c>
      <c r="CH41" s="54" t="str">
        <f>IF('20'!CH41&lt;&gt;"",'20'!CH41/20,"")</f>
        <v/>
      </c>
      <c r="CI41" s="54" t="str">
        <f>IF('20'!CI41&lt;&gt;"",'20'!CI41/20,"")</f>
        <v/>
      </c>
      <c r="CJ41" s="54" t="str">
        <f>IF('20'!CJ41&lt;&gt;"",'20'!CJ41/20,"")</f>
        <v/>
      </c>
      <c r="CK41" s="54" t="str">
        <f>IF('20'!CK41&lt;&gt;"",'20'!CK41/20,"")</f>
        <v/>
      </c>
      <c r="CL41" s="54" t="str">
        <f>IF('20'!CL41&lt;&gt;"",'20'!CL41/20,"")</f>
        <v/>
      </c>
      <c r="CM41" s="54" t="str">
        <f>IF('20'!CM41&lt;&gt;"",'20'!CM41/20,"")</f>
        <v/>
      </c>
      <c r="CN41" s="54" t="str">
        <f>IF('20'!CN41&lt;&gt;"",'20'!CN41/20,"")</f>
        <v/>
      </c>
      <c r="CO41" s="54" t="str">
        <f>IF('20'!CO41&lt;&gt;"",'20'!CO41/20,"")</f>
        <v/>
      </c>
      <c r="CP41" s="54" t="str">
        <f>IF('20'!CP41&lt;&gt;"",'20'!CP41/20,"")</f>
        <v/>
      </c>
      <c r="CQ41" s="54" t="str">
        <f>IF('20'!CQ41&lt;&gt;"",'20'!CQ41/20,"")</f>
        <v/>
      </c>
      <c r="CR41" s="54" t="str">
        <f>IF('20'!CR41&lt;&gt;"",'20'!CR41/20,"")</f>
        <v/>
      </c>
      <c r="CS41" s="54" t="str">
        <f>IF('20'!CS41&lt;&gt;"",'20'!CS41/20,"")</f>
        <v/>
      </c>
      <c r="CT41" s="54" t="str">
        <f>IF('20'!CT41&lt;&gt;"",'20'!CT41/20,"")</f>
        <v/>
      </c>
      <c r="CU41" s="54" t="str">
        <f>IF('20'!CU41&lt;&gt;"",'20'!CU41/20,"")</f>
        <v/>
      </c>
      <c r="CV41" s="54" t="str">
        <f>IF('20'!CV41&lt;&gt;"",'20'!CV41/20,"")</f>
        <v/>
      </c>
      <c r="CW41" s="54" t="str">
        <f>IF('20'!CW41&lt;&gt;"",'20'!CW41/20,"")</f>
        <v/>
      </c>
      <c r="CX41" s="54" t="str">
        <f>IF('20'!CX41&lt;&gt;"",'20'!CX41/20,"")</f>
        <v/>
      </c>
      <c r="CY41" s="54" t="str">
        <f>IF('20'!CY41&lt;&gt;"",'20'!CY41/20,"")</f>
        <v/>
      </c>
      <c r="CZ41" s="54" t="str">
        <f>IF('20'!CZ41&lt;&gt;"",'20'!CZ41/20,"")</f>
        <v/>
      </c>
      <c r="DA41" s="54" t="str">
        <f>IF('20'!DA41&lt;&gt;"",'20'!DA41/20,"")</f>
        <v/>
      </c>
      <c r="DB41" s="54" t="str">
        <f>IF('20'!DB41&lt;&gt;"",'20'!DB41/20,"")</f>
        <v/>
      </c>
      <c r="DC41" s="54" t="str">
        <f>IF('20'!DC41&lt;&gt;"",'20'!DC41/20,"")</f>
        <v/>
      </c>
      <c r="DD41" s="54" t="str">
        <f>IF('20'!DD41&lt;&gt;"",'20'!DD41/20,"")</f>
        <v/>
      </c>
      <c r="DE41" s="54" t="str">
        <f>IF('20'!DE41&lt;&gt;"",'20'!DE41/20,"")</f>
        <v/>
      </c>
      <c r="DF41" s="54" t="str">
        <f>IF('20'!DF41&lt;&gt;"",'20'!DF41/20,"")</f>
        <v/>
      </c>
      <c r="DG41" s="54" t="str">
        <f>IF('20'!DG41&lt;&gt;"",'20'!DG41/20,"")</f>
        <v/>
      </c>
      <c r="DH41" s="54" t="str">
        <f>IF('20'!DH41&lt;&gt;"",'20'!DH41/20,"")</f>
        <v/>
      </c>
      <c r="DI41" s="54" t="str">
        <f>IF('20'!DI41&lt;&gt;"",'20'!DI41/20,"")</f>
        <v/>
      </c>
      <c r="DJ41" s="54" t="str">
        <f>IF('20'!DJ41&lt;&gt;"",'20'!DJ41/20,"")</f>
        <v/>
      </c>
      <c r="DK41" s="54" t="str">
        <f>IF('20'!DK41&lt;&gt;"",'20'!DK41/20,"")</f>
        <v/>
      </c>
      <c r="DL41" s="54" t="str">
        <f>IF('20'!DL41&lt;&gt;"",'20'!DL41/20,"")</f>
        <v/>
      </c>
      <c r="DM41" s="54" t="str">
        <f>IF('20'!DM41&lt;&gt;"",'20'!DM41/20,"")</f>
        <v/>
      </c>
      <c r="DN41" s="54" t="str">
        <f>IF('20'!DN41&lt;&gt;"",'20'!DN41/20,"")</f>
        <v/>
      </c>
      <c r="DO41" s="54" t="str">
        <f>IF('20'!DO41&lt;&gt;"",'20'!DO41/20,"")</f>
        <v/>
      </c>
      <c r="DP41" s="54" t="str">
        <f>IF('20'!DP41&lt;&gt;"",'20'!DP41/20,"")</f>
        <v/>
      </c>
      <c r="DQ41" s="54" t="str">
        <f>IF('20'!DQ41&lt;&gt;"",'20'!DQ41/20,"")</f>
        <v/>
      </c>
      <c r="DR41" s="54" t="str">
        <f>IF('20'!DR41&lt;&gt;"",'20'!DR41/20,"")</f>
        <v/>
      </c>
      <c r="DS41" s="54" t="str">
        <f>IF('20'!DS41&lt;&gt;"",'20'!DS41/20,"")</f>
        <v/>
      </c>
      <c r="DT41" s="54" t="str">
        <f>IF('20'!DT41&lt;&gt;"",'20'!DT41/20,"")</f>
        <v/>
      </c>
      <c r="DU41" s="54" t="str">
        <f>IF('20'!DU41&lt;&gt;"",'20'!DU41/20,"")</f>
        <v/>
      </c>
      <c r="DV41" s="54" t="str">
        <f>IF('20'!DV41&lt;&gt;"",'20'!DV41/20,"")</f>
        <v/>
      </c>
      <c r="DW41" s="54" t="str">
        <f>IF('20'!DW41&lt;&gt;"",'20'!DW41/20,"")</f>
        <v/>
      </c>
      <c r="DX41" s="54" t="str">
        <f>IF('20'!DX41&lt;&gt;"",'20'!DX41/20,"")</f>
        <v/>
      </c>
      <c r="DY41" s="54" t="str">
        <f>IF('20'!DY41&lt;&gt;"",'20'!DY41/20,"")</f>
        <v/>
      </c>
      <c r="DZ41" s="54" t="str">
        <f>IF('20'!DZ41&lt;&gt;"",'20'!DZ41/20,"")</f>
        <v/>
      </c>
      <c r="EA41" s="54" t="str">
        <f>IF('20'!EA41&lt;&gt;"",'20'!EA41/20,"")</f>
        <v/>
      </c>
      <c r="EB41" s="54" t="str">
        <f>IF('20'!EB41&lt;&gt;"",'20'!EB41/20,"")</f>
        <v/>
      </c>
      <c r="EC41" s="54" t="str">
        <f>IF('20'!EC41&lt;&gt;"",'20'!EC41/20,"")</f>
        <v/>
      </c>
      <c r="ED41" s="54" t="str">
        <f>IF('20'!ED41&lt;&gt;"",'20'!ED41/20,"")</f>
        <v/>
      </c>
      <c r="EE41" s="54" t="str">
        <f>IF('20'!EE41&lt;&gt;"",'20'!EE41/20,"")</f>
        <v/>
      </c>
      <c r="EF41" s="54" t="str">
        <f>IF('20'!EF41&lt;&gt;"",'20'!EF41/20,"")</f>
        <v/>
      </c>
      <c r="EG41" s="54" t="str">
        <f>IF('20'!EG41&lt;&gt;"",'20'!EG41/20,"")</f>
        <v/>
      </c>
      <c r="EH41" s="54" t="str">
        <f>IF('20'!EH41&lt;&gt;"",'20'!EH41/20,"")</f>
        <v/>
      </c>
      <c r="EI41" s="54" t="str">
        <f>IF('20'!EI41&lt;&gt;"",'20'!EI41/20,"")</f>
        <v/>
      </c>
      <c r="EJ41" s="54" t="str">
        <f>IF('20'!EJ41&lt;&gt;"",'20'!EJ41/20,"")</f>
        <v/>
      </c>
      <c r="EK41" s="54" t="str">
        <f>IF('20'!EK41&lt;&gt;"",'20'!EK41/20,"")</f>
        <v/>
      </c>
      <c r="EL41" s="54" t="str">
        <f>IF('20'!EL41&lt;&gt;"",'20'!EL41/20,"")</f>
        <v/>
      </c>
      <c r="EM41" s="54" t="str">
        <f>IF('20'!EM41&lt;&gt;"",'20'!EM41/20,"")</f>
        <v/>
      </c>
      <c r="EN41" s="54" t="str">
        <f>IF('20'!EN41&lt;&gt;"",'20'!EN41/20,"")</f>
        <v/>
      </c>
      <c r="EO41" s="54" t="str">
        <f>IF('20'!EO41&lt;&gt;"",'20'!EO41/20,"")</f>
        <v/>
      </c>
      <c r="EP41" s="54" t="str">
        <f>IF('20'!EP41&lt;&gt;"",'20'!EP41/20,"")</f>
        <v/>
      </c>
      <c r="EQ41" s="54" t="str">
        <f>IF('20'!EQ41&lt;&gt;"",'20'!EQ41/20,"")</f>
        <v/>
      </c>
      <c r="ER41" s="54" t="str">
        <f>IF('20'!ER41&lt;&gt;"",'20'!ER41/20,"")</f>
        <v/>
      </c>
      <c r="ES41" s="54" t="str">
        <f>IF('20'!ES41&lt;&gt;"",'20'!ES41/20,"")</f>
        <v/>
      </c>
      <c r="ET41" s="54" t="str">
        <f>IF('20'!ET41&lt;&gt;"",'20'!ET41/20,"")</f>
        <v/>
      </c>
      <c r="EU41" s="54" t="str">
        <f>IF('20'!EU41&lt;&gt;"",'20'!EU41/20,"")</f>
        <v/>
      </c>
      <c r="EV41" s="54" t="str">
        <f>IF('20'!EV41&lt;&gt;"",'20'!EV41/20,"")</f>
        <v/>
      </c>
      <c r="EW41" s="54" t="str">
        <f>IF('20'!EW41&lt;&gt;"",'20'!EW41/20,"")</f>
        <v/>
      </c>
      <c r="EX41" s="54" t="str">
        <f>IF('20'!EX41&lt;&gt;"",'20'!EX41/20,"")</f>
        <v/>
      </c>
      <c r="EY41" s="54" t="str">
        <f>IF('20'!EY41&lt;&gt;"",'20'!EY41/20,"")</f>
        <v/>
      </c>
      <c r="EZ41" s="54" t="str">
        <f>IF('20'!EZ41&lt;&gt;"",'20'!EZ41/20,"")</f>
        <v/>
      </c>
      <c r="FA41" s="54" t="str">
        <f>IF('20'!FA41&lt;&gt;"",'20'!FA41/20,"")</f>
        <v/>
      </c>
      <c r="FB41" s="54" t="str">
        <f>IF('20'!FB41&lt;&gt;"",'20'!FB41/20,"")</f>
        <v/>
      </c>
      <c r="FC41" s="54" t="str">
        <f>IF('20'!FC41&lt;&gt;"",'20'!FC41/20,"")</f>
        <v/>
      </c>
      <c r="FD41" s="54" t="str">
        <f>IF('20'!FD41&lt;&gt;"",'20'!FD41/20,"")</f>
        <v/>
      </c>
      <c r="FE41" s="54" t="str">
        <f>IF('20'!FE41&lt;&gt;"",'20'!FE41/20,"")</f>
        <v/>
      </c>
      <c r="FF41" s="54" t="str">
        <f>IF('20'!FF41&lt;&gt;"",'20'!FF41/20,"")</f>
        <v/>
      </c>
      <c r="FG41" s="54" t="str">
        <f>IF('20'!FG41&lt;&gt;"",'20'!FG41/20,"")</f>
        <v/>
      </c>
      <c r="FH41" s="54" t="str">
        <f>IF('20'!FH41&lt;&gt;"",'20'!FH41/20,"")</f>
        <v/>
      </c>
      <c r="FI41" s="54" t="str">
        <f>IF('20'!FI41&lt;&gt;"",'20'!FI41/20,"")</f>
        <v/>
      </c>
      <c r="FJ41" s="54" t="str">
        <f>IF('20'!FJ41&lt;&gt;"",'20'!FJ41/20,"")</f>
        <v/>
      </c>
      <c r="FK41" s="54" t="str">
        <f>IF('20'!FK41&lt;&gt;"",'20'!FK41/20,"")</f>
        <v/>
      </c>
      <c r="FL41" s="54" t="str">
        <f>IF('20'!FL41&lt;&gt;"",'20'!FL41/20,"")</f>
        <v/>
      </c>
    </row>
    <row r="42" spans="2:168" x14ac:dyDescent="0.25">
      <c r="B42" s="42"/>
      <c r="C42" s="42"/>
      <c r="D42" s="38"/>
      <c r="E42" s="54" t="str">
        <f>IF('20'!E42&lt;&gt;"",'20'!E42/20,"")</f>
        <v/>
      </c>
      <c r="F42" s="54" t="str">
        <f>IF('20'!F42&lt;&gt;"",'20'!F42/20,"")</f>
        <v/>
      </c>
      <c r="G42" s="54" t="str">
        <f>IF('20'!G42&lt;&gt;"",'20'!G42/20,"")</f>
        <v/>
      </c>
      <c r="H42" s="54" t="str">
        <f>IF('20'!H42&lt;&gt;"",'20'!H42/20,"")</f>
        <v/>
      </c>
      <c r="I42" s="54" t="str">
        <f>IF('20'!I42&lt;&gt;"",'20'!I42/20,"")</f>
        <v/>
      </c>
      <c r="J42" s="54" t="str">
        <f>IF('20'!J42&lt;&gt;"",'20'!J42/20,"")</f>
        <v/>
      </c>
      <c r="K42" s="54" t="str">
        <f>IF('20'!K42&lt;&gt;"",'20'!K42/20,"")</f>
        <v/>
      </c>
      <c r="L42" s="54" t="str">
        <f>IF('20'!L42&lt;&gt;"",'20'!L42/20,"")</f>
        <v/>
      </c>
      <c r="M42" s="54" t="str">
        <f>IF('20'!M42&lt;&gt;"",'20'!M42/20,"")</f>
        <v/>
      </c>
      <c r="N42" s="54" t="str">
        <f>IF('20'!N42&lt;&gt;"",'20'!N42/20,"")</f>
        <v/>
      </c>
      <c r="O42" s="54" t="str">
        <f>IF('20'!O42&lt;&gt;"",'20'!O42/20,"")</f>
        <v/>
      </c>
      <c r="P42" s="54" t="str">
        <f>IF('20'!P42&lt;&gt;"",'20'!P42/20,"")</f>
        <v/>
      </c>
      <c r="Q42" s="54" t="str">
        <f>IF('20'!Q42&lt;&gt;"",'20'!Q42/20,"")</f>
        <v/>
      </c>
      <c r="R42" s="54" t="str">
        <f>IF('20'!R42&lt;&gt;"",'20'!R42/20,"")</f>
        <v/>
      </c>
      <c r="S42" s="54" t="str">
        <f>IF('20'!S42&lt;&gt;"",'20'!S42/20,"")</f>
        <v/>
      </c>
      <c r="T42" s="54" t="str">
        <f>IF('20'!T42&lt;&gt;"",'20'!T42/20,"")</f>
        <v/>
      </c>
      <c r="U42" s="54" t="str">
        <f>IF('20'!U42&lt;&gt;"",'20'!U42/20,"")</f>
        <v/>
      </c>
      <c r="V42" s="54" t="str">
        <f>IF('20'!V42&lt;&gt;"",'20'!V42/20,"")</f>
        <v/>
      </c>
      <c r="W42" s="54" t="str">
        <f>IF('20'!W42&lt;&gt;"",'20'!W42/20,"")</f>
        <v/>
      </c>
      <c r="X42" s="54" t="str">
        <f>IF('20'!X42&lt;&gt;"",'20'!X42/20,"")</f>
        <v/>
      </c>
      <c r="Y42" s="54" t="str">
        <f>IF('20'!Y42&lt;&gt;"",'20'!Y42/20,"")</f>
        <v/>
      </c>
      <c r="Z42" s="54" t="str">
        <f>IF('20'!Z42&lt;&gt;"",'20'!Z42/20,"")</f>
        <v/>
      </c>
      <c r="AA42" s="54" t="str">
        <f>IF('20'!AA42&lt;&gt;"",'20'!AA42/20,"")</f>
        <v/>
      </c>
      <c r="AB42" s="54" t="str">
        <f>IF('20'!AB42&lt;&gt;"",'20'!AB42/20,"")</f>
        <v/>
      </c>
      <c r="AC42" s="54" t="str">
        <f>IF('20'!AC42&lt;&gt;"",'20'!AC42/20,"")</f>
        <v/>
      </c>
      <c r="AD42" s="54" t="str">
        <f>IF('20'!AD42&lt;&gt;"",'20'!AD42/20,"")</f>
        <v/>
      </c>
      <c r="AE42" s="54" t="str">
        <f>IF('20'!AE42&lt;&gt;"",'20'!AE42/20,"")</f>
        <v/>
      </c>
      <c r="AF42" s="54" t="str">
        <f>IF('20'!AF42&lt;&gt;"",'20'!AF42/20,"")</f>
        <v/>
      </c>
      <c r="AG42" s="54" t="str">
        <f>IF('20'!AG42&lt;&gt;"",'20'!AG42/20,"")</f>
        <v/>
      </c>
      <c r="AH42" s="54" t="str">
        <f>IF('20'!AH42&lt;&gt;"",'20'!AH42/20,"")</f>
        <v/>
      </c>
      <c r="AI42" s="54" t="str">
        <f>IF('20'!AI42&lt;&gt;"",'20'!AI42/20,"")</f>
        <v/>
      </c>
      <c r="AJ42" s="54" t="str">
        <f>IF('20'!AJ42&lt;&gt;"",'20'!AJ42/20,"")</f>
        <v/>
      </c>
      <c r="AK42" s="54" t="str">
        <f>IF('20'!AK42&lt;&gt;"",'20'!AK42/20,"")</f>
        <v/>
      </c>
      <c r="AL42" s="54" t="str">
        <f>IF('20'!AL42&lt;&gt;"",'20'!AL42/20,"")</f>
        <v/>
      </c>
      <c r="AM42" s="54" t="str">
        <f>IF('20'!AM42&lt;&gt;"",'20'!AM42/20,"")</f>
        <v/>
      </c>
      <c r="AN42" s="54" t="str">
        <f>IF('20'!AN42&lt;&gt;"",'20'!AN42/20,"")</f>
        <v/>
      </c>
      <c r="AO42" s="54" t="str">
        <f>IF('20'!AO42&lt;&gt;"",'20'!AO42/20,"")</f>
        <v/>
      </c>
      <c r="AP42" s="54" t="str">
        <f>IF('20'!AP42&lt;&gt;"",'20'!AP42/20,"")</f>
        <v/>
      </c>
      <c r="AQ42" s="54" t="str">
        <f>IF('20'!AQ42&lt;&gt;"",'20'!AQ42/20,"")</f>
        <v/>
      </c>
      <c r="AR42" s="54" t="str">
        <f>IF('20'!AR42&lt;&gt;"",'20'!AR42/20,"")</f>
        <v/>
      </c>
      <c r="AS42" s="54" t="str">
        <f>IF('20'!AS42&lt;&gt;"",'20'!AS42/20,"")</f>
        <v/>
      </c>
      <c r="AT42" s="54" t="str">
        <f>IF('20'!AT42&lt;&gt;"",'20'!AT42/20,"")</f>
        <v/>
      </c>
      <c r="AU42" s="54" t="str">
        <f>IF('20'!AU42&lt;&gt;"",'20'!AU42/20,"")</f>
        <v/>
      </c>
      <c r="AV42" s="54" t="str">
        <f>IF('20'!AV42&lt;&gt;"",'20'!AV42/20,"")</f>
        <v/>
      </c>
      <c r="AW42" s="54" t="str">
        <f>IF('20'!AW42&lt;&gt;"",'20'!AW42/20,"")</f>
        <v/>
      </c>
      <c r="AX42" s="54" t="str">
        <f>IF('20'!AX42&lt;&gt;"",'20'!AX42/20,"")</f>
        <v/>
      </c>
      <c r="AY42" s="54" t="str">
        <f>IF('20'!AY42&lt;&gt;"",'20'!AY42/20,"")</f>
        <v/>
      </c>
      <c r="AZ42" s="54" t="str">
        <f>IF('20'!AZ42&lt;&gt;"",'20'!AZ42/20,"")</f>
        <v/>
      </c>
      <c r="BA42" s="54" t="str">
        <f>IF('20'!BA42&lt;&gt;"",'20'!BA42/20,"")</f>
        <v/>
      </c>
      <c r="BB42" s="54" t="str">
        <f>IF('20'!BB42&lt;&gt;"",'20'!BB42/20,"")</f>
        <v/>
      </c>
      <c r="BC42" s="54" t="str">
        <f>IF('20'!BC42&lt;&gt;"",'20'!BC42/20,"")</f>
        <v/>
      </c>
      <c r="BD42" s="54" t="str">
        <f>IF('20'!BD42&lt;&gt;"",'20'!BD42/20,"")</f>
        <v/>
      </c>
      <c r="BE42" s="54" t="str">
        <f>IF('20'!BE42&lt;&gt;"",'20'!BE42/20,"")</f>
        <v/>
      </c>
      <c r="BF42" s="54" t="str">
        <f>IF('20'!BF42&lt;&gt;"",'20'!BF42/20,"")</f>
        <v/>
      </c>
      <c r="BG42" s="54" t="str">
        <f>IF('20'!BG42&lt;&gt;"",'20'!BG42/20,"")</f>
        <v/>
      </c>
      <c r="BH42" s="54" t="str">
        <f>IF('20'!BH42&lt;&gt;"",'20'!BH42/20,"")</f>
        <v/>
      </c>
      <c r="BI42" s="54" t="str">
        <f>IF('20'!BI42&lt;&gt;"",'20'!BI42/20,"")</f>
        <v/>
      </c>
      <c r="BJ42" s="54" t="str">
        <f>IF('20'!BJ42&lt;&gt;"",'20'!BJ42/20,"")</f>
        <v/>
      </c>
      <c r="BK42" s="54" t="str">
        <f>IF('20'!BK42&lt;&gt;"",'20'!BK42/20,"")</f>
        <v/>
      </c>
      <c r="BL42" s="54" t="str">
        <f>IF('20'!BL42&lt;&gt;"",'20'!BL42/20,"")</f>
        <v/>
      </c>
      <c r="BM42" s="54" t="str">
        <f>IF('20'!BM42&lt;&gt;"",'20'!BM42/20,"")</f>
        <v/>
      </c>
      <c r="BN42" s="54" t="str">
        <f>IF('20'!BN42&lt;&gt;"",'20'!BN42/20,"")</f>
        <v/>
      </c>
      <c r="BO42" s="54" t="str">
        <f>IF('20'!BO42&lt;&gt;"",'20'!BO42/20,"")</f>
        <v/>
      </c>
      <c r="BP42" s="54" t="str">
        <f>IF('20'!BP42&lt;&gt;"",'20'!BP42/20,"")</f>
        <v/>
      </c>
      <c r="BQ42" s="54" t="str">
        <f>IF('20'!BQ42&lt;&gt;"",'20'!BQ42/20,"")</f>
        <v/>
      </c>
      <c r="BR42" s="54" t="str">
        <f>IF('20'!BR42&lt;&gt;"",'20'!BR42/20,"")</f>
        <v/>
      </c>
      <c r="BS42" s="54" t="str">
        <f>IF('20'!BS42&lt;&gt;"",'20'!BS42/20,"")</f>
        <v/>
      </c>
      <c r="BT42" s="54" t="str">
        <f>IF('20'!BT42&lt;&gt;"",'20'!BT42/20,"")</f>
        <v/>
      </c>
      <c r="BU42" s="54" t="str">
        <f>IF('20'!BU42&lt;&gt;"",'20'!BU42/20,"")</f>
        <v/>
      </c>
      <c r="BV42" s="54" t="str">
        <f>IF('20'!BV42&lt;&gt;"",'20'!BV42/20,"")</f>
        <v/>
      </c>
      <c r="BW42" s="54" t="str">
        <f>IF('20'!BW42&lt;&gt;"",'20'!BW42/20,"")</f>
        <v/>
      </c>
      <c r="BX42" s="54" t="str">
        <f>IF('20'!BX42&lt;&gt;"",'20'!BX42/20,"")</f>
        <v/>
      </c>
      <c r="BY42" s="54" t="str">
        <f>IF('20'!BY42&lt;&gt;"",'20'!BY42/20,"")</f>
        <v/>
      </c>
      <c r="BZ42" s="54" t="str">
        <f>IF('20'!BZ42&lt;&gt;"",'20'!BZ42/20,"")</f>
        <v/>
      </c>
      <c r="CA42" s="54" t="str">
        <f>IF('20'!CA42&lt;&gt;"",'20'!CA42/20,"")</f>
        <v/>
      </c>
      <c r="CB42" s="54" t="str">
        <f>IF('20'!CB42&lt;&gt;"",'20'!CB42/20,"")</f>
        <v/>
      </c>
      <c r="CC42" s="54" t="str">
        <f>IF('20'!CC42&lt;&gt;"",'20'!CC42/20,"")</f>
        <v/>
      </c>
      <c r="CD42" s="54" t="str">
        <f>IF('20'!CD42&lt;&gt;"",'20'!CD42/20,"")</f>
        <v/>
      </c>
      <c r="CE42" s="54" t="str">
        <f>IF('20'!CE42&lt;&gt;"",'20'!CE42/20,"")</f>
        <v/>
      </c>
      <c r="CF42" s="54" t="str">
        <f>IF('20'!CF42&lt;&gt;"",'20'!CF42/20,"")</f>
        <v/>
      </c>
      <c r="CG42" s="54" t="str">
        <f>IF('20'!CG42&lt;&gt;"",'20'!CG42/20,"")</f>
        <v/>
      </c>
      <c r="CH42" s="54" t="str">
        <f>IF('20'!CH42&lt;&gt;"",'20'!CH42/20,"")</f>
        <v/>
      </c>
      <c r="CI42" s="54" t="str">
        <f>IF('20'!CI42&lt;&gt;"",'20'!CI42/20,"")</f>
        <v/>
      </c>
      <c r="CJ42" s="54" t="str">
        <f>IF('20'!CJ42&lt;&gt;"",'20'!CJ42/20,"")</f>
        <v/>
      </c>
      <c r="CK42" s="54" t="str">
        <f>IF('20'!CK42&lt;&gt;"",'20'!CK42/20,"")</f>
        <v/>
      </c>
      <c r="CL42" s="54" t="str">
        <f>IF('20'!CL42&lt;&gt;"",'20'!CL42/20,"")</f>
        <v/>
      </c>
      <c r="CM42" s="54" t="str">
        <f>IF('20'!CM42&lt;&gt;"",'20'!CM42/20,"")</f>
        <v/>
      </c>
      <c r="CN42" s="54" t="str">
        <f>IF('20'!CN42&lt;&gt;"",'20'!CN42/20,"")</f>
        <v/>
      </c>
      <c r="CO42" s="54" t="str">
        <f>IF('20'!CO42&lt;&gt;"",'20'!CO42/20,"")</f>
        <v/>
      </c>
      <c r="CP42" s="54" t="str">
        <f>IF('20'!CP42&lt;&gt;"",'20'!CP42/20,"")</f>
        <v/>
      </c>
      <c r="CQ42" s="54" t="str">
        <f>IF('20'!CQ42&lt;&gt;"",'20'!CQ42/20,"")</f>
        <v/>
      </c>
      <c r="CR42" s="54" t="str">
        <f>IF('20'!CR42&lt;&gt;"",'20'!CR42/20,"")</f>
        <v/>
      </c>
      <c r="CS42" s="54" t="str">
        <f>IF('20'!CS42&lt;&gt;"",'20'!CS42/20,"")</f>
        <v/>
      </c>
      <c r="CT42" s="54" t="str">
        <f>IF('20'!CT42&lt;&gt;"",'20'!CT42/20,"")</f>
        <v/>
      </c>
      <c r="CU42" s="54" t="str">
        <f>IF('20'!CU42&lt;&gt;"",'20'!CU42/20,"")</f>
        <v/>
      </c>
      <c r="CV42" s="54" t="str">
        <f>IF('20'!CV42&lt;&gt;"",'20'!CV42/20,"")</f>
        <v/>
      </c>
      <c r="CW42" s="54" t="str">
        <f>IF('20'!CW42&lt;&gt;"",'20'!CW42/20,"")</f>
        <v/>
      </c>
      <c r="CX42" s="54" t="str">
        <f>IF('20'!CX42&lt;&gt;"",'20'!CX42/20,"")</f>
        <v/>
      </c>
      <c r="CY42" s="54" t="str">
        <f>IF('20'!CY42&lt;&gt;"",'20'!CY42/20,"")</f>
        <v/>
      </c>
      <c r="CZ42" s="54" t="str">
        <f>IF('20'!CZ42&lt;&gt;"",'20'!CZ42/20,"")</f>
        <v/>
      </c>
      <c r="DA42" s="54" t="str">
        <f>IF('20'!DA42&lt;&gt;"",'20'!DA42/20,"")</f>
        <v/>
      </c>
      <c r="DB42" s="54" t="str">
        <f>IF('20'!DB42&lt;&gt;"",'20'!DB42/20,"")</f>
        <v/>
      </c>
      <c r="DC42" s="54" t="str">
        <f>IF('20'!DC42&lt;&gt;"",'20'!DC42/20,"")</f>
        <v/>
      </c>
      <c r="DD42" s="54" t="str">
        <f>IF('20'!DD42&lt;&gt;"",'20'!DD42/20,"")</f>
        <v/>
      </c>
      <c r="DE42" s="54" t="str">
        <f>IF('20'!DE42&lt;&gt;"",'20'!DE42/20,"")</f>
        <v/>
      </c>
      <c r="DF42" s="54" t="str">
        <f>IF('20'!DF42&lt;&gt;"",'20'!DF42/20,"")</f>
        <v/>
      </c>
      <c r="DG42" s="54" t="str">
        <f>IF('20'!DG42&lt;&gt;"",'20'!DG42/20,"")</f>
        <v/>
      </c>
      <c r="DH42" s="54" t="str">
        <f>IF('20'!DH42&lt;&gt;"",'20'!DH42/20,"")</f>
        <v/>
      </c>
      <c r="DI42" s="54" t="str">
        <f>IF('20'!DI42&lt;&gt;"",'20'!DI42/20,"")</f>
        <v/>
      </c>
      <c r="DJ42" s="54" t="str">
        <f>IF('20'!DJ42&lt;&gt;"",'20'!DJ42/20,"")</f>
        <v/>
      </c>
      <c r="DK42" s="54" t="str">
        <f>IF('20'!DK42&lt;&gt;"",'20'!DK42/20,"")</f>
        <v/>
      </c>
      <c r="DL42" s="54" t="str">
        <f>IF('20'!DL42&lt;&gt;"",'20'!DL42/20,"")</f>
        <v/>
      </c>
      <c r="DM42" s="54" t="str">
        <f>IF('20'!DM42&lt;&gt;"",'20'!DM42/20,"")</f>
        <v/>
      </c>
      <c r="DN42" s="54" t="str">
        <f>IF('20'!DN42&lt;&gt;"",'20'!DN42/20,"")</f>
        <v/>
      </c>
      <c r="DO42" s="54" t="str">
        <f>IF('20'!DO42&lt;&gt;"",'20'!DO42/20,"")</f>
        <v/>
      </c>
      <c r="DP42" s="54" t="str">
        <f>IF('20'!DP42&lt;&gt;"",'20'!DP42/20,"")</f>
        <v/>
      </c>
      <c r="DQ42" s="54" t="str">
        <f>IF('20'!DQ42&lt;&gt;"",'20'!DQ42/20,"")</f>
        <v/>
      </c>
      <c r="DR42" s="54" t="str">
        <f>IF('20'!DR42&lt;&gt;"",'20'!DR42/20,"")</f>
        <v/>
      </c>
      <c r="DS42" s="54" t="str">
        <f>IF('20'!DS42&lt;&gt;"",'20'!DS42/20,"")</f>
        <v/>
      </c>
      <c r="DT42" s="54" t="str">
        <f>IF('20'!DT42&lt;&gt;"",'20'!DT42/20,"")</f>
        <v/>
      </c>
      <c r="DU42" s="54" t="str">
        <f>IF('20'!DU42&lt;&gt;"",'20'!DU42/20,"")</f>
        <v/>
      </c>
      <c r="DV42" s="54" t="str">
        <f>IF('20'!DV42&lt;&gt;"",'20'!DV42/20,"")</f>
        <v/>
      </c>
      <c r="DW42" s="54" t="str">
        <f>IF('20'!DW42&lt;&gt;"",'20'!DW42/20,"")</f>
        <v/>
      </c>
      <c r="DX42" s="54" t="str">
        <f>IF('20'!DX42&lt;&gt;"",'20'!DX42/20,"")</f>
        <v/>
      </c>
      <c r="DY42" s="54" t="str">
        <f>IF('20'!DY42&lt;&gt;"",'20'!DY42/20,"")</f>
        <v/>
      </c>
      <c r="DZ42" s="54" t="str">
        <f>IF('20'!DZ42&lt;&gt;"",'20'!DZ42/20,"")</f>
        <v/>
      </c>
      <c r="EA42" s="54" t="str">
        <f>IF('20'!EA42&lt;&gt;"",'20'!EA42/20,"")</f>
        <v/>
      </c>
      <c r="EB42" s="54" t="str">
        <f>IF('20'!EB42&lt;&gt;"",'20'!EB42/20,"")</f>
        <v/>
      </c>
      <c r="EC42" s="54" t="str">
        <f>IF('20'!EC42&lt;&gt;"",'20'!EC42/20,"")</f>
        <v/>
      </c>
      <c r="ED42" s="54" t="str">
        <f>IF('20'!ED42&lt;&gt;"",'20'!ED42/20,"")</f>
        <v/>
      </c>
      <c r="EE42" s="54" t="str">
        <f>IF('20'!EE42&lt;&gt;"",'20'!EE42/20,"")</f>
        <v/>
      </c>
      <c r="EF42" s="54" t="str">
        <f>IF('20'!EF42&lt;&gt;"",'20'!EF42/20,"")</f>
        <v/>
      </c>
      <c r="EG42" s="54" t="str">
        <f>IF('20'!EG42&lt;&gt;"",'20'!EG42/20,"")</f>
        <v/>
      </c>
      <c r="EH42" s="54" t="str">
        <f>IF('20'!EH42&lt;&gt;"",'20'!EH42/20,"")</f>
        <v/>
      </c>
      <c r="EI42" s="54" t="str">
        <f>IF('20'!EI42&lt;&gt;"",'20'!EI42/20,"")</f>
        <v/>
      </c>
      <c r="EJ42" s="54" t="str">
        <f>IF('20'!EJ42&lt;&gt;"",'20'!EJ42/20,"")</f>
        <v/>
      </c>
      <c r="EK42" s="54" t="str">
        <f>IF('20'!EK42&lt;&gt;"",'20'!EK42/20,"")</f>
        <v/>
      </c>
      <c r="EL42" s="54" t="str">
        <f>IF('20'!EL42&lt;&gt;"",'20'!EL42/20,"")</f>
        <v/>
      </c>
      <c r="EM42" s="54" t="str">
        <f>IF('20'!EM42&lt;&gt;"",'20'!EM42/20,"")</f>
        <v/>
      </c>
      <c r="EN42" s="54" t="str">
        <f>IF('20'!EN42&lt;&gt;"",'20'!EN42/20,"")</f>
        <v/>
      </c>
      <c r="EO42" s="54" t="str">
        <f>IF('20'!EO42&lt;&gt;"",'20'!EO42/20,"")</f>
        <v/>
      </c>
      <c r="EP42" s="54" t="str">
        <f>IF('20'!EP42&lt;&gt;"",'20'!EP42/20,"")</f>
        <v/>
      </c>
      <c r="EQ42" s="54" t="str">
        <f>IF('20'!EQ42&lt;&gt;"",'20'!EQ42/20,"")</f>
        <v/>
      </c>
      <c r="ER42" s="54" t="str">
        <f>IF('20'!ER42&lt;&gt;"",'20'!ER42/20,"")</f>
        <v/>
      </c>
      <c r="ES42" s="54" t="str">
        <f>IF('20'!ES42&lt;&gt;"",'20'!ES42/20,"")</f>
        <v/>
      </c>
      <c r="ET42" s="54" t="str">
        <f>IF('20'!ET42&lt;&gt;"",'20'!ET42/20,"")</f>
        <v/>
      </c>
      <c r="EU42" s="54" t="str">
        <f>IF('20'!EU42&lt;&gt;"",'20'!EU42/20,"")</f>
        <v/>
      </c>
      <c r="EV42" s="54" t="str">
        <f>IF('20'!EV42&lt;&gt;"",'20'!EV42/20,"")</f>
        <v/>
      </c>
      <c r="EW42" s="54" t="str">
        <f>IF('20'!EW42&lt;&gt;"",'20'!EW42/20,"")</f>
        <v/>
      </c>
      <c r="EX42" s="54" t="str">
        <f>IF('20'!EX42&lt;&gt;"",'20'!EX42/20,"")</f>
        <v/>
      </c>
      <c r="EY42" s="54" t="str">
        <f>IF('20'!EY42&lt;&gt;"",'20'!EY42/20,"")</f>
        <v/>
      </c>
      <c r="EZ42" s="54" t="str">
        <f>IF('20'!EZ42&lt;&gt;"",'20'!EZ42/20,"")</f>
        <v/>
      </c>
      <c r="FA42" s="54" t="str">
        <f>IF('20'!FA42&lt;&gt;"",'20'!FA42/20,"")</f>
        <v/>
      </c>
      <c r="FB42" s="54" t="str">
        <f>IF('20'!FB42&lt;&gt;"",'20'!FB42/20,"")</f>
        <v/>
      </c>
      <c r="FC42" s="54" t="str">
        <f>IF('20'!FC42&lt;&gt;"",'20'!FC42/20,"")</f>
        <v/>
      </c>
      <c r="FD42" s="54" t="str">
        <f>IF('20'!FD42&lt;&gt;"",'20'!FD42/20,"")</f>
        <v/>
      </c>
      <c r="FE42" s="54" t="str">
        <f>IF('20'!FE42&lt;&gt;"",'20'!FE42/20,"")</f>
        <v/>
      </c>
      <c r="FF42" s="54" t="str">
        <f>IF('20'!FF42&lt;&gt;"",'20'!FF42/20,"")</f>
        <v/>
      </c>
      <c r="FG42" s="54" t="str">
        <f>IF('20'!FG42&lt;&gt;"",'20'!FG42/20,"")</f>
        <v/>
      </c>
      <c r="FH42" s="54" t="str">
        <f>IF('20'!FH42&lt;&gt;"",'20'!FH42/20,"")</f>
        <v/>
      </c>
      <c r="FI42" s="54" t="str">
        <f>IF('20'!FI42&lt;&gt;"",'20'!FI42/20,"")</f>
        <v/>
      </c>
      <c r="FJ42" s="54" t="str">
        <f>IF('20'!FJ42&lt;&gt;"",'20'!FJ42/20,"")</f>
        <v/>
      </c>
      <c r="FK42" s="54" t="str">
        <f>IF('20'!FK42&lt;&gt;"",'20'!FK42/20,"")</f>
        <v/>
      </c>
      <c r="FL42" s="54" t="str">
        <f>IF('20'!FL42&lt;&gt;"",'20'!FL42/20,"")</f>
        <v/>
      </c>
    </row>
    <row r="43" spans="2:168" x14ac:dyDescent="0.25">
      <c r="B43" s="42"/>
      <c r="C43" s="42"/>
      <c r="D43" s="38"/>
      <c r="E43" s="54" t="str">
        <f>IF('20'!E43&lt;&gt;"",'20'!E43/20,"")</f>
        <v/>
      </c>
      <c r="F43" s="54" t="str">
        <f>IF('20'!F43&lt;&gt;"",'20'!F43/20,"")</f>
        <v/>
      </c>
      <c r="G43" s="54" t="str">
        <f>IF('20'!G43&lt;&gt;"",'20'!G43/20,"")</f>
        <v/>
      </c>
      <c r="H43" s="54" t="str">
        <f>IF('20'!H43&lt;&gt;"",'20'!H43/20,"")</f>
        <v/>
      </c>
      <c r="I43" s="54" t="str">
        <f>IF('20'!I43&lt;&gt;"",'20'!I43/20,"")</f>
        <v/>
      </c>
      <c r="J43" s="54" t="str">
        <f>IF('20'!J43&lt;&gt;"",'20'!J43/20,"")</f>
        <v/>
      </c>
      <c r="K43" s="54" t="str">
        <f>IF('20'!K43&lt;&gt;"",'20'!K43/20,"")</f>
        <v/>
      </c>
      <c r="L43" s="54" t="str">
        <f>IF('20'!L43&lt;&gt;"",'20'!L43/20,"")</f>
        <v/>
      </c>
      <c r="M43" s="54" t="str">
        <f>IF('20'!M43&lt;&gt;"",'20'!M43/20,"")</f>
        <v/>
      </c>
      <c r="N43" s="54" t="str">
        <f>IF('20'!N43&lt;&gt;"",'20'!N43/20,"")</f>
        <v/>
      </c>
      <c r="O43" s="54" t="str">
        <f>IF('20'!O43&lt;&gt;"",'20'!O43/20,"")</f>
        <v/>
      </c>
      <c r="P43" s="54" t="str">
        <f>IF('20'!P43&lt;&gt;"",'20'!P43/20,"")</f>
        <v/>
      </c>
      <c r="Q43" s="54" t="str">
        <f>IF('20'!Q43&lt;&gt;"",'20'!Q43/20,"")</f>
        <v/>
      </c>
      <c r="R43" s="54" t="str">
        <f>IF('20'!R43&lt;&gt;"",'20'!R43/20,"")</f>
        <v/>
      </c>
      <c r="S43" s="54" t="str">
        <f>IF('20'!S43&lt;&gt;"",'20'!S43/20,"")</f>
        <v/>
      </c>
      <c r="T43" s="54" t="str">
        <f>IF('20'!T43&lt;&gt;"",'20'!T43/20,"")</f>
        <v/>
      </c>
      <c r="U43" s="54" t="str">
        <f>IF('20'!U43&lt;&gt;"",'20'!U43/20,"")</f>
        <v/>
      </c>
      <c r="V43" s="54" t="str">
        <f>IF('20'!V43&lt;&gt;"",'20'!V43/20,"")</f>
        <v/>
      </c>
      <c r="W43" s="54" t="str">
        <f>IF('20'!W43&lt;&gt;"",'20'!W43/20,"")</f>
        <v/>
      </c>
      <c r="X43" s="54" t="str">
        <f>IF('20'!X43&lt;&gt;"",'20'!X43/20,"")</f>
        <v/>
      </c>
      <c r="Y43" s="54" t="str">
        <f>IF('20'!Y43&lt;&gt;"",'20'!Y43/20,"")</f>
        <v/>
      </c>
      <c r="Z43" s="54" t="str">
        <f>IF('20'!Z43&lt;&gt;"",'20'!Z43/20,"")</f>
        <v/>
      </c>
      <c r="AA43" s="54" t="str">
        <f>IF('20'!AA43&lt;&gt;"",'20'!AA43/20,"")</f>
        <v/>
      </c>
      <c r="AB43" s="54" t="str">
        <f>IF('20'!AB43&lt;&gt;"",'20'!AB43/20,"")</f>
        <v/>
      </c>
      <c r="AC43" s="54" t="str">
        <f>IF('20'!AC43&lt;&gt;"",'20'!AC43/20,"")</f>
        <v/>
      </c>
      <c r="AD43" s="54" t="str">
        <f>IF('20'!AD43&lt;&gt;"",'20'!AD43/20,"")</f>
        <v/>
      </c>
      <c r="AE43" s="54" t="str">
        <f>IF('20'!AE43&lt;&gt;"",'20'!AE43/20,"")</f>
        <v/>
      </c>
      <c r="AF43" s="54" t="str">
        <f>IF('20'!AF43&lt;&gt;"",'20'!AF43/20,"")</f>
        <v/>
      </c>
      <c r="AG43" s="54" t="str">
        <f>IF('20'!AG43&lt;&gt;"",'20'!AG43/20,"")</f>
        <v/>
      </c>
      <c r="AH43" s="54" t="str">
        <f>IF('20'!AH43&lt;&gt;"",'20'!AH43/20,"")</f>
        <v/>
      </c>
      <c r="AI43" s="54" t="str">
        <f>IF('20'!AI43&lt;&gt;"",'20'!AI43/20,"")</f>
        <v/>
      </c>
      <c r="AJ43" s="54" t="str">
        <f>IF('20'!AJ43&lt;&gt;"",'20'!AJ43/20,"")</f>
        <v/>
      </c>
      <c r="AK43" s="54" t="str">
        <f>IF('20'!AK43&lt;&gt;"",'20'!AK43/20,"")</f>
        <v/>
      </c>
      <c r="AL43" s="54" t="str">
        <f>IF('20'!AL43&lt;&gt;"",'20'!AL43/20,"")</f>
        <v/>
      </c>
      <c r="AM43" s="54" t="str">
        <f>IF('20'!AM43&lt;&gt;"",'20'!AM43/20,"")</f>
        <v/>
      </c>
      <c r="AN43" s="54" t="str">
        <f>IF('20'!AN43&lt;&gt;"",'20'!AN43/20,"")</f>
        <v/>
      </c>
      <c r="AO43" s="54" t="str">
        <f>IF('20'!AO43&lt;&gt;"",'20'!AO43/20,"")</f>
        <v/>
      </c>
      <c r="AP43" s="54" t="str">
        <f>IF('20'!AP43&lt;&gt;"",'20'!AP43/20,"")</f>
        <v/>
      </c>
      <c r="AQ43" s="54" t="str">
        <f>IF('20'!AQ43&lt;&gt;"",'20'!AQ43/20,"")</f>
        <v/>
      </c>
      <c r="AR43" s="54" t="str">
        <f>IF('20'!AR43&lt;&gt;"",'20'!AR43/20,"")</f>
        <v/>
      </c>
      <c r="AS43" s="54" t="str">
        <f>IF('20'!AS43&lt;&gt;"",'20'!AS43/20,"")</f>
        <v/>
      </c>
      <c r="AT43" s="54" t="str">
        <f>IF('20'!AT43&lt;&gt;"",'20'!AT43/20,"")</f>
        <v/>
      </c>
      <c r="AU43" s="54" t="str">
        <f>IF('20'!AU43&lt;&gt;"",'20'!AU43/20,"")</f>
        <v/>
      </c>
      <c r="AV43" s="54" t="str">
        <f>IF('20'!AV43&lt;&gt;"",'20'!AV43/20,"")</f>
        <v/>
      </c>
      <c r="AW43" s="54" t="str">
        <f>IF('20'!AW43&lt;&gt;"",'20'!AW43/20,"")</f>
        <v/>
      </c>
      <c r="AX43" s="54" t="str">
        <f>IF('20'!AX43&lt;&gt;"",'20'!AX43/20,"")</f>
        <v/>
      </c>
      <c r="AY43" s="54" t="str">
        <f>IF('20'!AY43&lt;&gt;"",'20'!AY43/20,"")</f>
        <v/>
      </c>
      <c r="AZ43" s="54" t="str">
        <f>IF('20'!AZ43&lt;&gt;"",'20'!AZ43/20,"")</f>
        <v/>
      </c>
      <c r="BA43" s="54" t="str">
        <f>IF('20'!BA43&lt;&gt;"",'20'!BA43/20,"")</f>
        <v/>
      </c>
      <c r="BB43" s="54" t="str">
        <f>IF('20'!BB43&lt;&gt;"",'20'!BB43/20,"")</f>
        <v/>
      </c>
      <c r="BC43" s="54" t="str">
        <f>IF('20'!BC43&lt;&gt;"",'20'!BC43/20,"")</f>
        <v/>
      </c>
      <c r="BD43" s="54" t="str">
        <f>IF('20'!BD43&lt;&gt;"",'20'!BD43/20,"")</f>
        <v/>
      </c>
      <c r="BE43" s="54" t="str">
        <f>IF('20'!BE43&lt;&gt;"",'20'!BE43/20,"")</f>
        <v/>
      </c>
      <c r="BF43" s="54" t="str">
        <f>IF('20'!BF43&lt;&gt;"",'20'!BF43/20,"")</f>
        <v/>
      </c>
      <c r="BG43" s="54" t="str">
        <f>IF('20'!BG43&lt;&gt;"",'20'!BG43/20,"")</f>
        <v/>
      </c>
      <c r="BH43" s="54" t="str">
        <f>IF('20'!BH43&lt;&gt;"",'20'!BH43/20,"")</f>
        <v/>
      </c>
      <c r="BI43" s="54" t="str">
        <f>IF('20'!BI43&lt;&gt;"",'20'!BI43/20,"")</f>
        <v/>
      </c>
      <c r="BJ43" s="54" t="str">
        <f>IF('20'!BJ43&lt;&gt;"",'20'!BJ43/20,"")</f>
        <v/>
      </c>
      <c r="BK43" s="54" t="str">
        <f>IF('20'!BK43&lt;&gt;"",'20'!BK43/20,"")</f>
        <v/>
      </c>
      <c r="BL43" s="54" t="str">
        <f>IF('20'!BL43&lt;&gt;"",'20'!BL43/20,"")</f>
        <v/>
      </c>
      <c r="BM43" s="54" t="str">
        <f>IF('20'!BM43&lt;&gt;"",'20'!BM43/20,"")</f>
        <v/>
      </c>
      <c r="BN43" s="54" t="str">
        <f>IF('20'!BN43&lt;&gt;"",'20'!BN43/20,"")</f>
        <v/>
      </c>
      <c r="BO43" s="54" t="str">
        <f>IF('20'!BO43&lt;&gt;"",'20'!BO43/20,"")</f>
        <v/>
      </c>
      <c r="BP43" s="54" t="str">
        <f>IF('20'!BP43&lt;&gt;"",'20'!BP43/20,"")</f>
        <v/>
      </c>
      <c r="BQ43" s="54" t="str">
        <f>IF('20'!BQ43&lt;&gt;"",'20'!BQ43/20,"")</f>
        <v/>
      </c>
      <c r="BR43" s="54" t="str">
        <f>IF('20'!BR43&lt;&gt;"",'20'!BR43/20,"")</f>
        <v/>
      </c>
      <c r="BS43" s="54" t="str">
        <f>IF('20'!BS43&lt;&gt;"",'20'!BS43/20,"")</f>
        <v/>
      </c>
      <c r="BT43" s="54" t="str">
        <f>IF('20'!BT43&lt;&gt;"",'20'!BT43/20,"")</f>
        <v/>
      </c>
      <c r="BU43" s="54" t="str">
        <f>IF('20'!BU43&lt;&gt;"",'20'!BU43/20,"")</f>
        <v/>
      </c>
      <c r="BV43" s="54" t="str">
        <f>IF('20'!BV43&lt;&gt;"",'20'!BV43/20,"")</f>
        <v/>
      </c>
      <c r="BW43" s="54" t="str">
        <f>IF('20'!BW43&lt;&gt;"",'20'!BW43/20,"")</f>
        <v/>
      </c>
      <c r="BX43" s="54" t="str">
        <f>IF('20'!BX43&lt;&gt;"",'20'!BX43/20,"")</f>
        <v/>
      </c>
      <c r="BY43" s="54" t="str">
        <f>IF('20'!BY43&lt;&gt;"",'20'!BY43/20,"")</f>
        <v/>
      </c>
      <c r="BZ43" s="54" t="str">
        <f>IF('20'!BZ43&lt;&gt;"",'20'!BZ43/20,"")</f>
        <v/>
      </c>
      <c r="CA43" s="54" t="str">
        <f>IF('20'!CA43&lt;&gt;"",'20'!CA43/20,"")</f>
        <v/>
      </c>
      <c r="CB43" s="54" t="str">
        <f>IF('20'!CB43&lt;&gt;"",'20'!CB43/20,"")</f>
        <v/>
      </c>
      <c r="CC43" s="54" t="str">
        <f>IF('20'!CC43&lt;&gt;"",'20'!CC43/20,"")</f>
        <v/>
      </c>
      <c r="CD43" s="54" t="str">
        <f>IF('20'!CD43&lt;&gt;"",'20'!CD43/20,"")</f>
        <v/>
      </c>
      <c r="CE43" s="54" t="str">
        <f>IF('20'!CE43&lt;&gt;"",'20'!CE43/20,"")</f>
        <v/>
      </c>
      <c r="CF43" s="54" t="str">
        <f>IF('20'!CF43&lt;&gt;"",'20'!CF43/20,"")</f>
        <v/>
      </c>
      <c r="CG43" s="54" t="str">
        <f>IF('20'!CG43&lt;&gt;"",'20'!CG43/20,"")</f>
        <v/>
      </c>
      <c r="CH43" s="54" t="str">
        <f>IF('20'!CH43&lt;&gt;"",'20'!CH43/20,"")</f>
        <v/>
      </c>
      <c r="CI43" s="54" t="str">
        <f>IF('20'!CI43&lt;&gt;"",'20'!CI43/20,"")</f>
        <v/>
      </c>
      <c r="CJ43" s="54" t="str">
        <f>IF('20'!CJ43&lt;&gt;"",'20'!CJ43/20,"")</f>
        <v/>
      </c>
      <c r="CK43" s="54" t="str">
        <f>IF('20'!CK43&lt;&gt;"",'20'!CK43/20,"")</f>
        <v/>
      </c>
      <c r="CL43" s="54" t="str">
        <f>IF('20'!CL43&lt;&gt;"",'20'!CL43/20,"")</f>
        <v/>
      </c>
      <c r="CM43" s="54" t="str">
        <f>IF('20'!CM43&lt;&gt;"",'20'!CM43/20,"")</f>
        <v/>
      </c>
      <c r="CN43" s="54" t="str">
        <f>IF('20'!CN43&lt;&gt;"",'20'!CN43/20,"")</f>
        <v/>
      </c>
      <c r="CO43" s="54" t="str">
        <f>IF('20'!CO43&lt;&gt;"",'20'!CO43/20,"")</f>
        <v/>
      </c>
      <c r="CP43" s="54" t="str">
        <f>IF('20'!CP43&lt;&gt;"",'20'!CP43/20,"")</f>
        <v/>
      </c>
      <c r="CQ43" s="54" t="str">
        <f>IF('20'!CQ43&lt;&gt;"",'20'!CQ43/20,"")</f>
        <v/>
      </c>
      <c r="CR43" s="54" t="str">
        <f>IF('20'!CR43&lt;&gt;"",'20'!CR43/20,"")</f>
        <v/>
      </c>
      <c r="CS43" s="54" t="str">
        <f>IF('20'!CS43&lt;&gt;"",'20'!CS43/20,"")</f>
        <v/>
      </c>
      <c r="CT43" s="54" t="str">
        <f>IF('20'!CT43&lt;&gt;"",'20'!CT43/20,"")</f>
        <v/>
      </c>
      <c r="CU43" s="54" t="str">
        <f>IF('20'!CU43&lt;&gt;"",'20'!CU43/20,"")</f>
        <v/>
      </c>
      <c r="CV43" s="54" t="str">
        <f>IF('20'!CV43&lt;&gt;"",'20'!CV43/20,"")</f>
        <v/>
      </c>
      <c r="CW43" s="54" t="str">
        <f>IF('20'!CW43&lt;&gt;"",'20'!CW43/20,"")</f>
        <v/>
      </c>
      <c r="CX43" s="54" t="str">
        <f>IF('20'!CX43&lt;&gt;"",'20'!CX43/20,"")</f>
        <v/>
      </c>
      <c r="CY43" s="54" t="str">
        <f>IF('20'!CY43&lt;&gt;"",'20'!CY43/20,"")</f>
        <v/>
      </c>
      <c r="CZ43" s="54" t="str">
        <f>IF('20'!CZ43&lt;&gt;"",'20'!CZ43/20,"")</f>
        <v/>
      </c>
      <c r="DA43" s="54" t="str">
        <f>IF('20'!DA43&lt;&gt;"",'20'!DA43/20,"")</f>
        <v/>
      </c>
      <c r="DB43" s="54" t="str">
        <f>IF('20'!DB43&lt;&gt;"",'20'!DB43/20,"")</f>
        <v/>
      </c>
      <c r="DC43" s="54" t="str">
        <f>IF('20'!DC43&lt;&gt;"",'20'!DC43/20,"")</f>
        <v/>
      </c>
      <c r="DD43" s="54" t="str">
        <f>IF('20'!DD43&lt;&gt;"",'20'!DD43/20,"")</f>
        <v/>
      </c>
      <c r="DE43" s="54" t="str">
        <f>IF('20'!DE43&lt;&gt;"",'20'!DE43/20,"")</f>
        <v/>
      </c>
      <c r="DF43" s="54" t="str">
        <f>IF('20'!DF43&lt;&gt;"",'20'!DF43/20,"")</f>
        <v/>
      </c>
      <c r="DG43" s="54" t="str">
        <f>IF('20'!DG43&lt;&gt;"",'20'!DG43/20,"")</f>
        <v/>
      </c>
      <c r="DH43" s="54" t="str">
        <f>IF('20'!DH43&lt;&gt;"",'20'!DH43/20,"")</f>
        <v/>
      </c>
      <c r="DI43" s="54" t="str">
        <f>IF('20'!DI43&lt;&gt;"",'20'!DI43/20,"")</f>
        <v/>
      </c>
      <c r="DJ43" s="54" t="str">
        <f>IF('20'!DJ43&lt;&gt;"",'20'!DJ43/20,"")</f>
        <v/>
      </c>
      <c r="DK43" s="54" t="str">
        <f>IF('20'!DK43&lt;&gt;"",'20'!DK43/20,"")</f>
        <v/>
      </c>
      <c r="DL43" s="54" t="str">
        <f>IF('20'!DL43&lt;&gt;"",'20'!DL43/20,"")</f>
        <v/>
      </c>
      <c r="DM43" s="54" t="str">
        <f>IF('20'!DM43&lt;&gt;"",'20'!DM43/20,"")</f>
        <v/>
      </c>
      <c r="DN43" s="54" t="str">
        <f>IF('20'!DN43&lt;&gt;"",'20'!DN43/20,"")</f>
        <v/>
      </c>
      <c r="DO43" s="54" t="str">
        <f>IF('20'!DO43&lt;&gt;"",'20'!DO43/20,"")</f>
        <v/>
      </c>
      <c r="DP43" s="54" t="str">
        <f>IF('20'!DP43&lt;&gt;"",'20'!DP43/20,"")</f>
        <v/>
      </c>
      <c r="DQ43" s="54" t="str">
        <f>IF('20'!DQ43&lt;&gt;"",'20'!DQ43/20,"")</f>
        <v/>
      </c>
      <c r="DR43" s="54" t="str">
        <f>IF('20'!DR43&lt;&gt;"",'20'!DR43/20,"")</f>
        <v/>
      </c>
      <c r="DS43" s="54" t="str">
        <f>IF('20'!DS43&lt;&gt;"",'20'!DS43/20,"")</f>
        <v/>
      </c>
      <c r="DT43" s="54" t="str">
        <f>IF('20'!DT43&lt;&gt;"",'20'!DT43/20,"")</f>
        <v/>
      </c>
      <c r="DU43" s="54" t="str">
        <f>IF('20'!DU43&lt;&gt;"",'20'!DU43/20,"")</f>
        <v/>
      </c>
      <c r="DV43" s="54" t="str">
        <f>IF('20'!DV43&lt;&gt;"",'20'!DV43/20,"")</f>
        <v/>
      </c>
      <c r="DW43" s="54" t="str">
        <f>IF('20'!DW43&lt;&gt;"",'20'!DW43/20,"")</f>
        <v/>
      </c>
      <c r="DX43" s="54" t="str">
        <f>IF('20'!DX43&lt;&gt;"",'20'!DX43/20,"")</f>
        <v/>
      </c>
      <c r="DY43" s="54" t="str">
        <f>IF('20'!DY43&lt;&gt;"",'20'!DY43/20,"")</f>
        <v/>
      </c>
      <c r="DZ43" s="54" t="str">
        <f>IF('20'!DZ43&lt;&gt;"",'20'!DZ43/20,"")</f>
        <v/>
      </c>
      <c r="EA43" s="54" t="str">
        <f>IF('20'!EA43&lt;&gt;"",'20'!EA43/20,"")</f>
        <v/>
      </c>
      <c r="EB43" s="54" t="str">
        <f>IF('20'!EB43&lt;&gt;"",'20'!EB43/20,"")</f>
        <v/>
      </c>
      <c r="EC43" s="54" t="str">
        <f>IF('20'!EC43&lt;&gt;"",'20'!EC43/20,"")</f>
        <v/>
      </c>
      <c r="ED43" s="54" t="str">
        <f>IF('20'!ED43&lt;&gt;"",'20'!ED43/20,"")</f>
        <v/>
      </c>
      <c r="EE43" s="54" t="str">
        <f>IF('20'!EE43&lt;&gt;"",'20'!EE43/20,"")</f>
        <v/>
      </c>
      <c r="EF43" s="54" t="str">
        <f>IF('20'!EF43&lt;&gt;"",'20'!EF43/20,"")</f>
        <v/>
      </c>
      <c r="EG43" s="54" t="str">
        <f>IF('20'!EG43&lt;&gt;"",'20'!EG43/20,"")</f>
        <v/>
      </c>
      <c r="EH43" s="54" t="str">
        <f>IF('20'!EH43&lt;&gt;"",'20'!EH43/20,"")</f>
        <v/>
      </c>
      <c r="EI43" s="54" t="str">
        <f>IF('20'!EI43&lt;&gt;"",'20'!EI43/20,"")</f>
        <v/>
      </c>
      <c r="EJ43" s="54" t="str">
        <f>IF('20'!EJ43&lt;&gt;"",'20'!EJ43/20,"")</f>
        <v/>
      </c>
      <c r="EK43" s="54" t="str">
        <f>IF('20'!EK43&lt;&gt;"",'20'!EK43/20,"")</f>
        <v/>
      </c>
      <c r="EL43" s="54" t="str">
        <f>IF('20'!EL43&lt;&gt;"",'20'!EL43/20,"")</f>
        <v/>
      </c>
      <c r="EM43" s="54" t="str">
        <f>IF('20'!EM43&lt;&gt;"",'20'!EM43/20,"")</f>
        <v/>
      </c>
      <c r="EN43" s="54" t="str">
        <f>IF('20'!EN43&lt;&gt;"",'20'!EN43/20,"")</f>
        <v/>
      </c>
      <c r="EO43" s="54" t="str">
        <f>IF('20'!EO43&lt;&gt;"",'20'!EO43/20,"")</f>
        <v/>
      </c>
      <c r="EP43" s="54" t="str">
        <f>IF('20'!EP43&lt;&gt;"",'20'!EP43/20,"")</f>
        <v/>
      </c>
      <c r="EQ43" s="54" t="str">
        <f>IF('20'!EQ43&lt;&gt;"",'20'!EQ43/20,"")</f>
        <v/>
      </c>
      <c r="ER43" s="54" t="str">
        <f>IF('20'!ER43&lt;&gt;"",'20'!ER43/20,"")</f>
        <v/>
      </c>
      <c r="ES43" s="54" t="str">
        <f>IF('20'!ES43&lt;&gt;"",'20'!ES43/20,"")</f>
        <v/>
      </c>
      <c r="ET43" s="54" t="str">
        <f>IF('20'!ET43&lt;&gt;"",'20'!ET43/20,"")</f>
        <v/>
      </c>
      <c r="EU43" s="54" t="str">
        <f>IF('20'!EU43&lt;&gt;"",'20'!EU43/20,"")</f>
        <v/>
      </c>
      <c r="EV43" s="54" t="str">
        <f>IF('20'!EV43&lt;&gt;"",'20'!EV43/20,"")</f>
        <v/>
      </c>
      <c r="EW43" s="54" t="str">
        <f>IF('20'!EW43&lt;&gt;"",'20'!EW43/20,"")</f>
        <v/>
      </c>
      <c r="EX43" s="54" t="str">
        <f>IF('20'!EX43&lt;&gt;"",'20'!EX43/20,"")</f>
        <v/>
      </c>
      <c r="EY43" s="54" t="str">
        <f>IF('20'!EY43&lt;&gt;"",'20'!EY43/20,"")</f>
        <v/>
      </c>
      <c r="EZ43" s="54" t="str">
        <f>IF('20'!EZ43&lt;&gt;"",'20'!EZ43/20,"")</f>
        <v/>
      </c>
      <c r="FA43" s="54" t="str">
        <f>IF('20'!FA43&lt;&gt;"",'20'!FA43/20,"")</f>
        <v/>
      </c>
      <c r="FB43" s="54" t="str">
        <f>IF('20'!FB43&lt;&gt;"",'20'!FB43/20,"")</f>
        <v/>
      </c>
      <c r="FC43" s="54" t="str">
        <f>IF('20'!FC43&lt;&gt;"",'20'!FC43/20,"")</f>
        <v/>
      </c>
      <c r="FD43" s="54" t="str">
        <f>IF('20'!FD43&lt;&gt;"",'20'!FD43/20,"")</f>
        <v/>
      </c>
      <c r="FE43" s="54" t="str">
        <f>IF('20'!FE43&lt;&gt;"",'20'!FE43/20,"")</f>
        <v/>
      </c>
      <c r="FF43" s="54" t="str">
        <f>IF('20'!FF43&lt;&gt;"",'20'!FF43/20,"")</f>
        <v/>
      </c>
      <c r="FG43" s="54" t="str">
        <f>IF('20'!FG43&lt;&gt;"",'20'!FG43/20,"")</f>
        <v/>
      </c>
      <c r="FH43" s="54" t="str">
        <f>IF('20'!FH43&lt;&gt;"",'20'!FH43/20,"")</f>
        <v/>
      </c>
      <c r="FI43" s="54" t="str">
        <f>IF('20'!FI43&lt;&gt;"",'20'!FI43/20,"")</f>
        <v/>
      </c>
      <c r="FJ43" s="54" t="str">
        <f>IF('20'!FJ43&lt;&gt;"",'20'!FJ43/20,"")</f>
        <v/>
      </c>
      <c r="FK43" s="54" t="str">
        <f>IF('20'!FK43&lt;&gt;"",'20'!FK43/20,"")</f>
        <v/>
      </c>
      <c r="FL43" s="54" t="str">
        <f>IF('20'!FL43&lt;&gt;"",'20'!FL43/20,"")</f>
        <v/>
      </c>
    </row>
    <row r="44" spans="2:168" x14ac:dyDescent="0.25">
      <c r="B44" s="42"/>
      <c r="C44" s="42"/>
      <c r="D44" s="38"/>
      <c r="E44" s="54" t="str">
        <f>IF('20'!E44&lt;&gt;"",'20'!E44/20,"")</f>
        <v/>
      </c>
      <c r="F44" s="54" t="str">
        <f>IF('20'!F44&lt;&gt;"",'20'!F44/20,"")</f>
        <v/>
      </c>
      <c r="G44" s="54" t="str">
        <f>IF('20'!G44&lt;&gt;"",'20'!G44/20,"")</f>
        <v/>
      </c>
      <c r="H44" s="54" t="str">
        <f>IF('20'!H44&lt;&gt;"",'20'!H44/20,"")</f>
        <v/>
      </c>
      <c r="I44" s="54" t="str">
        <f>IF('20'!I44&lt;&gt;"",'20'!I44/20,"")</f>
        <v/>
      </c>
      <c r="J44" s="54" t="str">
        <f>IF('20'!J44&lt;&gt;"",'20'!J44/20,"")</f>
        <v/>
      </c>
      <c r="K44" s="54" t="str">
        <f>IF('20'!K44&lt;&gt;"",'20'!K44/20,"")</f>
        <v/>
      </c>
      <c r="L44" s="54" t="str">
        <f>IF('20'!L44&lt;&gt;"",'20'!L44/20,"")</f>
        <v/>
      </c>
      <c r="M44" s="54" t="str">
        <f>IF('20'!M44&lt;&gt;"",'20'!M44/20,"")</f>
        <v/>
      </c>
      <c r="N44" s="54" t="str">
        <f>IF('20'!N44&lt;&gt;"",'20'!N44/20,"")</f>
        <v/>
      </c>
      <c r="O44" s="54" t="str">
        <f>IF('20'!O44&lt;&gt;"",'20'!O44/20,"")</f>
        <v/>
      </c>
      <c r="P44" s="54" t="str">
        <f>IF('20'!P44&lt;&gt;"",'20'!P44/20,"")</f>
        <v/>
      </c>
      <c r="Q44" s="54" t="str">
        <f>IF('20'!Q44&lt;&gt;"",'20'!Q44/20,"")</f>
        <v/>
      </c>
      <c r="R44" s="54" t="str">
        <f>IF('20'!R44&lt;&gt;"",'20'!R44/20,"")</f>
        <v/>
      </c>
      <c r="S44" s="54" t="str">
        <f>IF('20'!S44&lt;&gt;"",'20'!S44/20,"")</f>
        <v/>
      </c>
      <c r="T44" s="54" t="str">
        <f>IF('20'!T44&lt;&gt;"",'20'!T44/20,"")</f>
        <v/>
      </c>
      <c r="U44" s="54" t="str">
        <f>IF('20'!U44&lt;&gt;"",'20'!U44/20,"")</f>
        <v/>
      </c>
      <c r="V44" s="54" t="str">
        <f>IF('20'!V44&lt;&gt;"",'20'!V44/20,"")</f>
        <v/>
      </c>
      <c r="W44" s="54" t="str">
        <f>IF('20'!W44&lt;&gt;"",'20'!W44/20,"")</f>
        <v/>
      </c>
      <c r="X44" s="54" t="str">
        <f>IF('20'!X44&lt;&gt;"",'20'!X44/20,"")</f>
        <v/>
      </c>
      <c r="Y44" s="54" t="str">
        <f>IF('20'!Y44&lt;&gt;"",'20'!Y44/20,"")</f>
        <v/>
      </c>
      <c r="Z44" s="54" t="str">
        <f>IF('20'!Z44&lt;&gt;"",'20'!Z44/20,"")</f>
        <v/>
      </c>
      <c r="AA44" s="54" t="str">
        <f>IF('20'!AA44&lt;&gt;"",'20'!AA44/20,"")</f>
        <v/>
      </c>
      <c r="AB44" s="54" t="str">
        <f>IF('20'!AB44&lt;&gt;"",'20'!AB44/20,"")</f>
        <v/>
      </c>
      <c r="AC44" s="54" t="str">
        <f>IF('20'!AC44&lt;&gt;"",'20'!AC44/20,"")</f>
        <v/>
      </c>
      <c r="AD44" s="54" t="str">
        <f>IF('20'!AD44&lt;&gt;"",'20'!AD44/20,"")</f>
        <v/>
      </c>
      <c r="AE44" s="54" t="str">
        <f>IF('20'!AE44&lt;&gt;"",'20'!AE44/20,"")</f>
        <v/>
      </c>
      <c r="AF44" s="54" t="str">
        <f>IF('20'!AF44&lt;&gt;"",'20'!AF44/20,"")</f>
        <v/>
      </c>
      <c r="AG44" s="54" t="str">
        <f>IF('20'!AG44&lt;&gt;"",'20'!AG44/20,"")</f>
        <v/>
      </c>
      <c r="AH44" s="54" t="str">
        <f>IF('20'!AH44&lt;&gt;"",'20'!AH44/20,"")</f>
        <v/>
      </c>
      <c r="AI44" s="54" t="str">
        <f>IF('20'!AI44&lt;&gt;"",'20'!AI44/20,"")</f>
        <v/>
      </c>
      <c r="AJ44" s="54" t="str">
        <f>IF('20'!AJ44&lt;&gt;"",'20'!AJ44/20,"")</f>
        <v/>
      </c>
      <c r="AK44" s="54" t="str">
        <f>IF('20'!AK44&lt;&gt;"",'20'!AK44/20,"")</f>
        <v/>
      </c>
      <c r="AL44" s="54" t="str">
        <f>IF('20'!AL44&lt;&gt;"",'20'!AL44/20,"")</f>
        <v/>
      </c>
      <c r="AM44" s="54" t="str">
        <f>IF('20'!AM44&lt;&gt;"",'20'!AM44/20,"")</f>
        <v/>
      </c>
      <c r="AN44" s="54" t="str">
        <f>IF('20'!AN44&lt;&gt;"",'20'!AN44/20,"")</f>
        <v/>
      </c>
      <c r="AO44" s="54" t="str">
        <f>IF('20'!AO44&lt;&gt;"",'20'!AO44/20,"")</f>
        <v/>
      </c>
      <c r="AP44" s="54" t="str">
        <f>IF('20'!AP44&lt;&gt;"",'20'!AP44/20,"")</f>
        <v/>
      </c>
      <c r="AQ44" s="54" t="str">
        <f>IF('20'!AQ44&lt;&gt;"",'20'!AQ44/20,"")</f>
        <v/>
      </c>
      <c r="AR44" s="54" t="str">
        <f>IF('20'!AR44&lt;&gt;"",'20'!AR44/20,"")</f>
        <v/>
      </c>
      <c r="AS44" s="54" t="str">
        <f>IF('20'!AS44&lt;&gt;"",'20'!AS44/20,"")</f>
        <v/>
      </c>
      <c r="AT44" s="54" t="str">
        <f>IF('20'!AT44&lt;&gt;"",'20'!AT44/20,"")</f>
        <v/>
      </c>
      <c r="AU44" s="54" t="str">
        <f>IF('20'!AU44&lt;&gt;"",'20'!AU44/20,"")</f>
        <v/>
      </c>
      <c r="AV44" s="54" t="str">
        <f>IF('20'!AV44&lt;&gt;"",'20'!AV44/20,"")</f>
        <v/>
      </c>
      <c r="AW44" s="54" t="str">
        <f>IF('20'!AW44&lt;&gt;"",'20'!AW44/20,"")</f>
        <v/>
      </c>
      <c r="AX44" s="54" t="str">
        <f>IF('20'!AX44&lt;&gt;"",'20'!AX44/20,"")</f>
        <v/>
      </c>
      <c r="AY44" s="54" t="str">
        <f>IF('20'!AY44&lt;&gt;"",'20'!AY44/20,"")</f>
        <v/>
      </c>
      <c r="AZ44" s="54" t="str">
        <f>IF('20'!AZ44&lt;&gt;"",'20'!AZ44/20,"")</f>
        <v/>
      </c>
      <c r="BA44" s="54" t="str">
        <f>IF('20'!BA44&lt;&gt;"",'20'!BA44/20,"")</f>
        <v/>
      </c>
      <c r="BB44" s="54" t="str">
        <f>IF('20'!BB44&lt;&gt;"",'20'!BB44/20,"")</f>
        <v/>
      </c>
      <c r="BC44" s="54" t="str">
        <f>IF('20'!BC44&lt;&gt;"",'20'!BC44/20,"")</f>
        <v/>
      </c>
      <c r="BD44" s="54" t="str">
        <f>IF('20'!BD44&lt;&gt;"",'20'!BD44/20,"")</f>
        <v/>
      </c>
      <c r="BE44" s="54" t="str">
        <f>IF('20'!BE44&lt;&gt;"",'20'!BE44/20,"")</f>
        <v/>
      </c>
      <c r="BF44" s="54" t="str">
        <f>IF('20'!BF44&lt;&gt;"",'20'!BF44/20,"")</f>
        <v/>
      </c>
      <c r="BG44" s="54" t="str">
        <f>IF('20'!BG44&lt;&gt;"",'20'!BG44/20,"")</f>
        <v/>
      </c>
      <c r="BH44" s="54" t="str">
        <f>IF('20'!BH44&lt;&gt;"",'20'!BH44/20,"")</f>
        <v/>
      </c>
      <c r="BI44" s="54" t="str">
        <f>IF('20'!BI44&lt;&gt;"",'20'!BI44/20,"")</f>
        <v/>
      </c>
      <c r="BJ44" s="54" t="str">
        <f>IF('20'!BJ44&lt;&gt;"",'20'!BJ44/20,"")</f>
        <v/>
      </c>
      <c r="BK44" s="54" t="str">
        <f>IF('20'!BK44&lt;&gt;"",'20'!BK44/20,"")</f>
        <v/>
      </c>
      <c r="BL44" s="54" t="str">
        <f>IF('20'!BL44&lt;&gt;"",'20'!BL44/20,"")</f>
        <v/>
      </c>
      <c r="BM44" s="54" t="str">
        <f>IF('20'!BM44&lt;&gt;"",'20'!BM44/20,"")</f>
        <v/>
      </c>
      <c r="BN44" s="54" t="str">
        <f>IF('20'!BN44&lt;&gt;"",'20'!BN44/20,"")</f>
        <v/>
      </c>
      <c r="BO44" s="54" t="str">
        <f>IF('20'!BO44&lt;&gt;"",'20'!BO44/20,"")</f>
        <v/>
      </c>
      <c r="BP44" s="54" t="str">
        <f>IF('20'!BP44&lt;&gt;"",'20'!BP44/20,"")</f>
        <v/>
      </c>
      <c r="BQ44" s="54" t="str">
        <f>IF('20'!BQ44&lt;&gt;"",'20'!BQ44/20,"")</f>
        <v/>
      </c>
      <c r="BR44" s="54" t="str">
        <f>IF('20'!BR44&lt;&gt;"",'20'!BR44/20,"")</f>
        <v/>
      </c>
      <c r="BS44" s="54" t="str">
        <f>IF('20'!BS44&lt;&gt;"",'20'!BS44/20,"")</f>
        <v/>
      </c>
      <c r="BT44" s="54" t="str">
        <f>IF('20'!BT44&lt;&gt;"",'20'!BT44/20,"")</f>
        <v/>
      </c>
      <c r="BU44" s="54" t="str">
        <f>IF('20'!BU44&lt;&gt;"",'20'!BU44/20,"")</f>
        <v/>
      </c>
      <c r="BV44" s="54" t="str">
        <f>IF('20'!BV44&lt;&gt;"",'20'!BV44/20,"")</f>
        <v/>
      </c>
      <c r="BW44" s="54" t="str">
        <f>IF('20'!BW44&lt;&gt;"",'20'!BW44/20,"")</f>
        <v/>
      </c>
      <c r="BX44" s="54" t="str">
        <f>IF('20'!BX44&lt;&gt;"",'20'!BX44/20,"")</f>
        <v/>
      </c>
      <c r="BY44" s="54" t="str">
        <f>IF('20'!BY44&lt;&gt;"",'20'!BY44/20,"")</f>
        <v/>
      </c>
      <c r="BZ44" s="54" t="str">
        <f>IF('20'!BZ44&lt;&gt;"",'20'!BZ44/20,"")</f>
        <v/>
      </c>
      <c r="CA44" s="54" t="str">
        <f>IF('20'!CA44&lt;&gt;"",'20'!CA44/20,"")</f>
        <v/>
      </c>
      <c r="CB44" s="54" t="str">
        <f>IF('20'!CB44&lt;&gt;"",'20'!CB44/20,"")</f>
        <v/>
      </c>
      <c r="CC44" s="54" t="str">
        <f>IF('20'!CC44&lt;&gt;"",'20'!CC44/20,"")</f>
        <v/>
      </c>
      <c r="CD44" s="54" t="str">
        <f>IF('20'!CD44&lt;&gt;"",'20'!CD44/20,"")</f>
        <v/>
      </c>
      <c r="CE44" s="54" t="str">
        <f>IF('20'!CE44&lt;&gt;"",'20'!CE44/20,"")</f>
        <v/>
      </c>
      <c r="CF44" s="54" t="str">
        <f>IF('20'!CF44&lt;&gt;"",'20'!CF44/20,"")</f>
        <v/>
      </c>
      <c r="CG44" s="54" t="str">
        <f>IF('20'!CG44&lt;&gt;"",'20'!CG44/20,"")</f>
        <v/>
      </c>
      <c r="CH44" s="54" t="str">
        <f>IF('20'!CH44&lt;&gt;"",'20'!CH44/20,"")</f>
        <v/>
      </c>
      <c r="CI44" s="54" t="str">
        <f>IF('20'!CI44&lt;&gt;"",'20'!CI44/20,"")</f>
        <v/>
      </c>
      <c r="CJ44" s="54" t="str">
        <f>IF('20'!CJ44&lt;&gt;"",'20'!CJ44/20,"")</f>
        <v/>
      </c>
      <c r="CK44" s="54" t="str">
        <f>IF('20'!CK44&lt;&gt;"",'20'!CK44/20,"")</f>
        <v/>
      </c>
      <c r="CL44" s="54" t="str">
        <f>IF('20'!CL44&lt;&gt;"",'20'!CL44/20,"")</f>
        <v/>
      </c>
      <c r="CM44" s="54" t="str">
        <f>IF('20'!CM44&lt;&gt;"",'20'!CM44/20,"")</f>
        <v/>
      </c>
      <c r="CN44" s="54" t="str">
        <f>IF('20'!CN44&lt;&gt;"",'20'!CN44/20,"")</f>
        <v/>
      </c>
      <c r="CO44" s="54" t="str">
        <f>IF('20'!CO44&lt;&gt;"",'20'!CO44/20,"")</f>
        <v/>
      </c>
      <c r="CP44" s="54" t="str">
        <f>IF('20'!CP44&lt;&gt;"",'20'!CP44/20,"")</f>
        <v/>
      </c>
      <c r="CQ44" s="54" t="str">
        <f>IF('20'!CQ44&lt;&gt;"",'20'!CQ44/20,"")</f>
        <v/>
      </c>
      <c r="CR44" s="54" t="str">
        <f>IF('20'!CR44&lt;&gt;"",'20'!CR44/20,"")</f>
        <v/>
      </c>
      <c r="CS44" s="54" t="str">
        <f>IF('20'!CS44&lt;&gt;"",'20'!CS44/20,"")</f>
        <v/>
      </c>
      <c r="CT44" s="54" t="str">
        <f>IF('20'!CT44&lt;&gt;"",'20'!CT44/20,"")</f>
        <v/>
      </c>
      <c r="CU44" s="54" t="str">
        <f>IF('20'!CU44&lt;&gt;"",'20'!CU44/20,"")</f>
        <v/>
      </c>
      <c r="CV44" s="54" t="str">
        <f>IF('20'!CV44&lt;&gt;"",'20'!CV44/20,"")</f>
        <v/>
      </c>
      <c r="CW44" s="54" t="str">
        <f>IF('20'!CW44&lt;&gt;"",'20'!CW44/20,"")</f>
        <v/>
      </c>
      <c r="CX44" s="54" t="str">
        <f>IF('20'!CX44&lt;&gt;"",'20'!CX44/20,"")</f>
        <v/>
      </c>
      <c r="CY44" s="54" t="str">
        <f>IF('20'!CY44&lt;&gt;"",'20'!CY44/20,"")</f>
        <v/>
      </c>
      <c r="CZ44" s="54" t="str">
        <f>IF('20'!CZ44&lt;&gt;"",'20'!CZ44/20,"")</f>
        <v/>
      </c>
      <c r="DA44" s="54" t="str">
        <f>IF('20'!DA44&lt;&gt;"",'20'!DA44/20,"")</f>
        <v/>
      </c>
      <c r="DB44" s="54" t="str">
        <f>IF('20'!DB44&lt;&gt;"",'20'!DB44/20,"")</f>
        <v/>
      </c>
      <c r="DC44" s="54" t="str">
        <f>IF('20'!DC44&lt;&gt;"",'20'!DC44/20,"")</f>
        <v/>
      </c>
      <c r="DD44" s="54" t="str">
        <f>IF('20'!DD44&lt;&gt;"",'20'!DD44/20,"")</f>
        <v/>
      </c>
      <c r="DE44" s="54" t="str">
        <f>IF('20'!DE44&lt;&gt;"",'20'!DE44/20,"")</f>
        <v/>
      </c>
      <c r="DF44" s="54" t="str">
        <f>IF('20'!DF44&lt;&gt;"",'20'!DF44/20,"")</f>
        <v/>
      </c>
      <c r="DG44" s="54" t="str">
        <f>IF('20'!DG44&lt;&gt;"",'20'!DG44/20,"")</f>
        <v/>
      </c>
      <c r="DH44" s="54" t="str">
        <f>IF('20'!DH44&lt;&gt;"",'20'!DH44/20,"")</f>
        <v/>
      </c>
      <c r="DI44" s="54" t="str">
        <f>IF('20'!DI44&lt;&gt;"",'20'!DI44/20,"")</f>
        <v/>
      </c>
      <c r="DJ44" s="54" t="str">
        <f>IF('20'!DJ44&lt;&gt;"",'20'!DJ44/20,"")</f>
        <v/>
      </c>
      <c r="DK44" s="54" t="str">
        <f>IF('20'!DK44&lt;&gt;"",'20'!DK44/20,"")</f>
        <v/>
      </c>
      <c r="DL44" s="54" t="str">
        <f>IF('20'!DL44&lt;&gt;"",'20'!DL44/20,"")</f>
        <v/>
      </c>
      <c r="DM44" s="54" t="str">
        <f>IF('20'!DM44&lt;&gt;"",'20'!DM44/20,"")</f>
        <v/>
      </c>
      <c r="DN44" s="54" t="str">
        <f>IF('20'!DN44&lt;&gt;"",'20'!DN44/20,"")</f>
        <v/>
      </c>
      <c r="DO44" s="54" t="str">
        <f>IF('20'!DO44&lt;&gt;"",'20'!DO44/20,"")</f>
        <v/>
      </c>
      <c r="DP44" s="54" t="str">
        <f>IF('20'!DP44&lt;&gt;"",'20'!DP44/20,"")</f>
        <v/>
      </c>
      <c r="DQ44" s="54" t="str">
        <f>IF('20'!DQ44&lt;&gt;"",'20'!DQ44/20,"")</f>
        <v/>
      </c>
      <c r="DR44" s="54" t="str">
        <f>IF('20'!DR44&lt;&gt;"",'20'!DR44/20,"")</f>
        <v/>
      </c>
      <c r="DS44" s="54" t="str">
        <f>IF('20'!DS44&lt;&gt;"",'20'!DS44/20,"")</f>
        <v/>
      </c>
      <c r="DT44" s="54" t="str">
        <f>IF('20'!DT44&lt;&gt;"",'20'!DT44/20,"")</f>
        <v/>
      </c>
      <c r="DU44" s="54" t="str">
        <f>IF('20'!DU44&lt;&gt;"",'20'!DU44/20,"")</f>
        <v/>
      </c>
      <c r="DV44" s="54" t="str">
        <f>IF('20'!DV44&lt;&gt;"",'20'!DV44/20,"")</f>
        <v/>
      </c>
      <c r="DW44" s="54" t="str">
        <f>IF('20'!DW44&lt;&gt;"",'20'!DW44/20,"")</f>
        <v/>
      </c>
      <c r="DX44" s="54" t="str">
        <f>IF('20'!DX44&lt;&gt;"",'20'!DX44/20,"")</f>
        <v/>
      </c>
      <c r="DY44" s="54" t="str">
        <f>IF('20'!DY44&lt;&gt;"",'20'!DY44/20,"")</f>
        <v/>
      </c>
      <c r="DZ44" s="54" t="str">
        <f>IF('20'!DZ44&lt;&gt;"",'20'!DZ44/20,"")</f>
        <v/>
      </c>
      <c r="EA44" s="54" t="str">
        <f>IF('20'!EA44&lt;&gt;"",'20'!EA44/20,"")</f>
        <v/>
      </c>
      <c r="EB44" s="54" t="str">
        <f>IF('20'!EB44&lt;&gt;"",'20'!EB44/20,"")</f>
        <v/>
      </c>
      <c r="EC44" s="54" t="str">
        <f>IF('20'!EC44&lt;&gt;"",'20'!EC44/20,"")</f>
        <v/>
      </c>
      <c r="ED44" s="54" t="str">
        <f>IF('20'!ED44&lt;&gt;"",'20'!ED44/20,"")</f>
        <v/>
      </c>
      <c r="EE44" s="54" t="str">
        <f>IF('20'!EE44&lt;&gt;"",'20'!EE44/20,"")</f>
        <v/>
      </c>
      <c r="EF44" s="54" t="str">
        <f>IF('20'!EF44&lt;&gt;"",'20'!EF44/20,"")</f>
        <v/>
      </c>
      <c r="EG44" s="54" t="str">
        <f>IF('20'!EG44&lt;&gt;"",'20'!EG44/20,"")</f>
        <v/>
      </c>
      <c r="EH44" s="54" t="str">
        <f>IF('20'!EH44&lt;&gt;"",'20'!EH44/20,"")</f>
        <v/>
      </c>
      <c r="EI44" s="54" t="str">
        <f>IF('20'!EI44&lt;&gt;"",'20'!EI44/20,"")</f>
        <v/>
      </c>
      <c r="EJ44" s="54" t="str">
        <f>IF('20'!EJ44&lt;&gt;"",'20'!EJ44/20,"")</f>
        <v/>
      </c>
      <c r="EK44" s="54" t="str">
        <f>IF('20'!EK44&lt;&gt;"",'20'!EK44/20,"")</f>
        <v/>
      </c>
      <c r="EL44" s="54" t="str">
        <f>IF('20'!EL44&lt;&gt;"",'20'!EL44/20,"")</f>
        <v/>
      </c>
      <c r="EM44" s="54" t="str">
        <f>IF('20'!EM44&lt;&gt;"",'20'!EM44/20,"")</f>
        <v/>
      </c>
      <c r="EN44" s="54" t="str">
        <f>IF('20'!EN44&lt;&gt;"",'20'!EN44/20,"")</f>
        <v/>
      </c>
      <c r="EO44" s="54" t="str">
        <f>IF('20'!EO44&lt;&gt;"",'20'!EO44/20,"")</f>
        <v/>
      </c>
      <c r="EP44" s="54" t="str">
        <f>IF('20'!EP44&lt;&gt;"",'20'!EP44/20,"")</f>
        <v/>
      </c>
      <c r="EQ44" s="54" t="str">
        <f>IF('20'!EQ44&lt;&gt;"",'20'!EQ44/20,"")</f>
        <v/>
      </c>
      <c r="ER44" s="54" t="str">
        <f>IF('20'!ER44&lt;&gt;"",'20'!ER44/20,"")</f>
        <v/>
      </c>
      <c r="ES44" s="54" t="str">
        <f>IF('20'!ES44&lt;&gt;"",'20'!ES44/20,"")</f>
        <v/>
      </c>
      <c r="ET44" s="54" t="str">
        <f>IF('20'!ET44&lt;&gt;"",'20'!ET44/20,"")</f>
        <v/>
      </c>
      <c r="EU44" s="54" t="str">
        <f>IF('20'!EU44&lt;&gt;"",'20'!EU44/20,"")</f>
        <v/>
      </c>
      <c r="EV44" s="54" t="str">
        <f>IF('20'!EV44&lt;&gt;"",'20'!EV44/20,"")</f>
        <v/>
      </c>
      <c r="EW44" s="54" t="str">
        <f>IF('20'!EW44&lt;&gt;"",'20'!EW44/20,"")</f>
        <v/>
      </c>
      <c r="EX44" s="54" t="str">
        <f>IF('20'!EX44&lt;&gt;"",'20'!EX44/20,"")</f>
        <v/>
      </c>
      <c r="EY44" s="54" t="str">
        <f>IF('20'!EY44&lt;&gt;"",'20'!EY44/20,"")</f>
        <v/>
      </c>
      <c r="EZ44" s="54" t="str">
        <f>IF('20'!EZ44&lt;&gt;"",'20'!EZ44/20,"")</f>
        <v/>
      </c>
      <c r="FA44" s="54" t="str">
        <f>IF('20'!FA44&lt;&gt;"",'20'!FA44/20,"")</f>
        <v/>
      </c>
      <c r="FB44" s="54" t="str">
        <f>IF('20'!FB44&lt;&gt;"",'20'!FB44/20,"")</f>
        <v/>
      </c>
      <c r="FC44" s="54" t="str">
        <f>IF('20'!FC44&lt;&gt;"",'20'!FC44/20,"")</f>
        <v/>
      </c>
      <c r="FD44" s="54" t="str">
        <f>IF('20'!FD44&lt;&gt;"",'20'!FD44/20,"")</f>
        <v/>
      </c>
      <c r="FE44" s="54" t="str">
        <f>IF('20'!FE44&lt;&gt;"",'20'!FE44/20,"")</f>
        <v/>
      </c>
      <c r="FF44" s="54" t="str">
        <f>IF('20'!FF44&lt;&gt;"",'20'!FF44/20,"")</f>
        <v/>
      </c>
      <c r="FG44" s="54" t="str">
        <f>IF('20'!FG44&lt;&gt;"",'20'!FG44/20,"")</f>
        <v/>
      </c>
      <c r="FH44" s="54" t="str">
        <f>IF('20'!FH44&lt;&gt;"",'20'!FH44/20,"")</f>
        <v/>
      </c>
      <c r="FI44" s="54" t="str">
        <f>IF('20'!FI44&lt;&gt;"",'20'!FI44/20,"")</f>
        <v/>
      </c>
      <c r="FJ44" s="54" t="str">
        <f>IF('20'!FJ44&lt;&gt;"",'20'!FJ44/20,"")</f>
        <v/>
      </c>
      <c r="FK44" s="54" t="str">
        <f>IF('20'!FK44&lt;&gt;"",'20'!FK44/20,"")</f>
        <v/>
      </c>
      <c r="FL44" s="54" t="str">
        <f>IF('20'!FL44&lt;&gt;"",'20'!FL44/20,"")</f>
        <v/>
      </c>
    </row>
    <row r="45" spans="2:168" x14ac:dyDescent="0.25">
      <c r="B45" s="42"/>
      <c r="C45" s="42"/>
      <c r="D45" s="38"/>
      <c r="E45" s="54" t="str">
        <f>IF('20'!E45&lt;&gt;"",'20'!E45/20,"")</f>
        <v/>
      </c>
      <c r="F45" s="54" t="str">
        <f>IF('20'!F45&lt;&gt;"",'20'!F45/20,"")</f>
        <v/>
      </c>
      <c r="G45" s="54" t="str">
        <f>IF('20'!G45&lt;&gt;"",'20'!G45/20,"")</f>
        <v/>
      </c>
      <c r="H45" s="54" t="str">
        <f>IF('20'!H45&lt;&gt;"",'20'!H45/20,"")</f>
        <v/>
      </c>
      <c r="I45" s="54" t="str">
        <f>IF('20'!I45&lt;&gt;"",'20'!I45/20,"")</f>
        <v/>
      </c>
      <c r="J45" s="54" t="str">
        <f>IF('20'!J45&lt;&gt;"",'20'!J45/20,"")</f>
        <v/>
      </c>
      <c r="K45" s="54" t="str">
        <f>IF('20'!K45&lt;&gt;"",'20'!K45/20,"")</f>
        <v/>
      </c>
      <c r="L45" s="54" t="str">
        <f>IF('20'!L45&lt;&gt;"",'20'!L45/20,"")</f>
        <v/>
      </c>
      <c r="M45" s="54" t="str">
        <f>IF('20'!M45&lt;&gt;"",'20'!M45/20,"")</f>
        <v/>
      </c>
      <c r="N45" s="54" t="str">
        <f>IF('20'!N45&lt;&gt;"",'20'!N45/20,"")</f>
        <v/>
      </c>
      <c r="O45" s="54" t="str">
        <f>IF('20'!O45&lt;&gt;"",'20'!O45/20,"")</f>
        <v/>
      </c>
      <c r="P45" s="54" t="str">
        <f>IF('20'!P45&lt;&gt;"",'20'!P45/20,"")</f>
        <v/>
      </c>
      <c r="Q45" s="54" t="str">
        <f>IF('20'!Q45&lt;&gt;"",'20'!Q45/20,"")</f>
        <v/>
      </c>
      <c r="R45" s="54" t="str">
        <f>IF('20'!R45&lt;&gt;"",'20'!R45/20,"")</f>
        <v/>
      </c>
      <c r="S45" s="54" t="str">
        <f>IF('20'!S45&lt;&gt;"",'20'!S45/20,"")</f>
        <v/>
      </c>
      <c r="T45" s="54" t="str">
        <f>IF('20'!T45&lt;&gt;"",'20'!T45/20,"")</f>
        <v/>
      </c>
      <c r="U45" s="54" t="str">
        <f>IF('20'!U45&lt;&gt;"",'20'!U45/20,"")</f>
        <v/>
      </c>
      <c r="V45" s="54" t="str">
        <f>IF('20'!V45&lt;&gt;"",'20'!V45/20,"")</f>
        <v/>
      </c>
      <c r="W45" s="54" t="str">
        <f>IF('20'!W45&lt;&gt;"",'20'!W45/20,"")</f>
        <v/>
      </c>
      <c r="X45" s="54" t="str">
        <f>IF('20'!X45&lt;&gt;"",'20'!X45/20,"")</f>
        <v/>
      </c>
      <c r="Y45" s="54" t="str">
        <f>IF('20'!Y45&lt;&gt;"",'20'!Y45/20,"")</f>
        <v/>
      </c>
      <c r="Z45" s="54" t="str">
        <f>IF('20'!Z45&lt;&gt;"",'20'!Z45/20,"")</f>
        <v/>
      </c>
      <c r="AA45" s="54" t="str">
        <f>IF('20'!AA45&lt;&gt;"",'20'!AA45/20,"")</f>
        <v/>
      </c>
      <c r="AB45" s="54" t="str">
        <f>IF('20'!AB45&lt;&gt;"",'20'!AB45/20,"")</f>
        <v/>
      </c>
      <c r="AC45" s="54" t="str">
        <f>IF('20'!AC45&lt;&gt;"",'20'!AC45/20,"")</f>
        <v/>
      </c>
      <c r="AD45" s="54" t="str">
        <f>IF('20'!AD45&lt;&gt;"",'20'!AD45/20,"")</f>
        <v/>
      </c>
      <c r="AE45" s="54" t="str">
        <f>IF('20'!AE45&lt;&gt;"",'20'!AE45/20,"")</f>
        <v/>
      </c>
      <c r="AF45" s="54" t="str">
        <f>IF('20'!AF45&lt;&gt;"",'20'!AF45/20,"")</f>
        <v/>
      </c>
      <c r="AG45" s="54" t="str">
        <f>IF('20'!AG45&lt;&gt;"",'20'!AG45/20,"")</f>
        <v/>
      </c>
      <c r="AH45" s="54" t="str">
        <f>IF('20'!AH45&lt;&gt;"",'20'!AH45/20,"")</f>
        <v/>
      </c>
      <c r="AI45" s="54" t="str">
        <f>IF('20'!AI45&lt;&gt;"",'20'!AI45/20,"")</f>
        <v/>
      </c>
      <c r="AJ45" s="54" t="str">
        <f>IF('20'!AJ45&lt;&gt;"",'20'!AJ45/20,"")</f>
        <v/>
      </c>
      <c r="AK45" s="54" t="str">
        <f>IF('20'!AK45&lt;&gt;"",'20'!AK45/20,"")</f>
        <v/>
      </c>
      <c r="AL45" s="54" t="str">
        <f>IF('20'!AL45&lt;&gt;"",'20'!AL45/20,"")</f>
        <v/>
      </c>
      <c r="AM45" s="54" t="str">
        <f>IF('20'!AM45&lt;&gt;"",'20'!AM45/20,"")</f>
        <v/>
      </c>
      <c r="AN45" s="54" t="str">
        <f>IF('20'!AN45&lt;&gt;"",'20'!AN45/20,"")</f>
        <v/>
      </c>
      <c r="AO45" s="54" t="str">
        <f>IF('20'!AO45&lt;&gt;"",'20'!AO45/20,"")</f>
        <v/>
      </c>
      <c r="AP45" s="54" t="str">
        <f>IF('20'!AP45&lt;&gt;"",'20'!AP45/20,"")</f>
        <v/>
      </c>
      <c r="AQ45" s="54" t="str">
        <f>IF('20'!AQ45&lt;&gt;"",'20'!AQ45/20,"")</f>
        <v/>
      </c>
      <c r="AR45" s="54" t="str">
        <f>IF('20'!AR45&lt;&gt;"",'20'!AR45/20,"")</f>
        <v/>
      </c>
      <c r="AS45" s="54" t="str">
        <f>IF('20'!AS45&lt;&gt;"",'20'!AS45/20,"")</f>
        <v/>
      </c>
      <c r="AT45" s="54" t="str">
        <f>IF('20'!AT45&lt;&gt;"",'20'!AT45/20,"")</f>
        <v/>
      </c>
      <c r="AU45" s="54" t="str">
        <f>IF('20'!AU45&lt;&gt;"",'20'!AU45/20,"")</f>
        <v/>
      </c>
      <c r="AV45" s="54" t="str">
        <f>IF('20'!AV45&lt;&gt;"",'20'!AV45/20,"")</f>
        <v/>
      </c>
      <c r="AW45" s="54" t="str">
        <f>IF('20'!AW45&lt;&gt;"",'20'!AW45/20,"")</f>
        <v/>
      </c>
      <c r="AX45" s="54" t="str">
        <f>IF('20'!AX45&lt;&gt;"",'20'!AX45/20,"")</f>
        <v/>
      </c>
      <c r="AY45" s="54" t="str">
        <f>IF('20'!AY45&lt;&gt;"",'20'!AY45/20,"")</f>
        <v/>
      </c>
      <c r="AZ45" s="54" t="str">
        <f>IF('20'!AZ45&lt;&gt;"",'20'!AZ45/20,"")</f>
        <v/>
      </c>
      <c r="BA45" s="54" t="str">
        <f>IF('20'!BA45&lt;&gt;"",'20'!BA45/20,"")</f>
        <v/>
      </c>
      <c r="BB45" s="54" t="str">
        <f>IF('20'!BB45&lt;&gt;"",'20'!BB45/20,"")</f>
        <v/>
      </c>
      <c r="BC45" s="54" t="str">
        <f>IF('20'!BC45&lt;&gt;"",'20'!BC45/20,"")</f>
        <v/>
      </c>
      <c r="BD45" s="54" t="str">
        <f>IF('20'!BD45&lt;&gt;"",'20'!BD45/20,"")</f>
        <v/>
      </c>
      <c r="BE45" s="54" t="str">
        <f>IF('20'!BE45&lt;&gt;"",'20'!BE45/20,"")</f>
        <v/>
      </c>
      <c r="BF45" s="54" t="str">
        <f>IF('20'!BF45&lt;&gt;"",'20'!BF45/20,"")</f>
        <v/>
      </c>
      <c r="BG45" s="54" t="str">
        <f>IF('20'!BG45&lt;&gt;"",'20'!BG45/20,"")</f>
        <v/>
      </c>
      <c r="BH45" s="54" t="str">
        <f>IF('20'!BH45&lt;&gt;"",'20'!BH45/20,"")</f>
        <v/>
      </c>
      <c r="BI45" s="54" t="str">
        <f>IF('20'!BI45&lt;&gt;"",'20'!BI45/20,"")</f>
        <v/>
      </c>
      <c r="BJ45" s="54" t="str">
        <f>IF('20'!BJ45&lt;&gt;"",'20'!BJ45/20,"")</f>
        <v/>
      </c>
      <c r="BK45" s="54" t="str">
        <f>IF('20'!BK45&lt;&gt;"",'20'!BK45/20,"")</f>
        <v/>
      </c>
      <c r="BL45" s="54" t="str">
        <f>IF('20'!BL45&lt;&gt;"",'20'!BL45/20,"")</f>
        <v/>
      </c>
      <c r="BM45" s="54" t="str">
        <f>IF('20'!BM45&lt;&gt;"",'20'!BM45/20,"")</f>
        <v/>
      </c>
      <c r="BN45" s="54" t="str">
        <f>IF('20'!BN45&lt;&gt;"",'20'!BN45/20,"")</f>
        <v/>
      </c>
      <c r="BO45" s="54" t="str">
        <f>IF('20'!BO45&lt;&gt;"",'20'!BO45/20,"")</f>
        <v/>
      </c>
      <c r="BP45" s="54" t="str">
        <f>IF('20'!BP45&lt;&gt;"",'20'!BP45/20,"")</f>
        <v/>
      </c>
      <c r="BQ45" s="54" t="str">
        <f>IF('20'!BQ45&lt;&gt;"",'20'!BQ45/20,"")</f>
        <v/>
      </c>
      <c r="BR45" s="54" t="str">
        <f>IF('20'!BR45&lt;&gt;"",'20'!BR45/20,"")</f>
        <v/>
      </c>
      <c r="BS45" s="54" t="str">
        <f>IF('20'!BS45&lt;&gt;"",'20'!BS45/20,"")</f>
        <v/>
      </c>
      <c r="BT45" s="54" t="str">
        <f>IF('20'!BT45&lt;&gt;"",'20'!BT45/20,"")</f>
        <v/>
      </c>
      <c r="BU45" s="54" t="str">
        <f>IF('20'!BU45&lt;&gt;"",'20'!BU45/20,"")</f>
        <v/>
      </c>
      <c r="BV45" s="54" t="str">
        <f>IF('20'!BV45&lt;&gt;"",'20'!BV45/20,"")</f>
        <v/>
      </c>
      <c r="BW45" s="54" t="str">
        <f>IF('20'!BW45&lt;&gt;"",'20'!BW45/20,"")</f>
        <v/>
      </c>
      <c r="BX45" s="54" t="str">
        <f>IF('20'!BX45&lt;&gt;"",'20'!BX45/20,"")</f>
        <v/>
      </c>
      <c r="BY45" s="54" t="str">
        <f>IF('20'!BY45&lt;&gt;"",'20'!BY45/20,"")</f>
        <v/>
      </c>
      <c r="BZ45" s="54" t="str">
        <f>IF('20'!BZ45&lt;&gt;"",'20'!BZ45/20,"")</f>
        <v/>
      </c>
      <c r="CA45" s="54" t="str">
        <f>IF('20'!CA45&lt;&gt;"",'20'!CA45/20,"")</f>
        <v/>
      </c>
      <c r="CB45" s="54" t="str">
        <f>IF('20'!CB45&lt;&gt;"",'20'!CB45/20,"")</f>
        <v/>
      </c>
      <c r="CC45" s="54" t="str">
        <f>IF('20'!CC45&lt;&gt;"",'20'!CC45/20,"")</f>
        <v/>
      </c>
      <c r="CD45" s="54" t="str">
        <f>IF('20'!CD45&lt;&gt;"",'20'!CD45/20,"")</f>
        <v/>
      </c>
      <c r="CE45" s="54" t="str">
        <f>IF('20'!CE45&lt;&gt;"",'20'!CE45/20,"")</f>
        <v/>
      </c>
      <c r="CF45" s="54" t="str">
        <f>IF('20'!CF45&lt;&gt;"",'20'!CF45/20,"")</f>
        <v/>
      </c>
      <c r="CG45" s="54" t="str">
        <f>IF('20'!CG45&lt;&gt;"",'20'!CG45/20,"")</f>
        <v/>
      </c>
      <c r="CH45" s="54" t="str">
        <f>IF('20'!CH45&lt;&gt;"",'20'!CH45/20,"")</f>
        <v/>
      </c>
      <c r="CI45" s="54" t="str">
        <f>IF('20'!CI45&lt;&gt;"",'20'!CI45/20,"")</f>
        <v/>
      </c>
      <c r="CJ45" s="54" t="str">
        <f>IF('20'!CJ45&lt;&gt;"",'20'!CJ45/20,"")</f>
        <v/>
      </c>
      <c r="CK45" s="54" t="str">
        <f>IF('20'!CK45&lt;&gt;"",'20'!CK45/20,"")</f>
        <v/>
      </c>
      <c r="CL45" s="54" t="str">
        <f>IF('20'!CL45&lt;&gt;"",'20'!CL45/20,"")</f>
        <v/>
      </c>
      <c r="CM45" s="54" t="str">
        <f>IF('20'!CM45&lt;&gt;"",'20'!CM45/20,"")</f>
        <v/>
      </c>
      <c r="CN45" s="54" t="str">
        <f>IF('20'!CN45&lt;&gt;"",'20'!CN45/20,"")</f>
        <v/>
      </c>
      <c r="CO45" s="54" t="str">
        <f>IF('20'!CO45&lt;&gt;"",'20'!CO45/20,"")</f>
        <v/>
      </c>
      <c r="CP45" s="54" t="str">
        <f>IF('20'!CP45&lt;&gt;"",'20'!CP45/20,"")</f>
        <v/>
      </c>
      <c r="CQ45" s="54" t="str">
        <f>IF('20'!CQ45&lt;&gt;"",'20'!CQ45/20,"")</f>
        <v/>
      </c>
      <c r="CR45" s="54" t="str">
        <f>IF('20'!CR45&lt;&gt;"",'20'!CR45/20,"")</f>
        <v/>
      </c>
      <c r="CS45" s="54" t="str">
        <f>IF('20'!CS45&lt;&gt;"",'20'!CS45/20,"")</f>
        <v/>
      </c>
      <c r="CT45" s="54" t="str">
        <f>IF('20'!CT45&lt;&gt;"",'20'!CT45/20,"")</f>
        <v/>
      </c>
      <c r="CU45" s="54" t="str">
        <f>IF('20'!CU45&lt;&gt;"",'20'!CU45/20,"")</f>
        <v/>
      </c>
      <c r="CV45" s="54" t="str">
        <f>IF('20'!CV45&lt;&gt;"",'20'!CV45/20,"")</f>
        <v/>
      </c>
      <c r="CW45" s="54" t="str">
        <f>IF('20'!CW45&lt;&gt;"",'20'!CW45/20,"")</f>
        <v/>
      </c>
      <c r="CX45" s="54" t="str">
        <f>IF('20'!CX45&lt;&gt;"",'20'!CX45/20,"")</f>
        <v/>
      </c>
      <c r="CY45" s="54" t="str">
        <f>IF('20'!CY45&lt;&gt;"",'20'!CY45/20,"")</f>
        <v/>
      </c>
      <c r="CZ45" s="54" t="str">
        <f>IF('20'!CZ45&lt;&gt;"",'20'!CZ45/20,"")</f>
        <v/>
      </c>
      <c r="DA45" s="54" t="str">
        <f>IF('20'!DA45&lt;&gt;"",'20'!DA45/20,"")</f>
        <v/>
      </c>
      <c r="DB45" s="54" t="str">
        <f>IF('20'!DB45&lt;&gt;"",'20'!DB45/20,"")</f>
        <v/>
      </c>
      <c r="DC45" s="54" t="str">
        <f>IF('20'!DC45&lt;&gt;"",'20'!DC45/20,"")</f>
        <v/>
      </c>
      <c r="DD45" s="54" t="str">
        <f>IF('20'!DD45&lt;&gt;"",'20'!DD45/20,"")</f>
        <v/>
      </c>
      <c r="DE45" s="54" t="str">
        <f>IF('20'!DE45&lt;&gt;"",'20'!DE45/20,"")</f>
        <v/>
      </c>
      <c r="DF45" s="54" t="str">
        <f>IF('20'!DF45&lt;&gt;"",'20'!DF45/20,"")</f>
        <v/>
      </c>
      <c r="DG45" s="54" t="str">
        <f>IF('20'!DG45&lt;&gt;"",'20'!DG45/20,"")</f>
        <v/>
      </c>
      <c r="DH45" s="54" t="str">
        <f>IF('20'!DH45&lt;&gt;"",'20'!DH45/20,"")</f>
        <v/>
      </c>
      <c r="DI45" s="54" t="str">
        <f>IF('20'!DI45&lt;&gt;"",'20'!DI45/20,"")</f>
        <v/>
      </c>
      <c r="DJ45" s="54" t="str">
        <f>IF('20'!DJ45&lt;&gt;"",'20'!DJ45/20,"")</f>
        <v/>
      </c>
      <c r="DK45" s="54" t="str">
        <f>IF('20'!DK45&lt;&gt;"",'20'!DK45/20,"")</f>
        <v/>
      </c>
      <c r="DL45" s="54" t="str">
        <f>IF('20'!DL45&lt;&gt;"",'20'!DL45/20,"")</f>
        <v/>
      </c>
      <c r="DM45" s="54" t="str">
        <f>IF('20'!DM45&lt;&gt;"",'20'!DM45/20,"")</f>
        <v/>
      </c>
      <c r="DN45" s="54" t="str">
        <f>IF('20'!DN45&lt;&gt;"",'20'!DN45/20,"")</f>
        <v/>
      </c>
      <c r="DO45" s="54" t="str">
        <f>IF('20'!DO45&lt;&gt;"",'20'!DO45/20,"")</f>
        <v/>
      </c>
      <c r="DP45" s="54" t="str">
        <f>IF('20'!DP45&lt;&gt;"",'20'!DP45/20,"")</f>
        <v/>
      </c>
      <c r="DQ45" s="54" t="str">
        <f>IF('20'!DQ45&lt;&gt;"",'20'!DQ45/20,"")</f>
        <v/>
      </c>
      <c r="DR45" s="54" t="str">
        <f>IF('20'!DR45&lt;&gt;"",'20'!DR45/20,"")</f>
        <v/>
      </c>
      <c r="DS45" s="54" t="str">
        <f>IF('20'!DS45&lt;&gt;"",'20'!DS45/20,"")</f>
        <v/>
      </c>
      <c r="DT45" s="54" t="str">
        <f>IF('20'!DT45&lt;&gt;"",'20'!DT45/20,"")</f>
        <v/>
      </c>
      <c r="DU45" s="54" t="str">
        <f>IF('20'!DU45&lt;&gt;"",'20'!DU45/20,"")</f>
        <v/>
      </c>
      <c r="DV45" s="54" t="str">
        <f>IF('20'!DV45&lt;&gt;"",'20'!DV45/20,"")</f>
        <v/>
      </c>
      <c r="DW45" s="54" t="str">
        <f>IF('20'!DW45&lt;&gt;"",'20'!DW45/20,"")</f>
        <v/>
      </c>
      <c r="DX45" s="54" t="str">
        <f>IF('20'!DX45&lt;&gt;"",'20'!DX45/20,"")</f>
        <v/>
      </c>
      <c r="DY45" s="54" t="str">
        <f>IF('20'!DY45&lt;&gt;"",'20'!DY45/20,"")</f>
        <v/>
      </c>
      <c r="DZ45" s="54" t="str">
        <f>IF('20'!DZ45&lt;&gt;"",'20'!DZ45/20,"")</f>
        <v/>
      </c>
      <c r="EA45" s="54" t="str">
        <f>IF('20'!EA45&lt;&gt;"",'20'!EA45/20,"")</f>
        <v/>
      </c>
      <c r="EB45" s="54" t="str">
        <f>IF('20'!EB45&lt;&gt;"",'20'!EB45/20,"")</f>
        <v/>
      </c>
      <c r="EC45" s="54" t="str">
        <f>IF('20'!EC45&lt;&gt;"",'20'!EC45/20,"")</f>
        <v/>
      </c>
      <c r="ED45" s="54" t="str">
        <f>IF('20'!ED45&lt;&gt;"",'20'!ED45/20,"")</f>
        <v/>
      </c>
      <c r="EE45" s="54" t="str">
        <f>IF('20'!EE45&lt;&gt;"",'20'!EE45/20,"")</f>
        <v/>
      </c>
      <c r="EF45" s="54" t="str">
        <f>IF('20'!EF45&lt;&gt;"",'20'!EF45/20,"")</f>
        <v/>
      </c>
      <c r="EG45" s="54" t="str">
        <f>IF('20'!EG45&lt;&gt;"",'20'!EG45/20,"")</f>
        <v/>
      </c>
      <c r="EH45" s="54" t="str">
        <f>IF('20'!EH45&lt;&gt;"",'20'!EH45/20,"")</f>
        <v/>
      </c>
      <c r="EI45" s="54" t="str">
        <f>IF('20'!EI45&lt;&gt;"",'20'!EI45/20,"")</f>
        <v/>
      </c>
      <c r="EJ45" s="54" t="str">
        <f>IF('20'!EJ45&lt;&gt;"",'20'!EJ45/20,"")</f>
        <v/>
      </c>
      <c r="EK45" s="54" t="str">
        <f>IF('20'!EK45&lt;&gt;"",'20'!EK45/20,"")</f>
        <v/>
      </c>
      <c r="EL45" s="54" t="str">
        <f>IF('20'!EL45&lt;&gt;"",'20'!EL45/20,"")</f>
        <v/>
      </c>
      <c r="EM45" s="54" t="str">
        <f>IF('20'!EM45&lt;&gt;"",'20'!EM45/20,"")</f>
        <v/>
      </c>
      <c r="EN45" s="54" t="str">
        <f>IF('20'!EN45&lt;&gt;"",'20'!EN45/20,"")</f>
        <v/>
      </c>
      <c r="EO45" s="54" t="str">
        <f>IF('20'!EO45&lt;&gt;"",'20'!EO45/20,"")</f>
        <v/>
      </c>
      <c r="EP45" s="54" t="str">
        <f>IF('20'!EP45&lt;&gt;"",'20'!EP45/20,"")</f>
        <v/>
      </c>
      <c r="EQ45" s="54" t="str">
        <f>IF('20'!EQ45&lt;&gt;"",'20'!EQ45/20,"")</f>
        <v/>
      </c>
      <c r="ER45" s="54" t="str">
        <f>IF('20'!ER45&lt;&gt;"",'20'!ER45/20,"")</f>
        <v/>
      </c>
      <c r="ES45" s="54" t="str">
        <f>IF('20'!ES45&lt;&gt;"",'20'!ES45/20,"")</f>
        <v/>
      </c>
      <c r="ET45" s="54" t="str">
        <f>IF('20'!ET45&lt;&gt;"",'20'!ET45/20,"")</f>
        <v/>
      </c>
      <c r="EU45" s="54" t="str">
        <f>IF('20'!EU45&lt;&gt;"",'20'!EU45/20,"")</f>
        <v/>
      </c>
      <c r="EV45" s="54" t="str">
        <f>IF('20'!EV45&lt;&gt;"",'20'!EV45/20,"")</f>
        <v/>
      </c>
      <c r="EW45" s="54" t="str">
        <f>IF('20'!EW45&lt;&gt;"",'20'!EW45/20,"")</f>
        <v/>
      </c>
      <c r="EX45" s="54" t="str">
        <f>IF('20'!EX45&lt;&gt;"",'20'!EX45/20,"")</f>
        <v/>
      </c>
      <c r="EY45" s="54" t="str">
        <f>IF('20'!EY45&lt;&gt;"",'20'!EY45/20,"")</f>
        <v/>
      </c>
      <c r="EZ45" s="54" t="str">
        <f>IF('20'!EZ45&lt;&gt;"",'20'!EZ45/20,"")</f>
        <v/>
      </c>
      <c r="FA45" s="54" t="str">
        <f>IF('20'!FA45&lt;&gt;"",'20'!FA45/20,"")</f>
        <v/>
      </c>
      <c r="FB45" s="54" t="str">
        <f>IF('20'!FB45&lt;&gt;"",'20'!FB45/20,"")</f>
        <v/>
      </c>
      <c r="FC45" s="54" t="str">
        <f>IF('20'!FC45&lt;&gt;"",'20'!FC45/20,"")</f>
        <v/>
      </c>
      <c r="FD45" s="54" t="str">
        <f>IF('20'!FD45&lt;&gt;"",'20'!FD45/20,"")</f>
        <v/>
      </c>
      <c r="FE45" s="54" t="str">
        <f>IF('20'!FE45&lt;&gt;"",'20'!FE45/20,"")</f>
        <v/>
      </c>
      <c r="FF45" s="54" t="str">
        <f>IF('20'!FF45&lt;&gt;"",'20'!FF45/20,"")</f>
        <v/>
      </c>
      <c r="FG45" s="54" t="str">
        <f>IF('20'!FG45&lt;&gt;"",'20'!FG45/20,"")</f>
        <v/>
      </c>
      <c r="FH45" s="54" t="str">
        <f>IF('20'!FH45&lt;&gt;"",'20'!FH45/20,"")</f>
        <v/>
      </c>
      <c r="FI45" s="54" t="str">
        <f>IF('20'!FI45&lt;&gt;"",'20'!FI45/20,"")</f>
        <v/>
      </c>
      <c r="FJ45" s="54" t="str">
        <f>IF('20'!FJ45&lt;&gt;"",'20'!FJ45/20,"")</f>
        <v/>
      </c>
      <c r="FK45" s="54" t="str">
        <f>IF('20'!FK45&lt;&gt;"",'20'!FK45/20,"")</f>
        <v/>
      </c>
      <c r="FL45" s="54" t="str">
        <f>IF('20'!FL45&lt;&gt;"",'20'!FL45/20,"")</f>
        <v/>
      </c>
    </row>
    <row r="46" spans="2:168" x14ac:dyDescent="0.25">
      <c r="B46" s="42"/>
      <c r="C46" s="42"/>
      <c r="D46" s="38"/>
      <c r="E46" s="54" t="str">
        <f>IF('20'!E46&lt;&gt;"",'20'!E46/20,"")</f>
        <v/>
      </c>
      <c r="F46" s="54" t="str">
        <f>IF('20'!F46&lt;&gt;"",'20'!F46/20,"")</f>
        <v/>
      </c>
      <c r="G46" s="54" t="str">
        <f>IF('20'!G46&lt;&gt;"",'20'!G46/20,"")</f>
        <v/>
      </c>
      <c r="H46" s="54" t="str">
        <f>IF('20'!H46&lt;&gt;"",'20'!H46/20,"")</f>
        <v/>
      </c>
      <c r="I46" s="54" t="str">
        <f>IF('20'!I46&lt;&gt;"",'20'!I46/20,"")</f>
        <v/>
      </c>
      <c r="J46" s="54" t="str">
        <f>IF('20'!J46&lt;&gt;"",'20'!J46/20,"")</f>
        <v/>
      </c>
      <c r="K46" s="54" t="str">
        <f>IF('20'!K46&lt;&gt;"",'20'!K46/20,"")</f>
        <v/>
      </c>
      <c r="L46" s="54" t="str">
        <f>IF('20'!L46&lt;&gt;"",'20'!L46/20,"")</f>
        <v/>
      </c>
      <c r="M46" s="54" t="str">
        <f>IF('20'!M46&lt;&gt;"",'20'!M46/20,"")</f>
        <v/>
      </c>
      <c r="N46" s="54" t="str">
        <f>IF('20'!N46&lt;&gt;"",'20'!N46/20,"")</f>
        <v/>
      </c>
      <c r="O46" s="54" t="str">
        <f>IF('20'!O46&lt;&gt;"",'20'!O46/20,"")</f>
        <v/>
      </c>
      <c r="P46" s="54" t="str">
        <f>IF('20'!P46&lt;&gt;"",'20'!P46/20,"")</f>
        <v/>
      </c>
      <c r="Q46" s="54" t="str">
        <f>IF('20'!Q46&lt;&gt;"",'20'!Q46/20,"")</f>
        <v/>
      </c>
      <c r="R46" s="54" t="str">
        <f>IF('20'!R46&lt;&gt;"",'20'!R46/20,"")</f>
        <v/>
      </c>
      <c r="S46" s="54" t="str">
        <f>IF('20'!S46&lt;&gt;"",'20'!S46/20,"")</f>
        <v/>
      </c>
      <c r="T46" s="54" t="str">
        <f>IF('20'!T46&lt;&gt;"",'20'!T46/20,"")</f>
        <v/>
      </c>
      <c r="U46" s="54" t="str">
        <f>IF('20'!U46&lt;&gt;"",'20'!U46/20,"")</f>
        <v/>
      </c>
      <c r="V46" s="54" t="str">
        <f>IF('20'!V46&lt;&gt;"",'20'!V46/20,"")</f>
        <v/>
      </c>
      <c r="W46" s="54" t="str">
        <f>IF('20'!W46&lt;&gt;"",'20'!W46/20,"")</f>
        <v/>
      </c>
      <c r="X46" s="54" t="str">
        <f>IF('20'!X46&lt;&gt;"",'20'!X46/20,"")</f>
        <v/>
      </c>
      <c r="Y46" s="54" t="str">
        <f>IF('20'!Y46&lt;&gt;"",'20'!Y46/20,"")</f>
        <v/>
      </c>
      <c r="Z46" s="54" t="str">
        <f>IF('20'!Z46&lt;&gt;"",'20'!Z46/20,"")</f>
        <v/>
      </c>
      <c r="AA46" s="54" t="str">
        <f>IF('20'!AA46&lt;&gt;"",'20'!AA46/20,"")</f>
        <v/>
      </c>
      <c r="AB46" s="54" t="str">
        <f>IF('20'!AB46&lt;&gt;"",'20'!AB46/20,"")</f>
        <v/>
      </c>
      <c r="AC46" s="54" t="str">
        <f>IF('20'!AC46&lt;&gt;"",'20'!AC46/20,"")</f>
        <v/>
      </c>
      <c r="AD46" s="54" t="str">
        <f>IF('20'!AD46&lt;&gt;"",'20'!AD46/20,"")</f>
        <v/>
      </c>
      <c r="AE46" s="54" t="str">
        <f>IF('20'!AE46&lt;&gt;"",'20'!AE46/20,"")</f>
        <v/>
      </c>
      <c r="AF46" s="54" t="str">
        <f>IF('20'!AF46&lt;&gt;"",'20'!AF46/20,"")</f>
        <v/>
      </c>
      <c r="AG46" s="54" t="str">
        <f>IF('20'!AG46&lt;&gt;"",'20'!AG46/20,"")</f>
        <v/>
      </c>
      <c r="AH46" s="54" t="str">
        <f>IF('20'!AH46&lt;&gt;"",'20'!AH46/20,"")</f>
        <v/>
      </c>
      <c r="AI46" s="54" t="str">
        <f>IF('20'!AI46&lt;&gt;"",'20'!AI46/20,"")</f>
        <v/>
      </c>
      <c r="AJ46" s="54" t="str">
        <f>IF('20'!AJ46&lt;&gt;"",'20'!AJ46/20,"")</f>
        <v/>
      </c>
      <c r="AK46" s="54" t="str">
        <f>IF('20'!AK46&lt;&gt;"",'20'!AK46/20,"")</f>
        <v/>
      </c>
      <c r="AL46" s="54" t="str">
        <f>IF('20'!AL46&lt;&gt;"",'20'!AL46/20,"")</f>
        <v/>
      </c>
      <c r="AM46" s="54" t="str">
        <f>IF('20'!AM46&lt;&gt;"",'20'!AM46/20,"")</f>
        <v/>
      </c>
      <c r="AN46" s="54" t="str">
        <f>IF('20'!AN46&lt;&gt;"",'20'!AN46/20,"")</f>
        <v/>
      </c>
      <c r="AO46" s="54" t="str">
        <f>IF('20'!AO46&lt;&gt;"",'20'!AO46/20,"")</f>
        <v/>
      </c>
      <c r="AP46" s="54" t="str">
        <f>IF('20'!AP46&lt;&gt;"",'20'!AP46/20,"")</f>
        <v/>
      </c>
      <c r="AQ46" s="54" t="str">
        <f>IF('20'!AQ46&lt;&gt;"",'20'!AQ46/20,"")</f>
        <v/>
      </c>
      <c r="AR46" s="54" t="str">
        <f>IF('20'!AR46&lt;&gt;"",'20'!AR46/20,"")</f>
        <v/>
      </c>
      <c r="AS46" s="54" t="str">
        <f>IF('20'!AS46&lt;&gt;"",'20'!AS46/20,"")</f>
        <v/>
      </c>
      <c r="AT46" s="54" t="str">
        <f>IF('20'!AT46&lt;&gt;"",'20'!AT46/20,"")</f>
        <v/>
      </c>
      <c r="AU46" s="54" t="str">
        <f>IF('20'!AU46&lt;&gt;"",'20'!AU46/20,"")</f>
        <v/>
      </c>
      <c r="AV46" s="54" t="str">
        <f>IF('20'!AV46&lt;&gt;"",'20'!AV46/20,"")</f>
        <v/>
      </c>
      <c r="AW46" s="54" t="str">
        <f>IF('20'!AW46&lt;&gt;"",'20'!AW46/20,"")</f>
        <v/>
      </c>
      <c r="AX46" s="54" t="str">
        <f>IF('20'!AX46&lt;&gt;"",'20'!AX46/20,"")</f>
        <v/>
      </c>
      <c r="AY46" s="54" t="str">
        <f>IF('20'!AY46&lt;&gt;"",'20'!AY46/20,"")</f>
        <v/>
      </c>
      <c r="AZ46" s="54" t="str">
        <f>IF('20'!AZ46&lt;&gt;"",'20'!AZ46/20,"")</f>
        <v/>
      </c>
      <c r="BA46" s="54" t="str">
        <f>IF('20'!BA46&lt;&gt;"",'20'!BA46/20,"")</f>
        <v/>
      </c>
      <c r="BB46" s="54" t="str">
        <f>IF('20'!BB46&lt;&gt;"",'20'!BB46/20,"")</f>
        <v/>
      </c>
      <c r="BC46" s="54" t="str">
        <f>IF('20'!BC46&lt;&gt;"",'20'!BC46/20,"")</f>
        <v/>
      </c>
      <c r="BD46" s="54" t="str">
        <f>IF('20'!BD46&lt;&gt;"",'20'!BD46/20,"")</f>
        <v/>
      </c>
      <c r="BE46" s="54" t="str">
        <f>IF('20'!BE46&lt;&gt;"",'20'!BE46/20,"")</f>
        <v/>
      </c>
      <c r="BF46" s="54" t="str">
        <f>IF('20'!BF46&lt;&gt;"",'20'!BF46/20,"")</f>
        <v/>
      </c>
      <c r="BG46" s="54" t="str">
        <f>IF('20'!BG46&lt;&gt;"",'20'!BG46/20,"")</f>
        <v/>
      </c>
      <c r="BH46" s="54" t="str">
        <f>IF('20'!BH46&lt;&gt;"",'20'!BH46/20,"")</f>
        <v/>
      </c>
      <c r="BI46" s="54" t="str">
        <f>IF('20'!BI46&lt;&gt;"",'20'!BI46/20,"")</f>
        <v/>
      </c>
      <c r="BJ46" s="54" t="str">
        <f>IF('20'!BJ46&lt;&gt;"",'20'!BJ46/20,"")</f>
        <v/>
      </c>
      <c r="BK46" s="54" t="str">
        <f>IF('20'!BK46&lt;&gt;"",'20'!BK46/20,"")</f>
        <v/>
      </c>
      <c r="BL46" s="54" t="str">
        <f>IF('20'!BL46&lt;&gt;"",'20'!BL46/20,"")</f>
        <v/>
      </c>
      <c r="BM46" s="54" t="str">
        <f>IF('20'!BM46&lt;&gt;"",'20'!BM46/20,"")</f>
        <v/>
      </c>
      <c r="BN46" s="54" t="str">
        <f>IF('20'!BN46&lt;&gt;"",'20'!BN46/20,"")</f>
        <v/>
      </c>
      <c r="BO46" s="54" t="str">
        <f>IF('20'!BO46&lt;&gt;"",'20'!BO46/20,"")</f>
        <v/>
      </c>
      <c r="BP46" s="54" t="str">
        <f>IF('20'!BP46&lt;&gt;"",'20'!BP46/20,"")</f>
        <v/>
      </c>
      <c r="BQ46" s="54" t="str">
        <f>IF('20'!BQ46&lt;&gt;"",'20'!BQ46/20,"")</f>
        <v/>
      </c>
      <c r="BR46" s="54" t="str">
        <f>IF('20'!BR46&lt;&gt;"",'20'!BR46/20,"")</f>
        <v/>
      </c>
      <c r="BS46" s="54" t="str">
        <f>IF('20'!BS46&lt;&gt;"",'20'!BS46/20,"")</f>
        <v/>
      </c>
      <c r="BT46" s="54" t="str">
        <f>IF('20'!BT46&lt;&gt;"",'20'!BT46/20,"")</f>
        <v/>
      </c>
      <c r="BU46" s="54" t="str">
        <f>IF('20'!BU46&lt;&gt;"",'20'!BU46/20,"")</f>
        <v/>
      </c>
      <c r="BV46" s="54" t="str">
        <f>IF('20'!BV46&lt;&gt;"",'20'!BV46/20,"")</f>
        <v/>
      </c>
      <c r="BW46" s="54" t="str">
        <f>IF('20'!BW46&lt;&gt;"",'20'!BW46/20,"")</f>
        <v/>
      </c>
      <c r="BX46" s="54" t="str">
        <f>IF('20'!BX46&lt;&gt;"",'20'!BX46/20,"")</f>
        <v/>
      </c>
      <c r="BY46" s="54" t="str">
        <f>IF('20'!BY46&lt;&gt;"",'20'!BY46/20,"")</f>
        <v/>
      </c>
      <c r="BZ46" s="54" t="str">
        <f>IF('20'!BZ46&lt;&gt;"",'20'!BZ46/20,"")</f>
        <v/>
      </c>
      <c r="CA46" s="54" t="str">
        <f>IF('20'!CA46&lt;&gt;"",'20'!CA46/20,"")</f>
        <v/>
      </c>
      <c r="CB46" s="54" t="str">
        <f>IF('20'!CB46&lt;&gt;"",'20'!CB46/20,"")</f>
        <v/>
      </c>
      <c r="CC46" s="54" t="str">
        <f>IF('20'!CC46&lt;&gt;"",'20'!CC46/20,"")</f>
        <v/>
      </c>
      <c r="CD46" s="54" t="str">
        <f>IF('20'!CD46&lt;&gt;"",'20'!CD46/20,"")</f>
        <v/>
      </c>
      <c r="CE46" s="54" t="str">
        <f>IF('20'!CE46&lt;&gt;"",'20'!CE46/20,"")</f>
        <v/>
      </c>
      <c r="CF46" s="54" t="str">
        <f>IF('20'!CF46&lt;&gt;"",'20'!CF46/20,"")</f>
        <v/>
      </c>
      <c r="CG46" s="54" t="str">
        <f>IF('20'!CG46&lt;&gt;"",'20'!CG46/20,"")</f>
        <v/>
      </c>
      <c r="CH46" s="54" t="str">
        <f>IF('20'!CH46&lt;&gt;"",'20'!CH46/20,"")</f>
        <v/>
      </c>
      <c r="CI46" s="54" t="str">
        <f>IF('20'!CI46&lt;&gt;"",'20'!CI46/20,"")</f>
        <v/>
      </c>
      <c r="CJ46" s="54" t="str">
        <f>IF('20'!CJ46&lt;&gt;"",'20'!CJ46/20,"")</f>
        <v/>
      </c>
      <c r="CK46" s="54" t="str">
        <f>IF('20'!CK46&lt;&gt;"",'20'!CK46/20,"")</f>
        <v/>
      </c>
      <c r="CL46" s="54" t="str">
        <f>IF('20'!CL46&lt;&gt;"",'20'!CL46/20,"")</f>
        <v/>
      </c>
      <c r="CM46" s="54" t="str">
        <f>IF('20'!CM46&lt;&gt;"",'20'!CM46/20,"")</f>
        <v/>
      </c>
      <c r="CN46" s="54" t="str">
        <f>IF('20'!CN46&lt;&gt;"",'20'!CN46/20,"")</f>
        <v/>
      </c>
      <c r="CO46" s="54" t="str">
        <f>IF('20'!CO46&lt;&gt;"",'20'!CO46/20,"")</f>
        <v/>
      </c>
      <c r="CP46" s="54" t="str">
        <f>IF('20'!CP46&lt;&gt;"",'20'!CP46/20,"")</f>
        <v/>
      </c>
      <c r="CQ46" s="54" t="str">
        <f>IF('20'!CQ46&lt;&gt;"",'20'!CQ46/20,"")</f>
        <v/>
      </c>
      <c r="CR46" s="54" t="str">
        <f>IF('20'!CR46&lt;&gt;"",'20'!CR46/20,"")</f>
        <v/>
      </c>
      <c r="CS46" s="54" t="str">
        <f>IF('20'!CS46&lt;&gt;"",'20'!CS46/20,"")</f>
        <v/>
      </c>
      <c r="CT46" s="54" t="str">
        <f>IF('20'!CT46&lt;&gt;"",'20'!CT46/20,"")</f>
        <v/>
      </c>
      <c r="CU46" s="54" t="str">
        <f>IF('20'!CU46&lt;&gt;"",'20'!CU46/20,"")</f>
        <v/>
      </c>
      <c r="CV46" s="54" t="str">
        <f>IF('20'!CV46&lt;&gt;"",'20'!CV46/20,"")</f>
        <v/>
      </c>
      <c r="CW46" s="54" t="str">
        <f>IF('20'!CW46&lt;&gt;"",'20'!CW46/20,"")</f>
        <v/>
      </c>
      <c r="CX46" s="54" t="str">
        <f>IF('20'!CX46&lt;&gt;"",'20'!CX46/20,"")</f>
        <v/>
      </c>
      <c r="CY46" s="54" t="str">
        <f>IF('20'!CY46&lt;&gt;"",'20'!CY46/20,"")</f>
        <v/>
      </c>
      <c r="CZ46" s="54" t="str">
        <f>IF('20'!CZ46&lt;&gt;"",'20'!CZ46/20,"")</f>
        <v/>
      </c>
      <c r="DA46" s="54" t="str">
        <f>IF('20'!DA46&lt;&gt;"",'20'!DA46/20,"")</f>
        <v/>
      </c>
      <c r="DB46" s="54" t="str">
        <f>IF('20'!DB46&lt;&gt;"",'20'!DB46/20,"")</f>
        <v/>
      </c>
      <c r="DC46" s="54" t="str">
        <f>IF('20'!DC46&lt;&gt;"",'20'!DC46/20,"")</f>
        <v/>
      </c>
      <c r="DD46" s="54" t="str">
        <f>IF('20'!DD46&lt;&gt;"",'20'!DD46/20,"")</f>
        <v/>
      </c>
      <c r="DE46" s="54" t="str">
        <f>IF('20'!DE46&lt;&gt;"",'20'!DE46/20,"")</f>
        <v/>
      </c>
      <c r="DF46" s="54" t="str">
        <f>IF('20'!DF46&lt;&gt;"",'20'!DF46/20,"")</f>
        <v/>
      </c>
      <c r="DG46" s="54" t="str">
        <f>IF('20'!DG46&lt;&gt;"",'20'!DG46/20,"")</f>
        <v/>
      </c>
      <c r="DH46" s="54" t="str">
        <f>IF('20'!DH46&lt;&gt;"",'20'!DH46/20,"")</f>
        <v/>
      </c>
      <c r="DI46" s="54" t="str">
        <f>IF('20'!DI46&lt;&gt;"",'20'!DI46/20,"")</f>
        <v/>
      </c>
      <c r="DJ46" s="54" t="str">
        <f>IF('20'!DJ46&lt;&gt;"",'20'!DJ46/20,"")</f>
        <v/>
      </c>
      <c r="DK46" s="54" t="str">
        <f>IF('20'!DK46&lt;&gt;"",'20'!DK46/20,"")</f>
        <v/>
      </c>
      <c r="DL46" s="54" t="str">
        <f>IF('20'!DL46&lt;&gt;"",'20'!DL46/20,"")</f>
        <v/>
      </c>
      <c r="DM46" s="54" t="str">
        <f>IF('20'!DM46&lt;&gt;"",'20'!DM46/20,"")</f>
        <v/>
      </c>
      <c r="DN46" s="54" t="str">
        <f>IF('20'!DN46&lt;&gt;"",'20'!DN46/20,"")</f>
        <v/>
      </c>
      <c r="DO46" s="54" t="str">
        <f>IF('20'!DO46&lt;&gt;"",'20'!DO46/20,"")</f>
        <v/>
      </c>
      <c r="DP46" s="54" t="str">
        <f>IF('20'!DP46&lt;&gt;"",'20'!DP46/20,"")</f>
        <v/>
      </c>
      <c r="DQ46" s="54" t="str">
        <f>IF('20'!DQ46&lt;&gt;"",'20'!DQ46/20,"")</f>
        <v/>
      </c>
      <c r="DR46" s="54" t="str">
        <f>IF('20'!DR46&lt;&gt;"",'20'!DR46/20,"")</f>
        <v/>
      </c>
      <c r="DS46" s="54" t="str">
        <f>IF('20'!DS46&lt;&gt;"",'20'!DS46/20,"")</f>
        <v/>
      </c>
      <c r="DT46" s="54" t="str">
        <f>IF('20'!DT46&lt;&gt;"",'20'!DT46/20,"")</f>
        <v/>
      </c>
      <c r="DU46" s="54" t="str">
        <f>IF('20'!DU46&lt;&gt;"",'20'!DU46/20,"")</f>
        <v/>
      </c>
      <c r="DV46" s="54" t="str">
        <f>IF('20'!DV46&lt;&gt;"",'20'!DV46/20,"")</f>
        <v/>
      </c>
      <c r="DW46" s="54" t="str">
        <f>IF('20'!DW46&lt;&gt;"",'20'!DW46/20,"")</f>
        <v/>
      </c>
      <c r="DX46" s="54" t="str">
        <f>IF('20'!DX46&lt;&gt;"",'20'!DX46/20,"")</f>
        <v/>
      </c>
      <c r="DY46" s="54" t="str">
        <f>IF('20'!DY46&lt;&gt;"",'20'!DY46/20,"")</f>
        <v/>
      </c>
      <c r="DZ46" s="54" t="str">
        <f>IF('20'!DZ46&lt;&gt;"",'20'!DZ46/20,"")</f>
        <v/>
      </c>
      <c r="EA46" s="54" t="str">
        <f>IF('20'!EA46&lt;&gt;"",'20'!EA46/20,"")</f>
        <v/>
      </c>
      <c r="EB46" s="54" t="str">
        <f>IF('20'!EB46&lt;&gt;"",'20'!EB46/20,"")</f>
        <v/>
      </c>
      <c r="EC46" s="54" t="str">
        <f>IF('20'!EC46&lt;&gt;"",'20'!EC46/20,"")</f>
        <v/>
      </c>
      <c r="ED46" s="54" t="str">
        <f>IF('20'!ED46&lt;&gt;"",'20'!ED46/20,"")</f>
        <v/>
      </c>
      <c r="EE46" s="54" t="str">
        <f>IF('20'!EE46&lt;&gt;"",'20'!EE46/20,"")</f>
        <v/>
      </c>
      <c r="EF46" s="54" t="str">
        <f>IF('20'!EF46&lt;&gt;"",'20'!EF46/20,"")</f>
        <v/>
      </c>
      <c r="EG46" s="54" t="str">
        <f>IF('20'!EG46&lt;&gt;"",'20'!EG46/20,"")</f>
        <v/>
      </c>
      <c r="EH46" s="54" t="str">
        <f>IF('20'!EH46&lt;&gt;"",'20'!EH46/20,"")</f>
        <v/>
      </c>
      <c r="EI46" s="54" t="str">
        <f>IF('20'!EI46&lt;&gt;"",'20'!EI46/20,"")</f>
        <v/>
      </c>
      <c r="EJ46" s="54" t="str">
        <f>IF('20'!EJ46&lt;&gt;"",'20'!EJ46/20,"")</f>
        <v/>
      </c>
      <c r="EK46" s="54" t="str">
        <f>IF('20'!EK46&lt;&gt;"",'20'!EK46/20,"")</f>
        <v/>
      </c>
      <c r="EL46" s="54" t="str">
        <f>IF('20'!EL46&lt;&gt;"",'20'!EL46/20,"")</f>
        <v/>
      </c>
      <c r="EM46" s="54" t="str">
        <f>IF('20'!EM46&lt;&gt;"",'20'!EM46/20,"")</f>
        <v/>
      </c>
      <c r="EN46" s="54" t="str">
        <f>IF('20'!EN46&lt;&gt;"",'20'!EN46/20,"")</f>
        <v/>
      </c>
      <c r="EO46" s="54" t="str">
        <f>IF('20'!EO46&lt;&gt;"",'20'!EO46/20,"")</f>
        <v/>
      </c>
      <c r="EP46" s="54" t="str">
        <f>IF('20'!EP46&lt;&gt;"",'20'!EP46/20,"")</f>
        <v/>
      </c>
      <c r="EQ46" s="54" t="str">
        <f>IF('20'!EQ46&lt;&gt;"",'20'!EQ46/20,"")</f>
        <v/>
      </c>
      <c r="ER46" s="54" t="str">
        <f>IF('20'!ER46&lt;&gt;"",'20'!ER46/20,"")</f>
        <v/>
      </c>
      <c r="ES46" s="54" t="str">
        <f>IF('20'!ES46&lt;&gt;"",'20'!ES46/20,"")</f>
        <v/>
      </c>
      <c r="ET46" s="54" t="str">
        <f>IF('20'!ET46&lt;&gt;"",'20'!ET46/20,"")</f>
        <v/>
      </c>
      <c r="EU46" s="54" t="str">
        <f>IF('20'!EU46&lt;&gt;"",'20'!EU46/20,"")</f>
        <v/>
      </c>
      <c r="EV46" s="54" t="str">
        <f>IF('20'!EV46&lt;&gt;"",'20'!EV46/20,"")</f>
        <v/>
      </c>
      <c r="EW46" s="54" t="str">
        <f>IF('20'!EW46&lt;&gt;"",'20'!EW46/20,"")</f>
        <v/>
      </c>
      <c r="EX46" s="54" t="str">
        <f>IF('20'!EX46&lt;&gt;"",'20'!EX46/20,"")</f>
        <v/>
      </c>
      <c r="EY46" s="54" t="str">
        <f>IF('20'!EY46&lt;&gt;"",'20'!EY46/20,"")</f>
        <v/>
      </c>
      <c r="EZ46" s="54" t="str">
        <f>IF('20'!EZ46&lt;&gt;"",'20'!EZ46/20,"")</f>
        <v/>
      </c>
      <c r="FA46" s="54" t="str">
        <f>IF('20'!FA46&lt;&gt;"",'20'!FA46/20,"")</f>
        <v/>
      </c>
      <c r="FB46" s="54" t="str">
        <f>IF('20'!FB46&lt;&gt;"",'20'!FB46/20,"")</f>
        <v/>
      </c>
      <c r="FC46" s="54" t="str">
        <f>IF('20'!FC46&lt;&gt;"",'20'!FC46/20,"")</f>
        <v/>
      </c>
      <c r="FD46" s="54" t="str">
        <f>IF('20'!FD46&lt;&gt;"",'20'!FD46/20,"")</f>
        <v/>
      </c>
      <c r="FE46" s="54" t="str">
        <f>IF('20'!FE46&lt;&gt;"",'20'!FE46/20,"")</f>
        <v/>
      </c>
      <c r="FF46" s="54" t="str">
        <f>IF('20'!FF46&lt;&gt;"",'20'!FF46/20,"")</f>
        <v/>
      </c>
      <c r="FG46" s="54" t="str">
        <f>IF('20'!FG46&lt;&gt;"",'20'!FG46/20,"")</f>
        <v/>
      </c>
      <c r="FH46" s="54" t="str">
        <f>IF('20'!FH46&lt;&gt;"",'20'!FH46/20,"")</f>
        <v/>
      </c>
      <c r="FI46" s="54" t="str">
        <f>IF('20'!FI46&lt;&gt;"",'20'!FI46/20,"")</f>
        <v/>
      </c>
      <c r="FJ46" s="54" t="str">
        <f>IF('20'!FJ46&lt;&gt;"",'20'!FJ46/20,"")</f>
        <v/>
      </c>
      <c r="FK46" s="54" t="str">
        <f>IF('20'!FK46&lt;&gt;"",'20'!FK46/20,"")</f>
        <v/>
      </c>
      <c r="FL46" s="54" t="str">
        <f>IF('20'!FL46&lt;&gt;"",'20'!FL46/20,"")</f>
        <v/>
      </c>
    </row>
    <row r="47" spans="2:168" x14ac:dyDescent="0.25">
      <c r="B47" s="42"/>
      <c r="C47" s="42"/>
      <c r="D47" s="38"/>
      <c r="E47" s="54" t="str">
        <f>IF('20'!E47&lt;&gt;"",'20'!E47/20,"")</f>
        <v/>
      </c>
      <c r="F47" s="54" t="str">
        <f>IF('20'!F47&lt;&gt;"",'20'!F47/20,"")</f>
        <v/>
      </c>
      <c r="G47" s="54" t="str">
        <f>IF('20'!G47&lt;&gt;"",'20'!G47/20,"")</f>
        <v/>
      </c>
      <c r="H47" s="54" t="str">
        <f>IF('20'!H47&lt;&gt;"",'20'!H47/20,"")</f>
        <v/>
      </c>
      <c r="I47" s="54" t="str">
        <f>IF('20'!I47&lt;&gt;"",'20'!I47/20,"")</f>
        <v/>
      </c>
      <c r="J47" s="54" t="str">
        <f>IF('20'!J47&lt;&gt;"",'20'!J47/20,"")</f>
        <v/>
      </c>
      <c r="K47" s="54" t="str">
        <f>IF('20'!K47&lt;&gt;"",'20'!K47/20,"")</f>
        <v/>
      </c>
      <c r="L47" s="54" t="str">
        <f>IF('20'!L47&lt;&gt;"",'20'!L47/20,"")</f>
        <v/>
      </c>
      <c r="M47" s="54" t="str">
        <f>IF('20'!M47&lt;&gt;"",'20'!M47/20,"")</f>
        <v/>
      </c>
      <c r="N47" s="54" t="str">
        <f>IF('20'!N47&lt;&gt;"",'20'!N47/20,"")</f>
        <v/>
      </c>
      <c r="O47" s="54" t="str">
        <f>IF('20'!O47&lt;&gt;"",'20'!O47/20,"")</f>
        <v/>
      </c>
      <c r="P47" s="54" t="str">
        <f>IF('20'!P47&lt;&gt;"",'20'!P47/20,"")</f>
        <v/>
      </c>
      <c r="Q47" s="54" t="str">
        <f>IF('20'!Q47&lt;&gt;"",'20'!Q47/20,"")</f>
        <v/>
      </c>
      <c r="R47" s="54" t="str">
        <f>IF('20'!R47&lt;&gt;"",'20'!R47/20,"")</f>
        <v/>
      </c>
      <c r="S47" s="54" t="str">
        <f>IF('20'!S47&lt;&gt;"",'20'!S47/20,"")</f>
        <v/>
      </c>
      <c r="T47" s="54" t="str">
        <f>IF('20'!T47&lt;&gt;"",'20'!T47/20,"")</f>
        <v/>
      </c>
      <c r="U47" s="54" t="str">
        <f>IF('20'!U47&lt;&gt;"",'20'!U47/20,"")</f>
        <v/>
      </c>
      <c r="V47" s="54" t="str">
        <f>IF('20'!V47&lt;&gt;"",'20'!V47/20,"")</f>
        <v/>
      </c>
      <c r="W47" s="54" t="str">
        <f>IF('20'!W47&lt;&gt;"",'20'!W47/20,"")</f>
        <v/>
      </c>
      <c r="X47" s="54" t="str">
        <f>IF('20'!X47&lt;&gt;"",'20'!X47/20,"")</f>
        <v/>
      </c>
      <c r="Y47" s="54" t="str">
        <f>IF('20'!Y47&lt;&gt;"",'20'!Y47/20,"")</f>
        <v/>
      </c>
      <c r="Z47" s="54" t="str">
        <f>IF('20'!Z47&lt;&gt;"",'20'!Z47/20,"")</f>
        <v/>
      </c>
      <c r="AA47" s="54" t="str">
        <f>IF('20'!AA47&lt;&gt;"",'20'!AA47/20,"")</f>
        <v/>
      </c>
      <c r="AB47" s="54" t="str">
        <f>IF('20'!AB47&lt;&gt;"",'20'!AB47/20,"")</f>
        <v/>
      </c>
      <c r="AC47" s="54" t="str">
        <f>IF('20'!AC47&lt;&gt;"",'20'!AC47/20,"")</f>
        <v/>
      </c>
      <c r="AD47" s="54" t="str">
        <f>IF('20'!AD47&lt;&gt;"",'20'!AD47/20,"")</f>
        <v/>
      </c>
      <c r="AE47" s="54" t="str">
        <f>IF('20'!AE47&lt;&gt;"",'20'!AE47/20,"")</f>
        <v/>
      </c>
      <c r="AF47" s="54" t="str">
        <f>IF('20'!AF47&lt;&gt;"",'20'!AF47/20,"")</f>
        <v/>
      </c>
      <c r="AG47" s="54" t="str">
        <f>IF('20'!AG47&lt;&gt;"",'20'!AG47/20,"")</f>
        <v/>
      </c>
      <c r="AH47" s="54" t="str">
        <f>IF('20'!AH47&lt;&gt;"",'20'!AH47/20,"")</f>
        <v/>
      </c>
      <c r="AI47" s="54" t="str">
        <f>IF('20'!AI47&lt;&gt;"",'20'!AI47/20,"")</f>
        <v/>
      </c>
      <c r="AJ47" s="54" t="str">
        <f>IF('20'!AJ47&lt;&gt;"",'20'!AJ47/20,"")</f>
        <v/>
      </c>
      <c r="AK47" s="54" t="str">
        <f>IF('20'!AK47&lt;&gt;"",'20'!AK47/20,"")</f>
        <v/>
      </c>
      <c r="AL47" s="54" t="str">
        <f>IF('20'!AL47&lt;&gt;"",'20'!AL47/20,"")</f>
        <v/>
      </c>
      <c r="AM47" s="54" t="str">
        <f>IF('20'!AM47&lt;&gt;"",'20'!AM47/20,"")</f>
        <v/>
      </c>
      <c r="AN47" s="54" t="str">
        <f>IF('20'!AN47&lt;&gt;"",'20'!AN47/20,"")</f>
        <v/>
      </c>
      <c r="AO47" s="54" t="str">
        <f>IF('20'!AO47&lt;&gt;"",'20'!AO47/20,"")</f>
        <v/>
      </c>
      <c r="AP47" s="54" t="str">
        <f>IF('20'!AP47&lt;&gt;"",'20'!AP47/20,"")</f>
        <v/>
      </c>
      <c r="AQ47" s="54" t="str">
        <f>IF('20'!AQ47&lt;&gt;"",'20'!AQ47/20,"")</f>
        <v/>
      </c>
      <c r="AR47" s="54" t="str">
        <f>IF('20'!AR47&lt;&gt;"",'20'!AR47/20,"")</f>
        <v/>
      </c>
      <c r="AS47" s="54" t="str">
        <f>IF('20'!AS47&lt;&gt;"",'20'!AS47/20,"")</f>
        <v/>
      </c>
      <c r="AT47" s="54" t="str">
        <f>IF('20'!AT47&lt;&gt;"",'20'!AT47/20,"")</f>
        <v/>
      </c>
      <c r="AU47" s="54" t="str">
        <f>IF('20'!AU47&lt;&gt;"",'20'!AU47/20,"")</f>
        <v/>
      </c>
      <c r="AV47" s="54" t="str">
        <f>IF('20'!AV47&lt;&gt;"",'20'!AV47/20,"")</f>
        <v/>
      </c>
      <c r="AW47" s="54" t="str">
        <f>IF('20'!AW47&lt;&gt;"",'20'!AW47/20,"")</f>
        <v/>
      </c>
      <c r="AX47" s="54" t="str">
        <f>IF('20'!AX47&lt;&gt;"",'20'!AX47/20,"")</f>
        <v/>
      </c>
      <c r="AY47" s="54" t="str">
        <f>IF('20'!AY47&lt;&gt;"",'20'!AY47/20,"")</f>
        <v/>
      </c>
      <c r="AZ47" s="54" t="str">
        <f>IF('20'!AZ47&lt;&gt;"",'20'!AZ47/20,"")</f>
        <v/>
      </c>
      <c r="BA47" s="54" t="str">
        <f>IF('20'!BA47&lt;&gt;"",'20'!BA47/20,"")</f>
        <v/>
      </c>
      <c r="BB47" s="54" t="str">
        <f>IF('20'!BB47&lt;&gt;"",'20'!BB47/20,"")</f>
        <v/>
      </c>
      <c r="BC47" s="54" t="str">
        <f>IF('20'!BC47&lt;&gt;"",'20'!BC47/20,"")</f>
        <v/>
      </c>
      <c r="BD47" s="54" t="str">
        <f>IF('20'!BD47&lt;&gt;"",'20'!BD47/20,"")</f>
        <v/>
      </c>
      <c r="BE47" s="54" t="str">
        <f>IF('20'!BE47&lt;&gt;"",'20'!BE47/20,"")</f>
        <v/>
      </c>
      <c r="BF47" s="54" t="str">
        <f>IF('20'!BF47&lt;&gt;"",'20'!BF47/20,"")</f>
        <v/>
      </c>
      <c r="BG47" s="54" t="str">
        <f>IF('20'!BG47&lt;&gt;"",'20'!BG47/20,"")</f>
        <v/>
      </c>
      <c r="BH47" s="54" t="str">
        <f>IF('20'!BH47&lt;&gt;"",'20'!BH47/20,"")</f>
        <v/>
      </c>
      <c r="BI47" s="54" t="str">
        <f>IF('20'!BI47&lt;&gt;"",'20'!BI47/20,"")</f>
        <v/>
      </c>
      <c r="BJ47" s="54" t="str">
        <f>IF('20'!BJ47&lt;&gt;"",'20'!BJ47/20,"")</f>
        <v/>
      </c>
      <c r="BK47" s="54" t="str">
        <f>IF('20'!BK47&lt;&gt;"",'20'!BK47/20,"")</f>
        <v/>
      </c>
      <c r="BL47" s="54" t="str">
        <f>IF('20'!BL47&lt;&gt;"",'20'!BL47/20,"")</f>
        <v/>
      </c>
      <c r="BM47" s="54" t="str">
        <f>IF('20'!BM47&lt;&gt;"",'20'!BM47/20,"")</f>
        <v/>
      </c>
      <c r="BN47" s="54" t="str">
        <f>IF('20'!BN47&lt;&gt;"",'20'!BN47/20,"")</f>
        <v/>
      </c>
      <c r="BO47" s="54" t="str">
        <f>IF('20'!BO47&lt;&gt;"",'20'!BO47/20,"")</f>
        <v/>
      </c>
      <c r="BP47" s="54" t="str">
        <f>IF('20'!BP47&lt;&gt;"",'20'!BP47/20,"")</f>
        <v/>
      </c>
      <c r="BQ47" s="54" t="str">
        <f>IF('20'!BQ47&lt;&gt;"",'20'!BQ47/20,"")</f>
        <v/>
      </c>
      <c r="BR47" s="54" t="str">
        <f>IF('20'!BR47&lt;&gt;"",'20'!BR47/20,"")</f>
        <v/>
      </c>
      <c r="BS47" s="54" t="str">
        <f>IF('20'!BS47&lt;&gt;"",'20'!BS47/20,"")</f>
        <v/>
      </c>
      <c r="BT47" s="54" t="str">
        <f>IF('20'!BT47&lt;&gt;"",'20'!BT47/20,"")</f>
        <v/>
      </c>
      <c r="BU47" s="54" t="str">
        <f>IF('20'!BU47&lt;&gt;"",'20'!BU47/20,"")</f>
        <v/>
      </c>
      <c r="BV47" s="54" t="str">
        <f>IF('20'!BV47&lt;&gt;"",'20'!BV47/20,"")</f>
        <v/>
      </c>
      <c r="BW47" s="54" t="str">
        <f>IF('20'!BW47&lt;&gt;"",'20'!BW47/20,"")</f>
        <v/>
      </c>
      <c r="BX47" s="54" t="str">
        <f>IF('20'!BX47&lt;&gt;"",'20'!BX47/20,"")</f>
        <v/>
      </c>
      <c r="BY47" s="54" t="str">
        <f>IF('20'!BY47&lt;&gt;"",'20'!BY47/20,"")</f>
        <v/>
      </c>
      <c r="BZ47" s="54" t="str">
        <f>IF('20'!BZ47&lt;&gt;"",'20'!BZ47/20,"")</f>
        <v/>
      </c>
      <c r="CA47" s="54" t="str">
        <f>IF('20'!CA47&lt;&gt;"",'20'!CA47/20,"")</f>
        <v/>
      </c>
      <c r="CB47" s="54" t="str">
        <f>IF('20'!CB47&lt;&gt;"",'20'!CB47/20,"")</f>
        <v/>
      </c>
      <c r="CC47" s="54" t="str">
        <f>IF('20'!CC47&lt;&gt;"",'20'!CC47/20,"")</f>
        <v/>
      </c>
      <c r="CD47" s="54" t="str">
        <f>IF('20'!CD47&lt;&gt;"",'20'!CD47/20,"")</f>
        <v/>
      </c>
      <c r="CE47" s="54" t="str">
        <f>IF('20'!CE47&lt;&gt;"",'20'!CE47/20,"")</f>
        <v/>
      </c>
      <c r="CF47" s="54" t="str">
        <f>IF('20'!CF47&lt;&gt;"",'20'!CF47/20,"")</f>
        <v/>
      </c>
      <c r="CG47" s="54" t="str">
        <f>IF('20'!CG47&lt;&gt;"",'20'!CG47/20,"")</f>
        <v/>
      </c>
      <c r="CH47" s="54" t="str">
        <f>IF('20'!CH47&lt;&gt;"",'20'!CH47/20,"")</f>
        <v/>
      </c>
      <c r="CI47" s="54" t="str">
        <f>IF('20'!CI47&lt;&gt;"",'20'!CI47/20,"")</f>
        <v/>
      </c>
      <c r="CJ47" s="54" t="str">
        <f>IF('20'!CJ47&lt;&gt;"",'20'!CJ47/20,"")</f>
        <v/>
      </c>
      <c r="CK47" s="54" t="str">
        <f>IF('20'!CK47&lt;&gt;"",'20'!CK47/20,"")</f>
        <v/>
      </c>
      <c r="CL47" s="54" t="str">
        <f>IF('20'!CL47&lt;&gt;"",'20'!CL47/20,"")</f>
        <v/>
      </c>
      <c r="CM47" s="54" t="str">
        <f>IF('20'!CM47&lt;&gt;"",'20'!CM47/20,"")</f>
        <v/>
      </c>
      <c r="CN47" s="54" t="str">
        <f>IF('20'!CN47&lt;&gt;"",'20'!CN47/20,"")</f>
        <v/>
      </c>
      <c r="CO47" s="54" t="str">
        <f>IF('20'!CO47&lt;&gt;"",'20'!CO47/20,"")</f>
        <v/>
      </c>
      <c r="CP47" s="54" t="str">
        <f>IF('20'!CP47&lt;&gt;"",'20'!CP47/20,"")</f>
        <v/>
      </c>
      <c r="CQ47" s="54" t="str">
        <f>IF('20'!CQ47&lt;&gt;"",'20'!CQ47/20,"")</f>
        <v/>
      </c>
      <c r="CR47" s="54" t="str">
        <f>IF('20'!CR47&lt;&gt;"",'20'!CR47/20,"")</f>
        <v/>
      </c>
      <c r="CS47" s="54" t="str">
        <f>IF('20'!CS47&lt;&gt;"",'20'!CS47/20,"")</f>
        <v/>
      </c>
      <c r="CT47" s="54" t="str">
        <f>IF('20'!CT47&lt;&gt;"",'20'!CT47/20,"")</f>
        <v/>
      </c>
      <c r="CU47" s="54" t="str">
        <f>IF('20'!CU47&lt;&gt;"",'20'!CU47/20,"")</f>
        <v/>
      </c>
      <c r="CV47" s="54" t="str">
        <f>IF('20'!CV47&lt;&gt;"",'20'!CV47/20,"")</f>
        <v/>
      </c>
      <c r="CW47" s="54" t="str">
        <f>IF('20'!CW47&lt;&gt;"",'20'!CW47/20,"")</f>
        <v/>
      </c>
      <c r="CX47" s="54" t="str">
        <f>IF('20'!CX47&lt;&gt;"",'20'!CX47/20,"")</f>
        <v/>
      </c>
      <c r="CY47" s="54" t="str">
        <f>IF('20'!CY47&lt;&gt;"",'20'!CY47/20,"")</f>
        <v/>
      </c>
      <c r="CZ47" s="54" t="str">
        <f>IF('20'!CZ47&lt;&gt;"",'20'!CZ47/20,"")</f>
        <v/>
      </c>
      <c r="DA47" s="54" t="str">
        <f>IF('20'!DA47&lt;&gt;"",'20'!DA47/20,"")</f>
        <v/>
      </c>
      <c r="DB47" s="54" t="str">
        <f>IF('20'!DB47&lt;&gt;"",'20'!DB47/20,"")</f>
        <v/>
      </c>
      <c r="DC47" s="54" t="str">
        <f>IF('20'!DC47&lt;&gt;"",'20'!DC47/20,"")</f>
        <v/>
      </c>
      <c r="DD47" s="54" t="str">
        <f>IF('20'!DD47&lt;&gt;"",'20'!DD47/20,"")</f>
        <v/>
      </c>
      <c r="DE47" s="54" t="str">
        <f>IF('20'!DE47&lt;&gt;"",'20'!DE47/20,"")</f>
        <v/>
      </c>
      <c r="DF47" s="54" t="str">
        <f>IF('20'!DF47&lt;&gt;"",'20'!DF47/20,"")</f>
        <v/>
      </c>
      <c r="DG47" s="54" t="str">
        <f>IF('20'!DG47&lt;&gt;"",'20'!DG47/20,"")</f>
        <v/>
      </c>
      <c r="DH47" s="54" t="str">
        <f>IF('20'!DH47&lt;&gt;"",'20'!DH47/20,"")</f>
        <v/>
      </c>
      <c r="DI47" s="54" t="str">
        <f>IF('20'!DI47&lt;&gt;"",'20'!DI47/20,"")</f>
        <v/>
      </c>
      <c r="DJ47" s="54" t="str">
        <f>IF('20'!DJ47&lt;&gt;"",'20'!DJ47/20,"")</f>
        <v/>
      </c>
      <c r="DK47" s="54" t="str">
        <f>IF('20'!DK47&lt;&gt;"",'20'!DK47/20,"")</f>
        <v/>
      </c>
      <c r="DL47" s="54" t="str">
        <f>IF('20'!DL47&lt;&gt;"",'20'!DL47/20,"")</f>
        <v/>
      </c>
      <c r="DM47" s="54" t="str">
        <f>IF('20'!DM47&lt;&gt;"",'20'!DM47/20,"")</f>
        <v/>
      </c>
      <c r="DN47" s="54" t="str">
        <f>IF('20'!DN47&lt;&gt;"",'20'!DN47/20,"")</f>
        <v/>
      </c>
      <c r="DO47" s="54" t="str">
        <f>IF('20'!DO47&lt;&gt;"",'20'!DO47/20,"")</f>
        <v/>
      </c>
      <c r="DP47" s="54" t="str">
        <f>IF('20'!DP47&lt;&gt;"",'20'!DP47/20,"")</f>
        <v/>
      </c>
      <c r="DQ47" s="54" t="str">
        <f>IF('20'!DQ47&lt;&gt;"",'20'!DQ47/20,"")</f>
        <v/>
      </c>
      <c r="DR47" s="54" t="str">
        <f>IF('20'!DR47&lt;&gt;"",'20'!DR47/20,"")</f>
        <v/>
      </c>
      <c r="DS47" s="54" t="str">
        <f>IF('20'!DS47&lt;&gt;"",'20'!DS47/20,"")</f>
        <v/>
      </c>
      <c r="DT47" s="54" t="str">
        <f>IF('20'!DT47&lt;&gt;"",'20'!DT47/20,"")</f>
        <v/>
      </c>
      <c r="DU47" s="54" t="str">
        <f>IF('20'!DU47&lt;&gt;"",'20'!DU47/20,"")</f>
        <v/>
      </c>
      <c r="DV47" s="54" t="str">
        <f>IF('20'!DV47&lt;&gt;"",'20'!DV47/20,"")</f>
        <v/>
      </c>
      <c r="DW47" s="54" t="str">
        <f>IF('20'!DW47&lt;&gt;"",'20'!DW47/20,"")</f>
        <v/>
      </c>
      <c r="DX47" s="54" t="str">
        <f>IF('20'!DX47&lt;&gt;"",'20'!DX47/20,"")</f>
        <v/>
      </c>
      <c r="DY47" s="54" t="str">
        <f>IF('20'!DY47&lt;&gt;"",'20'!DY47/20,"")</f>
        <v/>
      </c>
      <c r="DZ47" s="54" t="str">
        <f>IF('20'!DZ47&lt;&gt;"",'20'!DZ47/20,"")</f>
        <v/>
      </c>
      <c r="EA47" s="54" t="str">
        <f>IF('20'!EA47&lt;&gt;"",'20'!EA47/20,"")</f>
        <v/>
      </c>
      <c r="EB47" s="54" t="str">
        <f>IF('20'!EB47&lt;&gt;"",'20'!EB47/20,"")</f>
        <v/>
      </c>
      <c r="EC47" s="54" t="str">
        <f>IF('20'!EC47&lt;&gt;"",'20'!EC47/20,"")</f>
        <v/>
      </c>
      <c r="ED47" s="54" t="str">
        <f>IF('20'!ED47&lt;&gt;"",'20'!ED47/20,"")</f>
        <v/>
      </c>
      <c r="EE47" s="54" t="str">
        <f>IF('20'!EE47&lt;&gt;"",'20'!EE47/20,"")</f>
        <v/>
      </c>
      <c r="EF47" s="54" t="str">
        <f>IF('20'!EF47&lt;&gt;"",'20'!EF47/20,"")</f>
        <v/>
      </c>
      <c r="EG47" s="54" t="str">
        <f>IF('20'!EG47&lt;&gt;"",'20'!EG47/20,"")</f>
        <v/>
      </c>
      <c r="EH47" s="54" t="str">
        <f>IF('20'!EH47&lt;&gt;"",'20'!EH47/20,"")</f>
        <v/>
      </c>
      <c r="EI47" s="54" t="str">
        <f>IF('20'!EI47&lt;&gt;"",'20'!EI47/20,"")</f>
        <v/>
      </c>
      <c r="EJ47" s="54" t="str">
        <f>IF('20'!EJ47&lt;&gt;"",'20'!EJ47/20,"")</f>
        <v/>
      </c>
      <c r="EK47" s="54" t="str">
        <f>IF('20'!EK47&lt;&gt;"",'20'!EK47/20,"")</f>
        <v/>
      </c>
      <c r="EL47" s="54" t="str">
        <f>IF('20'!EL47&lt;&gt;"",'20'!EL47/20,"")</f>
        <v/>
      </c>
      <c r="EM47" s="54" t="str">
        <f>IF('20'!EM47&lt;&gt;"",'20'!EM47/20,"")</f>
        <v/>
      </c>
      <c r="EN47" s="54" t="str">
        <f>IF('20'!EN47&lt;&gt;"",'20'!EN47/20,"")</f>
        <v/>
      </c>
      <c r="EO47" s="54" t="str">
        <f>IF('20'!EO47&lt;&gt;"",'20'!EO47/20,"")</f>
        <v/>
      </c>
      <c r="EP47" s="54" t="str">
        <f>IF('20'!EP47&lt;&gt;"",'20'!EP47/20,"")</f>
        <v/>
      </c>
      <c r="EQ47" s="54" t="str">
        <f>IF('20'!EQ47&lt;&gt;"",'20'!EQ47/20,"")</f>
        <v/>
      </c>
      <c r="ER47" s="54" t="str">
        <f>IF('20'!ER47&lt;&gt;"",'20'!ER47/20,"")</f>
        <v/>
      </c>
      <c r="ES47" s="54" t="str">
        <f>IF('20'!ES47&lt;&gt;"",'20'!ES47/20,"")</f>
        <v/>
      </c>
      <c r="ET47" s="54" t="str">
        <f>IF('20'!ET47&lt;&gt;"",'20'!ET47/20,"")</f>
        <v/>
      </c>
      <c r="EU47" s="54" t="str">
        <f>IF('20'!EU47&lt;&gt;"",'20'!EU47/20,"")</f>
        <v/>
      </c>
      <c r="EV47" s="54" t="str">
        <f>IF('20'!EV47&lt;&gt;"",'20'!EV47/20,"")</f>
        <v/>
      </c>
      <c r="EW47" s="54" t="str">
        <f>IF('20'!EW47&lt;&gt;"",'20'!EW47/20,"")</f>
        <v/>
      </c>
      <c r="EX47" s="54" t="str">
        <f>IF('20'!EX47&lt;&gt;"",'20'!EX47/20,"")</f>
        <v/>
      </c>
      <c r="EY47" s="54" t="str">
        <f>IF('20'!EY47&lt;&gt;"",'20'!EY47/20,"")</f>
        <v/>
      </c>
      <c r="EZ47" s="54" t="str">
        <f>IF('20'!EZ47&lt;&gt;"",'20'!EZ47/20,"")</f>
        <v/>
      </c>
      <c r="FA47" s="54" t="str">
        <f>IF('20'!FA47&lt;&gt;"",'20'!FA47/20,"")</f>
        <v/>
      </c>
      <c r="FB47" s="54" t="str">
        <f>IF('20'!FB47&lt;&gt;"",'20'!FB47/20,"")</f>
        <v/>
      </c>
      <c r="FC47" s="54" t="str">
        <f>IF('20'!FC47&lt;&gt;"",'20'!FC47/20,"")</f>
        <v/>
      </c>
      <c r="FD47" s="54" t="str">
        <f>IF('20'!FD47&lt;&gt;"",'20'!FD47/20,"")</f>
        <v/>
      </c>
      <c r="FE47" s="54" t="str">
        <f>IF('20'!FE47&lt;&gt;"",'20'!FE47/20,"")</f>
        <v/>
      </c>
      <c r="FF47" s="54" t="str">
        <f>IF('20'!FF47&lt;&gt;"",'20'!FF47/20,"")</f>
        <v/>
      </c>
      <c r="FG47" s="54" t="str">
        <f>IF('20'!FG47&lt;&gt;"",'20'!FG47/20,"")</f>
        <v/>
      </c>
      <c r="FH47" s="54" t="str">
        <f>IF('20'!FH47&lt;&gt;"",'20'!FH47/20,"")</f>
        <v/>
      </c>
      <c r="FI47" s="54" t="str">
        <f>IF('20'!FI47&lt;&gt;"",'20'!FI47/20,"")</f>
        <v/>
      </c>
      <c r="FJ47" s="54" t="str">
        <f>IF('20'!FJ47&lt;&gt;"",'20'!FJ47/20,"")</f>
        <v/>
      </c>
      <c r="FK47" s="54" t="str">
        <f>IF('20'!FK47&lt;&gt;"",'20'!FK47/20,"")</f>
        <v/>
      </c>
      <c r="FL47" s="54" t="str">
        <f>IF('20'!FL47&lt;&gt;"",'20'!FL47/20,"")</f>
        <v/>
      </c>
    </row>
    <row r="48" spans="2:168" x14ac:dyDescent="0.25">
      <c r="B48" s="42"/>
      <c r="C48" s="42"/>
      <c r="D48" s="38"/>
      <c r="E48" s="54" t="str">
        <f>IF('20'!E48&lt;&gt;"",'20'!E48/20,"")</f>
        <v/>
      </c>
      <c r="F48" s="54" t="str">
        <f>IF('20'!F48&lt;&gt;"",'20'!F48/20,"")</f>
        <v/>
      </c>
      <c r="G48" s="54" t="str">
        <f>IF('20'!G48&lt;&gt;"",'20'!G48/20,"")</f>
        <v/>
      </c>
      <c r="H48" s="54" t="str">
        <f>IF('20'!H48&lt;&gt;"",'20'!H48/20,"")</f>
        <v/>
      </c>
      <c r="I48" s="54" t="str">
        <f>IF('20'!I48&lt;&gt;"",'20'!I48/20,"")</f>
        <v/>
      </c>
      <c r="J48" s="54" t="str">
        <f>IF('20'!J48&lt;&gt;"",'20'!J48/20,"")</f>
        <v/>
      </c>
      <c r="K48" s="54" t="str">
        <f>IF('20'!K48&lt;&gt;"",'20'!K48/20,"")</f>
        <v/>
      </c>
      <c r="L48" s="54" t="str">
        <f>IF('20'!L48&lt;&gt;"",'20'!L48/20,"")</f>
        <v/>
      </c>
      <c r="M48" s="54" t="str">
        <f>IF('20'!M48&lt;&gt;"",'20'!M48/20,"")</f>
        <v/>
      </c>
      <c r="N48" s="54" t="str">
        <f>IF('20'!N48&lt;&gt;"",'20'!N48/20,"")</f>
        <v/>
      </c>
      <c r="O48" s="54" t="str">
        <f>IF('20'!O48&lt;&gt;"",'20'!O48/20,"")</f>
        <v/>
      </c>
      <c r="P48" s="54" t="str">
        <f>IF('20'!P48&lt;&gt;"",'20'!P48/20,"")</f>
        <v/>
      </c>
      <c r="Q48" s="54" t="str">
        <f>IF('20'!Q48&lt;&gt;"",'20'!Q48/20,"")</f>
        <v/>
      </c>
      <c r="R48" s="54" t="str">
        <f>IF('20'!R48&lt;&gt;"",'20'!R48/20,"")</f>
        <v/>
      </c>
      <c r="S48" s="54" t="str">
        <f>IF('20'!S48&lt;&gt;"",'20'!S48/20,"")</f>
        <v/>
      </c>
      <c r="T48" s="54" t="str">
        <f>IF('20'!T48&lt;&gt;"",'20'!T48/20,"")</f>
        <v/>
      </c>
      <c r="U48" s="54" t="str">
        <f>IF('20'!U48&lt;&gt;"",'20'!U48/20,"")</f>
        <v/>
      </c>
      <c r="V48" s="54" t="str">
        <f>IF('20'!V48&lt;&gt;"",'20'!V48/20,"")</f>
        <v/>
      </c>
      <c r="W48" s="54" t="str">
        <f>IF('20'!W48&lt;&gt;"",'20'!W48/20,"")</f>
        <v/>
      </c>
      <c r="X48" s="54" t="str">
        <f>IF('20'!X48&lt;&gt;"",'20'!X48/20,"")</f>
        <v/>
      </c>
      <c r="Y48" s="54" t="str">
        <f>IF('20'!Y48&lt;&gt;"",'20'!Y48/20,"")</f>
        <v/>
      </c>
      <c r="Z48" s="54" t="str">
        <f>IF('20'!Z48&lt;&gt;"",'20'!Z48/20,"")</f>
        <v/>
      </c>
      <c r="AA48" s="54" t="str">
        <f>IF('20'!AA48&lt;&gt;"",'20'!AA48/20,"")</f>
        <v/>
      </c>
      <c r="AB48" s="54" t="str">
        <f>IF('20'!AB48&lt;&gt;"",'20'!AB48/20,"")</f>
        <v/>
      </c>
      <c r="AC48" s="54" t="str">
        <f>IF('20'!AC48&lt;&gt;"",'20'!AC48/20,"")</f>
        <v/>
      </c>
      <c r="AD48" s="54" t="str">
        <f>IF('20'!AD48&lt;&gt;"",'20'!AD48/20,"")</f>
        <v/>
      </c>
      <c r="AE48" s="54" t="str">
        <f>IF('20'!AE48&lt;&gt;"",'20'!AE48/20,"")</f>
        <v/>
      </c>
      <c r="AF48" s="54" t="str">
        <f>IF('20'!AF48&lt;&gt;"",'20'!AF48/20,"")</f>
        <v/>
      </c>
      <c r="AG48" s="54" t="str">
        <f>IF('20'!AG48&lt;&gt;"",'20'!AG48/20,"")</f>
        <v/>
      </c>
      <c r="AH48" s="54" t="str">
        <f>IF('20'!AH48&lt;&gt;"",'20'!AH48/20,"")</f>
        <v/>
      </c>
      <c r="AI48" s="54" t="str">
        <f>IF('20'!AI48&lt;&gt;"",'20'!AI48/20,"")</f>
        <v/>
      </c>
      <c r="AJ48" s="54" t="str">
        <f>IF('20'!AJ48&lt;&gt;"",'20'!AJ48/20,"")</f>
        <v/>
      </c>
      <c r="AK48" s="54" t="str">
        <f>IF('20'!AK48&lt;&gt;"",'20'!AK48/20,"")</f>
        <v/>
      </c>
      <c r="AL48" s="54" t="str">
        <f>IF('20'!AL48&lt;&gt;"",'20'!AL48/20,"")</f>
        <v/>
      </c>
      <c r="AM48" s="54" t="str">
        <f>IF('20'!AM48&lt;&gt;"",'20'!AM48/20,"")</f>
        <v/>
      </c>
      <c r="AN48" s="54" t="str">
        <f>IF('20'!AN48&lt;&gt;"",'20'!AN48/20,"")</f>
        <v/>
      </c>
      <c r="AO48" s="54" t="str">
        <f>IF('20'!AO48&lt;&gt;"",'20'!AO48/20,"")</f>
        <v/>
      </c>
      <c r="AP48" s="54" t="str">
        <f>IF('20'!AP48&lt;&gt;"",'20'!AP48/20,"")</f>
        <v/>
      </c>
      <c r="AQ48" s="54" t="str">
        <f>IF('20'!AQ48&lt;&gt;"",'20'!AQ48/20,"")</f>
        <v/>
      </c>
      <c r="AR48" s="54" t="str">
        <f>IF('20'!AR48&lt;&gt;"",'20'!AR48/20,"")</f>
        <v/>
      </c>
      <c r="AS48" s="54" t="str">
        <f>IF('20'!AS48&lt;&gt;"",'20'!AS48/20,"")</f>
        <v/>
      </c>
      <c r="AT48" s="54" t="str">
        <f>IF('20'!AT48&lt;&gt;"",'20'!AT48/20,"")</f>
        <v/>
      </c>
      <c r="AU48" s="54" t="str">
        <f>IF('20'!AU48&lt;&gt;"",'20'!AU48/20,"")</f>
        <v/>
      </c>
      <c r="AV48" s="54" t="str">
        <f>IF('20'!AV48&lt;&gt;"",'20'!AV48/20,"")</f>
        <v/>
      </c>
      <c r="AW48" s="54" t="str">
        <f>IF('20'!AW48&lt;&gt;"",'20'!AW48/20,"")</f>
        <v/>
      </c>
      <c r="AX48" s="54" t="str">
        <f>IF('20'!AX48&lt;&gt;"",'20'!AX48/20,"")</f>
        <v/>
      </c>
      <c r="AY48" s="54" t="str">
        <f>IF('20'!AY48&lt;&gt;"",'20'!AY48/20,"")</f>
        <v/>
      </c>
      <c r="AZ48" s="54" t="str">
        <f>IF('20'!AZ48&lt;&gt;"",'20'!AZ48/20,"")</f>
        <v/>
      </c>
      <c r="BA48" s="54" t="str">
        <f>IF('20'!BA48&lt;&gt;"",'20'!BA48/20,"")</f>
        <v/>
      </c>
      <c r="BB48" s="54" t="str">
        <f>IF('20'!BB48&lt;&gt;"",'20'!BB48/20,"")</f>
        <v/>
      </c>
      <c r="BC48" s="54" t="str">
        <f>IF('20'!BC48&lt;&gt;"",'20'!BC48/20,"")</f>
        <v/>
      </c>
      <c r="BD48" s="54" t="str">
        <f>IF('20'!BD48&lt;&gt;"",'20'!BD48/20,"")</f>
        <v/>
      </c>
      <c r="BE48" s="54" t="str">
        <f>IF('20'!BE48&lt;&gt;"",'20'!BE48/20,"")</f>
        <v/>
      </c>
      <c r="BF48" s="54" t="str">
        <f>IF('20'!BF48&lt;&gt;"",'20'!BF48/20,"")</f>
        <v/>
      </c>
      <c r="BG48" s="54" t="str">
        <f>IF('20'!BG48&lt;&gt;"",'20'!BG48/20,"")</f>
        <v/>
      </c>
      <c r="BH48" s="54" t="str">
        <f>IF('20'!BH48&lt;&gt;"",'20'!BH48/20,"")</f>
        <v/>
      </c>
      <c r="BI48" s="54" t="str">
        <f>IF('20'!BI48&lt;&gt;"",'20'!BI48/20,"")</f>
        <v/>
      </c>
      <c r="BJ48" s="54" t="str">
        <f>IF('20'!BJ48&lt;&gt;"",'20'!BJ48/20,"")</f>
        <v/>
      </c>
      <c r="BK48" s="54" t="str">
        <f>IF('20'!BK48&lt;&gt;"",'20'!BK48/20,"")</f>
        <v/>
      </c>
      <c r="BL48" s="54" t="str">
        <f>IF('20'!BL48&lt;&gt;"",'20'!BL48/20,"")</f>
        <v/>
      </c>
      <c r="BM48" s="54" t="str">
        <f>IF('20'!BM48&lt;&gt;"",'20'!BM48/20,"")</f>
        <v/>
      </c>
      <c r="BN48" s="54" t="str">
        <f>IF('20'!BN48&lt;&gt;"",'20'!BN48/20,"")</f>
        <v/>
      </c>
      <c r="BO48" s="54" t="str">
        <f>IF('20'!BO48&lt;&gt;"",'20'!BO48/20,"")</f>
        <v/>
      </c>
      <c r="BP48" s="54" t="str">
        <f>IF('20'!BP48&lt;&gt;"",'20'!BP48/20,"")</f>
        <v/>
      </c>
      <c r="BQ48" s="54" t="str">
        <f>IF('20'!BQ48&lt;&gt;"",'20'!BQ48/20,"")</f>
        <v/>
      </c>
      <c r="BR48" s="54" t="str">
        <f>IF('20'!BR48&lt;&gt;"",'20'!BR48/20,"")</f>
        <v/>
      </c>
      <c r="BS48" s="54" t="str">
        <f>IF('20'!BS48&lt;&gt;"",'20'!BS48/20,"")</f>
        <v/>
      </c>
      <c r="BT48" s="54" t="str">
        <f>IF('20'!BT48&lt;&gt;"",'20'!BT48/20,"")</f>
        <v/>
      </c>
      <c r="BU48" s="54" t="str">
        <f>IF('20'!BU48&lt;&gt;"",'20'!BU48/20,"")</f>
        <v/>
      </c>
      <c r="BV48" s="54" t="str">
        <f>IF('20'!BV48&lt;&gt;"",'20'!BV48/20,"")</f>
        <v/>
      </c>
      <c r="BW48" s="54" t="str">
        <f>IF('20'!BW48&lt;&gt;"",'20'!BW48/20,"")</f>
        <v/>
      </c>
      <c r="BX48" s="54" t="str">
        <f>IF('20'!BX48&lt;&gt;"",'20'!BX48/20,"")</f>
        <v/>
      </c>
      <c r="BY48" s="54" t="str">
        <f>IF('20'!BY48&lt;&gt;"",'20'!BY48/20,"")</f>
        <v/>
      </c>
      <c r="BZ48" s="54" t="str">
        <f>IF('20'!BZ48&lt;&gt;"",'20'!BZ48/20,"")</f>
        <v/>
      </c>
      <c r="CA48" s="54" t="str">
        <f>IF('20'!CA48&lt;&gt;"",'20'!CA48/20,"")</f>
        <v/>
      </c>
      <c r="CB48" s="54" t="str">
        <f>IF('20'!CB48&lt;&gt;"",'20'!CB48/20,"")</f>
        <v/>
      </c>
      <c r="CC48" s="54" t="str">
        <f>IF('20'!CC48&lt;&gt;"",'20'!CC48/20,"")</f>
        <v/>
      </c>
      <c r="CD48" s="54" t="str">
        <f>IF('20'!CD48&lt;&gt;"",'20'!CD48/20,"")</f>
        <v/>
      </c>
      <c r="CE48" s="54" t="str">
        <f>IF('20'!CE48&lt;&gt;"",'20'!CE48/20,"")</f>
        <v/>
      </c>
      <c r="CF48" s="54" t="str">
        <f>IF('20'!CF48&lt;&gt;"",'20'!CF48/20,"")</f>
        <v/>
      </c>
      <c r="CG48" s="54" t="str">
        <f>IF('20'!CG48&lt;&gt;"",'20'!CG48/20,"")</f>
        <v/>
      </c>
      <c r="CH48" s="54" t="str">
        <f>IF('20'!CH48&lt;&gt;"",'20'!CH48/20,"")</f>
        <v/>
      </c>
      <c r="CI48" s="54" t="str">
        <f>IF('20'!CI48&lt;&gt;"",'20'!CI48/20,"")</f>
        <v/>
      </c>
      <c r="CJ48" s="54" t="str">
        <f>IF('20'!CJ48&lt;&gt;"",'20'!CJ48/20,"")</f>
        <v/>
      </c>
      <c r="CK48" s="54" t="str">
        <f>IF('20'!CK48&lt;&gt;"",'20'!CK48/20,"")</f>
        <v/>
      </c>
      <c r="CL48" s="54" t="str">
        <f>IF('20'!CL48&lt;&gt;"",'20'!CL48/20,"")</f>
        <v/>
      </c>
      <c r="CM48" s="54" t="str">
        <f>IF('20'!CM48&lt;&gt;"",'20'!CM48/20,"")</f>
        <v/>
      </c>
      <c r="CN48" s="54" t="str">
        <f>IF('20'!CN48&lt;&gt;"",'20'!CN48/20,"")</f>
        <v/>
      </c>
      <c r="CO48" s="54" t="str">
        <f>IF('20'!CO48&lt;&gt;"",'20'!CO48/20,"")</f>
        <v/>
      </c>
      <c r="CP48" s="54" t="str">
        <f>IF('20'!CP48&lt;&gt;"",'20'!CP48/20,"")</f>
        <v/>
      </c>
      <c r="CQ48" s="54" t="str">
        <f>IF('20'!CQ48&lt;&gt;"",'20'!CQ48/20,"")</f>
        <v/>
      </c>
      <c r="CR48" s="54" t="str">
        <f>IF('20'!CR48&lt;&gt;"",'20'!CR48/20,"")</f>
        <v/>
      </c>
      <c r="CS48" s="54" t="str">
        <f>IF('20'!CS48&lt;&gt;"",'20'!CS48/20,"")</f>
        <v/>
      </c>
      <c r="CT48" s="54" t="str">
        <f>IF('20'!CT48&lt;&gt;"",'20'!CT48/20,"")</f>
        <v/>
      </c>
      <c r="CU48" s="54" t="str">
        <f>IF('20'!CU48&lt;&gt;"",'20'!CU48/20,"")</f>
        <v/>
      </c>
      <c r="CV48" s="54" t="str">
        <f>IF('20'!CV48&lt;&gt;"",'20'!CV48/20,"")</f>
        <v/>
      </c>
      <c r="CW48" s="54" t="str">
        <f>IF('20'!CW48&lt;&gt;"",'20'!CW48/20,"")</f>
        <v/>
      </c>
      <c r="CX48" s="54" t="str">
        <f>IF('20'!CX48&lt;&gt;"",'20'!CX48/20,"")</f>
        <v/>
      </c>
      <c r="CY48" s="54" t="str">
        <f>IF('20'!CY48&lt;&gt;"",'20'!CY48/20,"")</f>
        <v/>
      </c>
      <c r="CZ48" s="54" t="str">
        <f>IF('20'!CZ48&lt;&gt;"",'20'!CZ48/20,"")</f>
        <v/>
      </c>
      <c r="DA48" s="54" t="str">
        <f>IF('20'!DA48&lt;&gt;"",'20'!DA48/20,"")</f>
        <v/>
      </c>
      <c r="DB48" s="54" t="str">
        <f>IF('20'!DB48&lt;&gt;"",'20'!DB48/20,"")</f>
        <v/>
      </c>
      <c r="DC48" s="54" t="str">
        <f>IF('20'!DC48&lt;&gt;"",'20'!DC48/20,"")</f>
        <v/>
      </c>
      <c r="DD48" s="54" t="str">
        <f>IF('20'!DD48&lt;&gt;"",'20'!DD48/20,"")</f>
        <v/>
      </c>
      <c r="DE48" s="54" t="str">
        <f>IF('20'!DE48&lt;&gt;"",'20'!DE48/20,"")</f>
        <v/>
      </c>
      <c r="DF48" s="54" t="str">
        <f>IF('20'!DF48&lt;&gt;"",'20'!DF48/20,"")</f>
        <v/>
      </c>
      <c r="DG48" s="54" t="str">
        <f>IF('20'!DG48&lt;&gt;"",'20'!DG48/20,"")</f>
        <v/>
      </c>
      <c r="DH48" s="54" t="str">
        <f>IF('20'!DH48&lt;&gt;"",'20'!DH48/20,"")</f>
        <v/>
      </c>
      <c r="DI48" s="54" t="str">
        <f>IF('20'!DI48&lt;&gt;"",'20'!DI48/20,"")</f>
        <v/>
      </c>
      <c r="DJ48" s="54" t="str">
        <f>IF('20'!DJ48&lt;&gt;"",'20'!DJ48/20,"")</f>
        <v/>
      </c>
      <c r="DK48" s="54" t="str">
        <f>IF('20'!DK48&lt;&gt;"",'20'!DK48/20,"")</f>
        <v/>
      </c>
      <c r="DL48" s="54" t="str">
        <f>IF('20'!DL48&lt;&gt;"",'20'!DL48/20,"")</f>
        <v/>
      </c>
      <c r="DM48" s="54" t="str">
        <f>IF('20'!DM48&lt;&gt;"",'20'!DM48/20,"")</f>
        <v/>
      </c>
      <c r="DN48" s="54" t="str">
        <f>IF('20'!DN48&lt;&gt;"",'20'!DN48/20,"")</f>
        <v/>
      </c>
      <c r="DO48" s="54" t="str">
        <f>IF('20'!DO48&lt;&gt;"",'20'!DO48/20,"")</f>
        <v/>
      </c>
      <c r="DP48" s="54" t="str">
        <f>IF('20'!DP48&lt;&gt;"",'20'!DP48/20,"")</f>
        <v/>
      </c>
      <c r="DQ48" s="54" t="str">
        <f>IF('20'!DQ48&lt;&gt;"",'20'!DQ48/20,"")</f>
        <v/>
      </c>
      <c r="DR48" s="54" t="str">
        <f>IF('20'!DR48&lt;&gt;"",'20'!DR48/20,"")</f>
        <v/>
      </c>
      <c r="DS48" s="54" t="str">
        <f>IF('20'!DS48&lt;&gt;"",'20'!DS48/20,"")</f>
        <v/>
      </c>
      <c r="DT48" s="54" t="str">
        <f>IF('20'!DT48&lt;&gt;"",'20'!DT48/20,"")</f>
        <v/>
      </c>
      <c r="DU48" s="54" t="str">
        <f>IF('20'!DU48&lt;&gt;"",'20'!DU48/20,"")</f>
        <v/>
      </c>
      <c r="DV48" s="54" t="str">
        <f>IF('20'!DV48&lt;&gt;"",'20'!DV48/20,"")</f>
        <v/>
      </c>
      <c r="DW48" s="54" t="str">
        <f>IF('20'!DW48&lt;&gt;"",'20'!DW48/20,"")</f>
        <v/>
      </c>
      <c r="DX48" s="54" t="str">
        <f>IF('20'!DX48&lt;&gt;"",'20'!DX48/20,"")</f>
        <v/>
      </c>
      <c r="DY48" s="54" t="str">
        <f>IF('20'!DY48&lt;&gt;"",'20'!DY48/20,"")</f>
        <v/>
      </c>
      <c r="DZ48" s="54" t="str">
        <f>IF('20'!DZ48&lt;&gt;"",'20'!DZ48/20,"")</f>
        <v/>
      </c>
      <c r="EA48" s="54" t="str">
        <f>IF('20'!EA48&lt;&gt;"",'20'!EA48/20,"")</f>
        <v/>
      </c>
      <c r="EB48" s="54" t="str">
        <f>IF('20'!EB48&lt;&gt;"",'20'!EB48/20,"")</f>
        <v/>
      </c>
      <c r="EC48" s="54" t="str">
        <f>IF('20'!EC48&lt;&gt;"",'20'!EC48/20,"")</f>
        <v/>
      </c>
      <c r="ED48" s="54" t="str">
        <f>IF('20'!ED48&lt;&gt;"",'20'!ED48/20,"")</f>
        <v/>
      </c>
      <c r="EE48" s="54" t="str">
        <f>IF('20'!EE48&lt;&gt;"",'20'!EE48/20,"")</f>
        <v/>
      </c>
      <c r="EF48" s="54" t="str">
        <f>IF('20'!EF48&lt;&gt;"",'20'!EF48/20,"")</f>
        <v/>
      </c>
      <c r="EG48" s="54" t="str">
        <f>IF('20'!EG48&lt;&gt;"",'20'!EG48/20,"")</f>
        <v/>
      </c>
      <c r="EH48" s="54" t="str">
        <f>IF('20'!EH48&lt;&gt;"",'20'!EH48/20,"")</f>
        <v/>
      </c>
      <c r="EI48" s="54" t="str">
        <f>IF('20'!EI48&lt;&gt;"",'20'!EI48/20,"")</f>
        <v/>
      </c>
      <c r="EJ48" s="54" t="str">
        <f>IF('20'!EJ48&lt;&gt;"",'20'!EJ48/20,"")</f>
        <v/>
      </c>
      <c r="EK48" s="54" t="str">
        <f>IF('20'!EK48&lt;&gt;"",'20'!EK48/20,"")</f>
        <v/>
      </c>
      <c r="EL48" s="54" t="str">
        <f>IF('20'!EL48&lt;&gt;"",'20'!EL48/20,"")</f>
        <v/>
      </c>
      <c r="EM48" s="54" t="str">
        <f>IF('20'!EM48&lt;&gt;"",'20'!EM48/20,"")</f>
        <v/>
      </c>
      <c r="EN48" s="54" t="str">
        <f>IF('20'!EN48&lt;&gt;"",'20'!EN48/20,"")</f>
        <v/>
      </c>
      <c r="EO48" s="54" t="str">
        <f>IF('20'!EO48&lt;&gt;"",'20'!EO48/20,"")</f>
        <v/>
      </c>
      <c r="EP48" s="54" t="str">
        <f>IF('20'!EP48&lt;&gt;"",'20'!EP48/20,"")</f>
        <v/>
      </c>
      <c r="EQ48" s="54" t="str">
        <f>IF('20'!EQ48&lt;&gt;"",'20'!EQ48/20,"")</f>
        <v/>
      </c>
      <c r="ER48" s="54" t="str">
        <f>IF('20'!ER48&lt;&gt;"",'20'!ER48/20,"")</f>
        <v/>
      </c>
      <c r="ES48" s="54" t="str">
        <f>IF('20'!ES48&lt;&gt;"",'20'!ES48/20,"")</f>
        <v/>
      </c>
      <c r="ET48" s="54" t="str">
        <f>IF('20'!ET48&lt;&gt;"",'20'!ET48/20,"")</f>
        <v/>
      </c>
      <c r="EU48" s="54" t="str">
        <f>IF('20'!EU48&lt;&gt;"",'20'!EU48/20,"")</f>
        <v/>
      </c>
      <c r="EV48" s="54" t="str">
        <f>IF('20'!EV48&lt;&gt;"",'20'!EV48/20,"")</f>
        <v/>
      </c>
      <c r="EW48" s="54" t="str">
        <f>IF('20'!EW48&lt;&gt;"",'20'!EW48/20,"")</f>
        <v/>
      </c>
      <c r="EX48" s="54" t="str">
        <f>IF('20'!EX48&lt;&gt;"",'20'!EX48/20,"")</f>
        <v/>
      </c>
      <c r="EY48" s="54" t="str">
        <f>IF('20'!EY48&lt;&gt;"",'20'!EY48/20,"")</f>
        <v/>
      </c>
      <c r="EZ48" s="54" t="str">
        <f>IF('20'!EZ48&lt;&gt;"",'20'!EZ48/20,"")</f>
        <v/>
      </c>
      <c r="FA48" s="54" t="str">
        <f>IF('20'!FA48&lt;&gt;"",'20'!FA48/20,"")</f>
        <v/>
      </c>
      <c r="FB48" s="54" t="str">
        <f>IF('20'!FB48&lt;&gt;"",'20'!FB48/20,"")</f>
        <v/>
      </c>
      <c r="FC48" s="54" t="str">
        <f>IF('20'!FC48&lt;&gt;"",'20'!FC48/20,"")</f>
        <v/>
      </c>
      <c r="FD48" s="54" t="str">
        <f>IF('20'!FD48&lt;&gt;"",'20'!FD48/20,"")</f>
        <v/>
      </c>
      <c r="FE48" s="54" t="str">
        <f>IF('20'!FE48&lt;&gt;"",'20'!FE48/20,"")</f>
        <v/>
      </c>
      <c r="FF48" s="54" t="str">
        <f>IF('20'!FF48&lt;&gt;"",'20'!FF48/20,"")</f>
        <v/>
      </c>
      <c r="FG48" s="54" t="str">
        <f>IF('20'!FG48&lt;&gt;"",'20'!FG48/20,"")</f>
        <v/>
      </c>
      <c r="FH48" s="54" t="str">
        <f>IF('20'!FH48&lt;&gt;"",'20'!FH48/20,"")</f>
        <v/>
      </c>
      <c r="FI48" s="54" t="str">
        <f>IF('20'!FI48&lt;&gt;"",'20'!FI48/20,"")</f>
        <v/>
      </c>
      <c r="FJ48" s="54" t="str">
        <f>IF('20'!FJ48&lt;&gt;"",'20'!FJ48/20,"")</f>
        <v/>
      </c>
      <c r="FK48" s="54" t="str">
        <f>IF('20'!FK48&lt;&gt;"",'20'!FK48/20,"")</f>
        <v/>
      </c>
      <c r="FL48" s="54" t="str">
        <f>IF('20'!FL48&lt;&gt;"",'20'!FL48/20,"")</f>
        <v/>
      </c>
    </row>
    <row r="49" spans="2:168" x14ac:dyDescent="0.25">
      <c r="B49" s="42"/>
      <c r="C49" s="42"/>
      <c r="D49" s="38"/>
      <c r="E49" s="54" t="str">
        <f>IF('20'!E49&lt;&gt;"",'20'!E49/20,"")</f>
        <v/>
      </c>
      <c r="F49" s="54" t="str">
        <f>IF('20'!F49&lt;&gt;"",'20'!F49/20,"")</f>
        <v/>
      </c>
      <c r="G49" s="54" t="str">
        <f>IF('20'!G49&lt;&gt;"",'20'!G49/20,"")</f>
        <v/>
      </c>
      <c r="H49" s="54" t="str">
        <f>IF('20'!H49&lt;&gt;"",'20'!H49/20,"")</f>
        <v/>
      </c>
      <c r="I49" s="54" t="str">
        <f>IF('20'!I49&lt;&gt;"",'20'!I49/20,"")</f>
        <v/>
      </c>
      <c r="J49" s="54" t="str">
        <f>IF('20'!J49&lt;&gt;"",'20'!J49/20,"")</f>
        <v/>
      </c>
      <c r="K49" s="54" t="str">
        <f>IF('20'!K49&lt;&gt;"",'20'!K49/20,"")</f>
        <v/>
      </c>
      <c r="L49" s="54" t="str">
        <f>IF('20'!L49&lt;&gt;"",'20'!L49/20,"")</f>
        <v/>
      </c>
      <c r="M49" s="54" t="str">
        <f>IF('20'!M49&lt;&gt;"",'20'!M49/20,"")</f>
        <v/>
      </c>
      <c r="N49" s="54" t="str">
        <f>IF('20'!N49&lt;&gt;"",'20'!N49/20,"")</f>
        <v/>
      </c>
      <c r="O49" s="54" t="str">
        <f>IF('20'!O49&lt;&gt;"",'20'!O49/20,"")</f>
        <v/>
      </c>
      <c r="P49" s="54" t="str">
        <f>IF('20'!P49&lt;&gt;"",'20'!P49/20,"")</f>
        <v/>
      </c>
      <c r="Q49" s="54" t="str">
        <f>IF('20'!Q49&lt;&gt;"",'20'!Q49/20,"")</f>
        <v/>
      </c>
      <c r="R49" s="54" t="str">
        <f>IF('20'!R49&lt;&gt;"",'20'!R49/20,"")</f>
        <v/>
      </c>
      <c r="S49" s="54" t="str">
        <f>IF('20'!S49&lt;&gt;"",'20'!S49/20,"")</f>
        <v/>
      </c>
      <c r="T49" s="54" t="str">
        <f>IF('20'!T49&lt;&gt;"",'20'!T49/20,"")</f>
        <v/>
      </c>
      <c r="U49" s="54" t="str">
        <f>IF('20'!U49&lt;&gt;"",'20'!U49/20,"")</f>
        <v/>
      </c>
      <c r="V49" s="54" t="str">
        <f>IF('20'!V49&lt;&gt;"",'20'!V49/20,"")</f>
        <v/>
      </c>
      <c r="W49" s="54" t="str">
        <f>IF('20'!W49&lt;&gt;"",'20'!W49/20,"")</f>
        <v/>
      </c>
      <c r="X49" s="54" t="str">
        <f>IF('20'!X49&lt;&gt;"",'20'!X49/20,"")</f>
        <v/>
      </c>
      <c r="Y49" s="54" t="str">
        <f>IF('20'!Y49&lt;&gt;"",'20'!Y49/20,"")</f>
        <v/>
      </c>
      <c r="Z49" s="54" t="str">
        <f>IF('20'!Z49&lt;&gt;"",'20'!Z49/20,"")</f>
        <v/>
      </c>
      <c r="AA49" s="54" t="str">
        <f>IF('20'!AA49&lt;&gt;"",'20'!AA49/20,"")</f>
        <v/>
      </c>
      <c r="AB49" s="54" t="str">
        <f>IF('20'!AB49&lt;&gt;"",'20'!AB49/20,"")</f>
        <v/>
      </c>
      <c r="AC49" s="54" t="str">
        <f>IF('20'!AC49&lt;&gt;"",'20'!AC49/20,"")</f>
        <v/>
      </c>
      <c r="AD49" s="54" t="str">
        <f>IF('20'!AD49&lt;&gt;"",'20'!AD49/20,"")</f>
        <v/>
      </c>
      <c r="AE49" s="54" t="str">
        <f>IF('20'!AE49&lt;&gt;"",'20'!AE49/20,"")</f>
        <v/>
      </c>
      <c r="AF49" s="54" t="str">
        <f>IF('20'!AF49&lt;&gt;"",'20'!AF49/20,"")</f>
        <v/>
      </c>
      <c r="AG49" s="54" t="str">
        <f>IF('20'!AG49&lt;&gt;"",'20'!AG49/20,"")</f>
        <v/>
      </c>
      <c r="AH49" s="54" t="str">
        <f>IF('20'!AH49&lt;&gt;"",'20'!AH49/20,"")</f>
        <v/>
      </c>
      <c r="AI49" s="54" t="str">
        <f>IF('20'!AI49&lt;&gt;"",'20'!AI49/20,"")</f>
        <v/>
      </c>
      <c r="AJ49" s="54" t="str">
        <f>IF('20'!AJ49&lt;&gt;"",'20'!AJ49/20,"")</f>
        <v/>
      </c>
      <c r="AK49" s="54" t="str">
        <f>IF('20'!AK49&lt;&gt;"",'20'!AK49/20,"")</f>
        <v/>
      </c>
      <c r="AL49" s="54" t="str">
        <f>IF('20'!AL49&lt;&gt;"",'20'!AL49/20,"")</f>
        <v/>
      </c>
      <c r="AM49" s="54" t="str">
        <f>IF('20'!AM49&lt;&gt;"",'20'!AM49/20,"")</f>
        <v/>
      </c>
      <c r="AN49" s="54" t="str">
        <f>IF('20'!AN49&lt;&gt;"",'20'!AN49/20,"")</f>
        <v/>
      </c>
      <c r="AO49" s="54" t="str">
        <f>IF('20'!AO49&lt;&gt;"",'20'!AO49/20,"")</f>
        <v/>
      </c>
      <c r="AP49" s="54" t="str">
        <f>IF('20'!AP49&lt;&gt;"",'20'!AP49/20,"")</f>
        <v/>
      </c>
      <c r="AQ49" s="54" t="str">
        <f>IF('20'!AQ49&lt;&gt;"",'20'!AQ49/20,"")</f>
        <v/>
      </c>
      <c r="AR49" s="54" t="str">
        <f>IF('20'!AR49&lt;&gt;"",'20'!AR49/20,"")</f>
        <v/>
      </c>
      <c r="AS49" s="54" t="str">
        <f>IF('20'!AS49&lt;&gt;"",'20'!AS49/20,"")</f>
        <v/>
      </c>
      <c r="AT49" s="54" t="str">
        <f>IF('20'!AT49&lt;&gt;"",'20'!AT49/20,"")</f>
        <v/>
      </c>
      <c r="AU49" s="54" t="str">
        <f>IF('20'!AU49&lt;&gt;"",'20'!AU49/20,"")</f>
        <v/>
      </c>
      <c r="AV49" s="54" t="str">
        <f>IF('20'!AV49&lt;&gt;"",'20'!AV49/20,"")</f>
        <v/>
      </c>
      <c r="AW49" s="54" t="str">
        <f>IF('20'!AW49&lt;&gt;"",'20'!AW49/20,"")</f>
        <v/>
      </c>
      <c r="AX49" s="54" t="str">
        <f>IF('20'!AX49&lt;&gt;"",'20'!AX49/20,"")</f>
        <v/>
      </c>
      <c r="AY49" s="54" t="str">
        <f>IF('20'!AY49&lt;&gt;"",'20'!AY49/20,"")</f>
        <v/>
      </c>
      <c r="AZ49" s="54" t="str">
        <f>IF('20'!AZ49&lt;&gt;"",'20'!AZ49/20,"")</f>
        <v/>
      </c>
      <c r="BA49" s="54" t="str">
        <f>IF('20'!BA49&lt;&gt;"",'20'!BA49/20,"")</f>
        <v/>
      </c>
      <c r="BB49" s="54" t="str">
        <f>IF('20'!BB49&lt;&gt;"",'20'!BB49/20,"")</f>
        <v/>
      </c>
      <c r="BC49" s="54" t="str">
        <f>IF('20'!BC49&lt;&gt;"",'20'!BC49/20,"")</f>
        <v/>
      </c>
      <c r="BD49" s="54" t="str">
        <f>IF('20'!BD49&lt;&gt;"",'20'!BD49/20,"")</f>
        <v/>
      </c>
      <c r="BE49" s="54" t="str">
        <f>IF('20'!BE49&lt;&gt;"",'20'!BE49/20,"")</f>
        <v/>
      </c>
      <c r="BF49" s="54" t="str">
        <f>IF('20'!BF49&lt;&gt;"",'20'!BF49/20,"")</f>
        <v/>
      </c>
      <c r="BG49" s="54" t="str">
        <f>IF('20'!BG49&lt;&gt;"",'20'!BG49/20,"")</f>
        <v/>
      </c>
      <c r="BH49" s="54" t="str">
        <f>IF('20'!BH49&lt;&gt;"",'20'!BH49/20,"")</f>
        <v/>
      </c>
      <c r="BI49" s="54" t="str">
        <f>IF('20'!BI49&lt;&gt;"",'20'!BI49/20,"")</f>
        <v/>
      </c>
      <c r="BJ49" s="54" t="str">
        <f>IF('20'!BJ49&lt;&gt;"",'20'!BJ49/20,"")</f>
        <v/>
      </c>
      <c r="BK49" s="54" t="str">
        <f>IF('20'!BK49&lt;&gt;"",'20'!BK49/20,"")</f>
        <v/>
      </c>
      <c r="BL49" s="54" t="str">
        <f>IF('20'!BL49&lt;&gt;"",'20'!BL49/20,"")</f>
        <v/>
      </c>
      <c r="BM49" s="54" t="str">
        <f>IF('20'!BM49&lt;&gt;"",'20'!BM49/20,"")</f>
        <v/>
      </c>
      <c r="BN49" s="54" t="str">
        <f>IF('20'!BN49&lt;&gt;"",'20'!BN49/20,"")</f>
        <v/>
      </c>
      <c r="BO49" s="54" t="str">
        <f>IF('20'!BO49&lt;&gt;"",'20'!BO49/20,"")</f>
        <v/>
      </c>
      <c r="BP49" s="54" t="str">
        <f>IF('20'!BP49&lt;&gt;"",'20'!BP49/20,"")</f>
        <v/>
      </c>
      <c r="BQ49" s="54" t="str">
        <f>IF('20'!BQ49&lt;&gt;"",'20'!BQ49/20,"")</f>
        <v/>
      </c>
      <c r="BR49" s="54" t="str">
        <f>IF('20'!BR49&lt;&gt;"",'20'!BR49/20,"")</f>
        <v/>
      </c>
      <c r="BS49" s="54" t="str">
        <f>IF('20'!BS49&lt;&gt;"",'20'!BS49/20,"")</f>
        <v/>
      </c>
      <c r="BT49" s="54" t="str">
        <f>IF('20'!BT49&lt;&gt;"",'20'!BT49/20,"")</f>
        <v/>
      </c>
      <c r="BU49" s="54" t="str">
        <f>IF('20'!BU49&lt;&gt;"",'20'!BU49/20,"")</f>
        <v/>
      </c>
      <c r="BV49" s="54" t="str">
        <f>IF('20'!BV49&lt;&gt;"",'20'!BV49/20,"")</f>
        <v/>
      </c>
      <c r="BW49" s="54" t="str">
        <f>IF('20'!BW49&lt;&gt;"",'20'!BW49/20,"")</f>
        <v/>
      </c>
      <c r="BX49" s="54" t="str">
        <f>IF('20'!BX49&lt;&gt;"",'20'!BX49/20,"")</f>
        <v/>
      </c>
      <c r="BY49" s="54" t="str">
        <f>IF('20'!BY49&lt;&gt;"",'20'!BY49/20,"")</f>
        <v/>
      </c>
      <c r="BZ49" s="54" t="str">
        <f>IF('20'!BZ49&lt;&gt;"",'20'!BZ49/20,"")</f>
        <v/>
      </c>
      <c r="CA49" s="54" t="str">
        <f>IF('20'!CA49&lt;&gt;"",'20'!CA49/20,"")</f>
        <v/>
      </c>
      <c r="CB49" s="54" t="str">
        <f>IF('20'!CB49&lt;&gt;"",'20'!CB49/20,"")</f>
        <v/>
      </c>
      <c r="CC49" s="54" t="str">
        <f>IF('20'!CC49&lt;&gt;"",'20'!CC49/20,"")</f>
        <v/>
      </c>
      <c r="CD49" s="54" t="str">
        <f>IF('20'!CD49&lt;&gt;"",'20'!CD49/20,"")</f>
        <v/>
      </c>
      <c r="CE49" s="54" t="str">
        <f>IF('20'!CE49&lt;&gt;"",'20'!CE49/20,"")</f>
        <v/>
      </c>
      <c r="CF49" s="54" t="str">
        <f>IF('20'!CF49&lt;&gt;"",'20'!CF49/20,"")</f>
        <v/>
      </c>
      <c r="CG49" s="54" t="str">
        <f>IF('20'!CG49&lt;&gt;"",'20'!CG49/20,"")</f>
        <v/>
      </c>
      <c r="CH49" s="54" t="str">
        <f>IF('20'!CH49&lt;&gt;"",'20'!CH49/20,"")</f>
        <v/>
      </c>
      <c r="CI49" s="54" t="str">
        <f>IF('20'!CI49&lt;&gt;"",'20'!CI49/20,"")</f>
        <v/>
      </c>
      <c r="CJ49" s="54" t="str">
        <f>IF('20'!CJ49&lt;&gt;"",'20'!CJ49/20,"")</f>
        <v/>
      </c>
      <c r="CK49" s="54" t="str">
        <f>IF('20'!CK49&lt;&gt;"",'20'!CK49/20,"")</f>
        <v/>
      </c>
      <c r="CL49" s="54" t="str">
        <f>IF('20'!CL49&lt;&gt;"",'20'!CL49/20,"")</f>
        <v/>
      </c>
      <c r="CM49" s="54" t="str">
        <f>IF('20'!CM49&lt;&gt;"",'20'!CM49/20,"")</f>
        <v/>
      </c>
      <c r="CN49" s="54" t="str">
        <f>IF('20'!CN49&lt;&gt;"",'20'!CN49/20,"")</f>
        <v/>
      </c>
      <c r="CO49" s="54" t="str">
        <f>IF('20'!CO49&lt;&gt;"",'20'!CO49/20,"")</f>
        <v/>
      </c>
      <c r="CP49" s="54" t="str">
        <f>IF('20'!CP49&lt;&gt;"",'20'!CP49/20,"")</f>
        <v/>
      </c>
      <c r="CQ49" s="54" t="str">
        <f>IF('20'!CQ49&lt;&gt;"",'20'!CQ49/20,"")</f>
        <v/>
      </c>
      <c r="CR49" s="54" t="str">
        <f>IF('20'!CR49&lt;&gt;"",'20'!CR49/20,"")</f>
        <v/>
      </c>
      <c r="CS49" s="54" t="str">
        <f>IF('20'!CS49&lt;&gt;"",'20'!CS49/20,"")</f>
        <v/>
      </c>
      <c r="CT49" s="54" t="str">
        <f>IF('20'!CT49&lt;&gt;"",'20'!CT49/20,"")</f>
        <v/>
      </c>
      <c r="CU49" s="54" t="str">
        <f>IF('20'!CU49&lt;&gt;"",'20'!CU49/20,"")</f>
        <v/>
      </c>
      <c r="CV49" s="54" t="str">
        <f>IF('20'!CV49&lt;&gt;"",'20'!CV49/20,"")</f>
        <v/>
      </c>
      <c r="CW49" s="54" t="str">
        <f>IF('20'!CW49&lt;&gt;"",'20'!CW49/20,"")</f>
        <v/>
      </c>
      <c r="CX49" s="54" t="str">
        <f>IF('20'!CX49&lt;&gt;"",'20'!CX49/20,"")</f>
        <v/>
      </c>
      <c r="CY49" s="54" t="str">
        <f>IF('20'!CY49&lt;&gt;"",'20'!CY49/20,"")</f>
        <v/>
      </c>
      <c r="CZ49" s="54" t="str">
        <f>IF('20'!CZ49&lt;&gt;"",'20'!CZ49/20,"")</f>
        <v/>
      </c>
      <c r="DA49" s="54" t="str">
        <f>IF('20'!DA49&lt;&gt;"",'20'!DA49/20,"")</f>
        <v/>
      </c>
      <c r="DB49" s="54" t="str">
        <f>IF('20'!DB49&lt;&gt;"",'20'!DB49/20,"")</f>
        <v/>
      </c>
      <c r="DC49" s="54" t="str">
        <f>IF('20'!DC49&lt;&gt;"",'20'!DC49/20,"")</f>
        <v/>
      </c>
      <c r="DD49" s="54" t="str">
        <f>IF('20'!DD49&lt;&gt;"",'20'!DD49/20,"")</f>
        <v/>
      </c>
      <c r="DE49" s="54" t="str">
        <f>IF('20'!DE49&lt;&gt;"",'20'!DE49/20,"")</f>
        <v/>
      </c>
      <c r="DF49" s="54" t="str">
        <f>IF('20'!DF49&lt;&gt;"",'20'!DF49/20,"")</f>
        <v/>
      </c>
      <c r="DG49" s="54" t="str">
        <f>IF('20'!DG49&lt;&gt;"",'20'!DG49/20,"")</f>
        <v/>
      </c>
      <c r="DH49" s="54" t="str">
        <f>IF('20'!DH49&lt;&gt;"",'20'!DH49/20,"")</f>
        <v/>
      </c>
      <c r="DI49" s="54" t="str">
        <f>IF('20'!DI49&lt;&gt;"",'20'!DI49/20,"")</f>
        <v/>
      </c>
      <c r="DJ49" s="54" t="str">
        <f>IF('20'!DJ49&lt;&gt;"",'20'!DJ49/20,"")</f>
        <v/>
      </c>
      <c r="DK49" s="54" t="str">
        <f>IF('20'!DK49&lt;&gt;"",'20'!DK49/20,"")</f>
        <v/>
      </c>
      <c r="DL49" s="54" t="str">
        <f>IF('20'!DL49&lt;&gt;"",'20'!DL49/20,"")</f>
        <v/>
      </c>
      <c r="DM49" s="54" t="str">
        <f>IF('20'!DM49&lt;&gt;"",'20'!DM49/20,"")</f>
        <v/>
      </c>
      <c r="DN49" s="54" t="str">
        <f>IF('20'!DN49&lt;&gt;"",'20'!DN49/20,"")</f>
        <v/>
      </c>
      <c r="DO49" s="54" t="str">
        <f>IF('20'!DO49&lt;&gt;"",'20'!DO49/20,"")</f>
        <v/>
      </c>
      <c r="DP49" s="54" t="str">
        <f>IF('20'!DP49&lt;&gt;"",'20'!DP49/20,"")</f>
        <v/>
      </c>
      <c r="DQ49" s="54" t="str">
        <f>IF('20'!DQ49&lt;&gt;"",'20'!DQ49/20,"")</f>
        <v/>
      </c>
      <c r="DR49" s="54" t="str">
        <f>IF('20'!DR49&lt;&gt;"",'20'!DR49/20,"")</f>
        <v/>
      </c>
      <c r="DS49" s="54" t="str">
        <f>IF('20'!DS49&lt;&gt;"",'20'!DS49/20,"")</f>
        <v/>
      </c>
      <c r="DT49" s="54" t="str">
        <f>IF('20'!DT49&lt;&gt;"",'20'!DT49/20,"")</f>
        <v/>
      </c>
      <c r="DU49" s="54" t="str">
        <f>IF('20'!DU49&lt;&gt;"",'20'!DU49/20,"")</f>
        <v/>
      </c>
      <c r="DV49" s="54" t="str">
        <f>IF('20'!DV49&lt;&gt;"",'20'!DV49/20,"")</f>
        <v/>
      </c>
      <c r="DW49" s="54" t="str">
        <f>IF('20'!DW49&lt;&gt;"",'20'!DW49/20,"")</f>
        <v/>
      </c>
      <c r="DX49" s="54" t="str">
        <f>IF('20'!DX49&lt;&gt;"",'20'!DX49/20,"")</f>
        <v/>
      </c>
      <c r="DY49" s="54" t="str">
        <f>IF('20'!DY49&lt;&gt;"",'20'!DY49/20,"")</f>
        <v/>
      </c>
      <c r="DZ49" s="54" t="str">
        <f>IF('20'!DZ49&lt;&gt;"",'20'!DZ49/20,"")</f>
        <v/>
      </c>
      <c r="EA49" s="54" t="str">
        <f>IF('20'!EA49&lt;&gt;"",'20'!EA49/20,"")</f>
        <v/>
      </c>
      <c r="EB49" s="54" t="str">
        <f>IF('20'!EB49&lt;&gt;"",'20'!EB49/20,"")</f>
        <v/>
      </c>
      <c r="EC49" s="54" t="str">
        <f>IF('20'!EC49&lt;&gt;"",'20'!EC49/20,"")</f>
        <v/>
      </c>
      <c r="ED49" s="54" t="str">
        <f>IF('20'!ED49&lt;&gt;"",'20'!ED49/20,"")</f>
        <v/>
      </c>
      <c r="EE49" s="54" t="str">
        <f>IF('20'!EE49&lt;&gt;"",'20'!EE49/20,"")</f>
        <v/>
      </c>
      <c r="EF49" s="54" t="str">
        <f>IF('20'!EF49&lt;&gt;"",'20'!EF49/20,"")</f>
        <v/>
      </c>
      <c r="EG49" s="54" t="str">
        <f>IF('20'!EG49&lt;&gt;"",'20'!EG49/20,"")</f>
        <v/>
      </c>
      <c r="EH49" s="54" t="str">
        <f>IF('20'!EH49&lt;&gt;"",'20'!EH49/20,"")</f>
        <v/>
      </c>
      <c r="EI49" s="54" t="str">
        <f>IF('20'!EI49&lt;&gt;"",'20'!EI49/20,"")</f>
        <v/>
      </c>
      <c r="EJ49" s="54" t="str">
        <f>IF('20'!EJ49&lt;&gt;"",'20'!EJ49/20,"")</f>
        <v/>
      </c>
      <c r="EK49" s="54" t="str">
        <f>IF('20'!EK49&lt;&gt;"",'20'!EK49/20,"")</f>
        <v/>
      </c>
      <c r="EL49" s="54" t="str">
        <f>IF('20'!EL49&lt;&gt;"",'20'!EL49/20,"")</f>
        <v/>
      </c>
      <c r="EM49" s="54" t="str">
        <f>IF('20'!EM49&lt;&gt;"",'20'!EM49/20,"")</f>
        <v/>
      </c>
      <c r="EN49" s="54" t="str">
        <f>IF('20'!EN49&lt;&gt;"",'20'!EN49/20,"")</f>
        <v/>
      </c>
      <c r="EO49" s="54" t="str">
        <f>IF('20'!EO49&lt;&gt;"",'20'!EO49/20,"")</f>
        <v/>
      </c>
      <c r="EP49" s="54" t="str">
        <f>IF('20'!EP49&lt;&gt;"",'20'!EP49/20,"")</f>
        <v/>
      </c>
      <c r="EQ49" s="54" t="str">
        <f>IF('20'!EQ49&lt;&gt;"",'20'!EQ49/20,"")</f>
        <v/>
      </c>
      <c r="ER49" s="54" t="str">
        <f>IF('20'!ER49&lt;&gt;"",'20'!ER49/20,"")</f>
        <v/>
      </c>
      <c r="ES49" s="54" t="str">
        <f>IF('20'!ES49&lt;&gt;"",'20'!ES49/20,"")</f>
        <v/>
      </c>
      <c r="ET49" s="54" t="str">
        <f>IF('20'!ET49&lt;&gt;"",'20'!ET49/20,"")</f>
        <v/>
      </c>
      <c r="EU49" s="54" t="str">
        <f>IF('20'!EU49&lt;&gt;"",'20'!EU49/20,"")</f>
        <v/>
      </c>
      <c r="EV49" s="54" t="str">
        <f>IF('20'!EV49&lt;&gt;"",'20'!EV49/20,"")</f>
        <v/>
      </c>
      <c r="EW49" s="54" t="str">
        <f>IF('20'!EW49&lt;&gt;"",'20'!EW49/20,"")</f>
        <v/>
      </c>
      <c r="EX49" s="54" t="str">
        <f>IF('20'!EX49&lt;&gt;"",'20'!EX49/20,"")</f>
        <v/>
      </c>
      <c r="EY49" s="54" t="str">
        <f>IF('20'!EY49&lt;&gt;"",'20'!EY49/20,"")</f>
        <v/>
      </c>
      <c r="EZ49" s="54" t="str">
        <f>IF('20'!EZ49&lt;&gt;"",'20'!EZ49/20,"")</f>
        <v/>
      </c>
      <c r="FA49" s="54" t="str">
        <f>IF('20'!FA49&lt;&gt;"",'20'!FA49/20,"")</f>
        <v/>
      </c>
      <c r="FB49" s="54" t="str">
        <f>IF('20'!FB49&lt;&gt;"",'20'!FB49/20,"")</f>
        <v/>
      </c>
      <c r="FC49" s="54" t="str">
        <f>IF('20'!FC49&lt;&gt;"",'20'!FC49/20,"")</f>
        <v/>
      </c>
      <c r="FD49" s="54" t="str">
        <f>IF('20'!FD49&lt;&gt;"",'20'!FD49/20,"")</f>
        <v/>
      </c>
      <c r="FE49" s="54" t="str">
        <f>IF('20'!FE49&lt;&gt;"",'20'!FE49/20,"")</f>
        <v/>
      </c>
      <c r="FF49" s="54" t="str">
        <f>IF('20'!FF49&lt;&gt;"",'20'!FF49/20,"")</f>
        <v/>
      </c>
      <c r="FG49" s="54" t="str">
        <f>IF('20'!FG49&lt;&gt;"",'20'!FG49/20,"")</f>
        <v/>
      </c>
      <c r="FH49" s="54" t="str">
        <f>IF('20'!FH49&lt;&gt;"",'20'!FH49/20,"")</f>
        <v/>
      </c>
      <c r="FI49" s="54" t="str">
        <f>IF('20'!FI49&lt;&gt;"",'20'!FI49/20,"")</f>
        <v/>
      </c>
      <c r="FJ49" s="54" t="str">
        <f>IF('20'!FJ49&lt;&gt;"",'20'!FJ49/20,"")</f>
        <v/>
      </c>
      <c r="FK49" s="54" t="str">
        <f>IF('20'!FK49&lt;&gt;"",'20'!FK49/20,"")</f>
        <v/>
      </c>
      <c r="FL49" s="54" t="str">
        <f>IF('20'!FL49&lt;&gt;"",'20'!FL49/20,"")</f>
        <v/>
      </c>
    </row>
    <row r="50" spans="2:168" x14ac:dyDescent="0.25">
      <c r="B50" s="42"/>
      <c r="C50" s="42"/>
      <c r="D50" s="38"/>
      <c r="E50" s="54" t="str">
        <f>IF('20'!E50&lt;&gt;"",'20'!E50/20,"")</f>
        <v/>
      </c>
      <c r="F50" s="54" t="str">
        <f>IF('20'!F50&lt;&gt;"",'20'!F50/20,"")</f>
        <v/>
      </c>
      <c r="G50" s="54" t="str">
        <f>IF('20'!G50&lt;&gt;"",'20'!G50/20,"")</f>
        <v/>
      </c>
      <c r="H50" s="54" t="str">
        <f>IF('20'!H50&lt;&gt;"",'20'!H50/20,"")</f>
        <v/>
      </c>
      <c r="I50" s="54" t="str">
        <f>IF('20'!I50&lt;&gt;"",'20'!I50/20,"")</f>
        <v/>
      </c>
      <c r="J50" s="54" t="str">
        <f>IF('20'!J50&lt;&gt;"",'20'!J50/20,"")</f>
        <v/>
      </c>
      <c r="K50" s="54" t="str">
        <f>IF('20'!K50&lt;&gt;"",'20'!K50/20,"")</f>
        <v/>
      </c>
      <c r="L50" s="54" t="str">
        <f>IF('20'!L50&lt;&gt;"",'20'!L50/20,"")</f>
        <v/>
      </c>
      <c r="M50" s="54" t="str">
        <f>IF('20'!M50&lt;&gt;"",'20'!M50/20,"")</f>
        <v/>
      </c>
      <c r="N50" s="54" t="str">
        <f>IF('20'!N50&lt;&gt;"",'20'!N50/20,"")</f>
        <v/>
      </c>
      <c r="O50" s="54" t="str">
        <f>IF('20'!O50&lt;&gt;"",'20'!O50/20,"")</f>
        <v/>
      </c>
      <c r="P50" s="54" t="str">
        <f>IF('20'!P50&lt;&gt;"",'20'!P50/20,"")</f>
        <v/>
      </c>
      <c r="Q50" s="54" t="str">
        <f>IF('20'!Q50&lt;&gt;"",'20'!Q50/20,"")</f>
        <v/>
      </c>
      <c r="R50" s="54" t="str">
        <f>IF('20'!R50&lt;&gt;"",'20'!R50/20,"")</f>
        <v/>
      </c>
      <c r="S50" s="54" t="str">
        <f>IF('20'!S50&lt;&gt;"",'20'!S50/20,"")</f>
        <v/>
      </c>
      <c r="T50" s="54" t="str">
        <f>IF('20'!T50&lt;&gt;"",'20'!T50/20,"")</f>
        <v/>
      </c>
      <c r="U50" s="54" t="str">
        <f>IF('20'!U50&lt;&gt;"",'20'!U50/20,"")</f>
        <v/>
      </c>
      <c r="V50" s="54" t="str">
        <f>IF('20'!V50&lt;&gt;"",'20'!V50/20,"")</f>
        <v/>
      </c>
      <c r="W50" s="54" t="str">
        <f>IF('20'!W50&lt;&gt;"",'20'!W50/20,"")</f>
        <v/>
      </c>
      <c r="X50" s="54" t="str">
        <f>IF('20'!X50&lt;&gt;"",'20'!X50/20,"")</f>
        <v/>
      </c>
      <c r="Y50" s="54" t="str">
        <f>IF('20'!Y50&lt;&gt;"",'20'!Y50/20,"")</f>
        <v/>
      </c>
      <c r="Z50" s="54" t="str">
        <f>IF('20'!Z50&lt;&gt;"",'20'!Z50/20,"")</f>
        <v/>
      </c>
      <c r="AA50" s="54" t="str">
        <f>IF('20'!AA50&lt;&gt;"",'20'!AA50/20,"")</f>
        <v/>
      </c>
      <c r="AB50" s="54" t="str">
        <f>IF('20'!AB50&lt;&gt;"",'20'!AB50/20,"")</f>
        <v/>
      </c>
      <c r="AC50" s="54" t="str">
        <f>IF('20'!AC50&lt;&gt;"",'20'!AC50/20,"")</f>
        <v/>
      </c>
      <c r="AD50" s="54" t="str">
        <f>IF('20'!AD50&lt;&gt;"",'20'!AD50/20,"")</f>
        <v/>
      </c>
      <c r="AE50" s="54" t="str">
        <f>IF('20'!AE50&lt;&gt;"",'20'!AE50/20,"")</f>
        <v/>
      </c>
      <c r="AF50" s="54" t="str">
        <f>IF('20'!AF50&lt;&gt;"",'20'!AF50/20,"")</f>
        <v/>
      </c>
      <c r="AG50" s="54" t="str">
        <f>IF('20'!AG50&lt;&gt;"",'20'!AG50/20,"")</f>
        <v/>
      </c>
      <c r="AH50" s="54" t="str">
        <f>IF('20'!AH50&lt;&gt;"",'20'!AH50/20,"")</f>
        <v/>
      </c>
      <c r="AI50" s="54" t="str">
        <f>IF('20'!AI50&lt;&gt;"",'20'!AI50/20,"")</f>
        <v/>
      </c>
      <c r="AJ50" s="54" t="str">
        <f>IF('20'!AJ50&lt;&gt;"",'20'!AJ50/20,"")</f>
        <v/>
      </c>
      <c r="AK50" s="54" t="str">
        <f>IF('20'!AK50&lt;&gt;"",'20'!AK50/20,"")</f>
        <v/>
      </c>
      <c r="AL50" s="54" t="str">
        <f>IF('20'!AL50&lt;&gt;"",'20'!AL50/20,"")</f>
        <v/>
      </c>
      <c r="AM50" s="54" t="str">
        <f>IF('20'!AM50&lt;&gt;"",'20'!AM50/20,"")</f>
        <v/>
      </c>
      <c r="AN50" s="54" t="str">
        <f>IF('20'!AN50&lt;&gt;"",'20'!AN50/20,"")</f>
        <v/>
      </c>
      <c r="AO50" s="54" t="str">
        <f>IF('20'!AO50&lt;&gt;"",'20'!AO50/20,"")</f>
        <v/>
      </c>
      <c r="AP50" s="54" t="str">
        <f>IF('20'!AP50&lt;&gt;"",'20'!AP50/20,"")</f>
        <v/>
      </c>
      <c r="AQ50" s="54" t="str">
        <f>IF('20'!AQ50&lt;&gt;"",'20'!AQ50/20,"")</f>
        <v/>
      </c>
      <c r="AR50" s="54" t="str">
        <f>IF('20'!AR50&lt;&gt;"",'20'!AR50/20,"")</f>
        <v/>
      </c>
      <c r="AS50" s="54" t="str">
        <f>IF('20'!AS50&lt;&gt;"",'20'!AS50/20,"")</f>
        <v/>
      </c>
      <c r="AT50" s="54" t="str">
        <f>IF('20'!AT50&lt;&gt;"",'20'!AT50/20,"")</f>
        <v/>
      </c>
      <c r="AU50" s="54" t="str">
        <f>IF('20'!AU50&lt;&gt;"",'20'!AU50/20,"")</f>
        <v/>
      </c>
      <c r="AV50" s="54" t="str">
        <f>IF('20'!AV50&lt;&gt;"",'20'!AV50/20,"")</f>
        <v/>
      </c>
      <c r="AW50" s="54" t="str">
        <f>IF('20'!AW50&lt;&gt;"",'20'!AW50/20,"")</f>
        <v/>
      </c>
      <c r="AX50" s="54" t="str">
        <f>IF('20'!AX50&lt;&gt;"",'20'!AX50/20,"")</f>
        <v/>
      </c>
      <c r="AY50" s="54" t="str">
        <f>IF('20'!AY50&lt;&gt;"",'20'!AY50/20,"")</f>
        <v/>
      </c>
      <c r="AZ50" s="54" t="str">
        <f>IF('20'!AZ50&lt;&gt;"",'20'!AZ50/20,"")</f>
        <v/>
      </c>
      <c r="BA50" s="54" t="str">
        <f>IF('20'!BA50&lt;&gt;"",'20'!BA50/20,"")</f>
        <v/>
      </c>
      <c r="BB50" s="54" t="str">
        <f>IF('20'!BB50&lt;&gt;"",'20'!BB50/20,"")</f>
        <v/>
      </c>
      <c r="BC50" s="54" t="str">
        <f>IF('20'!BC50&lt;&gt;"",'20'!BC50/20,"")</f>
        <v/>
      </c>
      <c r="BD50" s="54" t="str">
        <f>IF('20'!BD50&lt;&gt;"",'20'!BD50/20,"")</f>
        <v/>
      </c>
      <c r="BE50" s="54" t="str">
        <f>IF('20'!BE50&lt;&gt;"",'20'!BE50/20,"")</f>
        <v/>
      </c>
      <c r="BF50" s="54" t="str">
        <f>IF('20'!BF50&lt;&gt;"",'20'!BF50/20,"")</f>
        <v/>
      </c>
      <c r="BG50" s="54" t="str">
        <f>IF('20'!BG50&lt;&gt;"",'20'!BG50/20,"")</f>
        <v/>
      </c>
      <c r="BH50" s="54" t="str">
        <f>IF('20'!BH50&lt;&gt;"",'20'!BH50/20,"")</f>
        <v/>
      </c>
      <c r="BI50" s="54" t="str">
        <f>IF('20'!BI50&lt;&gt;"",'20'!BI50/20,"")</f>
        <v/>
      </c>
      <c r="BJ50" s="54" t="str">
        <f>IF('20'!BJ50&lt;&gt;"",'20'!BJ50/20,"")</f>
        <v/>
      </c>
      <c r="BK50" s="54" t="str">
        <f>IF('20'!BK50&lt;&gt;"",'20'!BK50/20,"")</f>
        <v/>
      </c>
      <c r="BL50" s="54" t="str">
        <f>IF('20'!BL50&lt;&gt;"",'20'!BL50/20,"")</f>
        <v/>
      </c>
      <c r="BM50" s="54" t="str">
        <f>IF('20'!BM50&lt;&gt;"",'20'!BM50/20,"")</f>
        <v/>
      </c>
      <c r="BN50" s="54" t="str">
        <f>IF('20'!BN50&lt;&gt;"",'20'!BN50/20,"")</f>
        <v/>
      </c>
      <c r="BO50" s="54" t="str">
        <f>IF('20'!BO50&lt;&gt;"",'20'!BO50/20,"")</f>
        <v/>
      </c>
      <c r="BP50" s="54" t="str">
        <f>IF('20'!BP50&lt;&gt;"",'20'!BP50/20,"")</f>
        <v/>
      </c>
      <c r="BQ50" s="54" t="str">
        <f>IF('20'!BQ50&lt;&gt;"",'20'!BQ50/20,"")</f>
        <v/>
      </c>
      <c r="BR50" s="54" t="str">
        <f>IF('20'!BR50&lt;&gt;"",'20'!BR50/20,"")</f>
        <v/>
      </c>
      <c r="BS50" s="54" t="str">
        <f>IF('20'!BS50&lt;&gt;"",'20'!BS50/20,"")</f>
        <v/>
      </c>
      <c r="BT50" s="54" t="str">
        <f>IF('20'!BT50&lt;&gt;"",'20'!BT50/20,"")</f>
        <v/>
      </c>
      <c r="BU50" s="54" t="str">
        <f>IF('20'!BU50&lt;&gt;"",'20'!BU50/20,"")</f>
        <v/>
      </c>
      <c r="BV50" s="54" t="str">
        <f>IF('20'!BV50&lt;&gt;"",'20'!BV50/20,"")</f>
        <v/>
      </c>
      <c r="BW50" s="54" t="str">
        <f>IF('20'!BW50&lt;&gt;"",'20'!BW50/20,"")</f>
        <v/>
      </c>
      <c r="BX50" s="54" t="str">
        <f>IF('20'!BX50&lt;&gt;"",'20'!BX50/20,"")</f>
        <v/>
      </c>
      <c r="BY50" s="54" t="str">
        <f>IF('20'!BY50&lt;&gt;"",'20'!BY50/20,"")</f>
        <v/>
      </c>
      <c r="BZ50" s="54" t="str">
        <f>IF('20'!BZ50&lt;&gt;"",'20'!BZ50/20,"")</f>
        <v/>
      </c>
      <c r="CA50" s="54" t="str">
        <f>IF('20'!CA50&lt;&gt;"",'20'!CA50/20,"")</f>
        <v/>
      </c>
      <c r="CB50" s="54" t="str">
        <f>IF('20'!CB50&lt;&gt;"",'20'!CB50/20,"")</f>
        <v/>
      </c>
      <c r="CC50" s="54" t="str">
        <f>IF('20'!CC50&lt;&gt;"",'20'!CC50/20,"")</f>
        <v/>
      </c>
      <c r="CD50" s="54" t="str">
        <f>IF('20'!CD50&lt;&gt;"",'20'!CD50/20,"")</f>
        <v/>
      </c>
      <c r="CE50" s="54" t="str">
        <f>IF('20'!CE50&lt;&gt;"",'20'!CE50/20,"")</f>
        <v/>
      </c>
      <c r="CF50" s="54" t="str">
        <f>IF('20'!CF50&lt;&gt;"",'20'!CF50/20,"")</f>
        <v/>
      </c>
      <c r="CG50" s="54" t="str">
        <f>IF('20'!CG50&lt;&gt;"",'20'!CG50/20,"")</f>
        <v/>
      </c>
      <c r="CH50" s="54" t="str">
        <f>IF('20'!CH50&lt;&gt;"",'20'!CH50/20,"")</f>
        <v/>
      </c>
      <c r="CI50" s="54" t="str">
        <f>IF('20'!CI50&lt;&gt;"",'20'!CI50/20,"")</f>
        <v/>
      </c>
      <c r="CJ50" s="54" t="str">
        <f>IF('20'!CJ50&lt;&gt;"",'20'!CJ50/20,"")</f>
        <v/>
      </c>
      <c r="CK50" s="54" t="str">
        <f>IF('20'!CK50&lt;&gt;"",'20'!CK50/20,"")</f>
        <v/>
      </c>
      <c r="CL50" s="54" t="str">
        <f>IF('20'!CL50&lt;&gt;"",'20'!CL50/20,"")</f>
        <v/>
      </c>
      <c r="CM50" s="54" t="str">
        <f>IF('20'!CM50&lt;&gt;"",'20'!CM50/20,"")</f>
        <v/>
      </c>
      <c r="CN50" s="54" t="str">
        <f>IF('20'!CN50&lt;&gt;"",'20'!CN50/20,"")</f>
        <v/>
      </c>
      <c r="CO50" s="54" t="str">
        <f>IF('20'!CO50&lt;&gt;"",'20'!CO50/20,"")</f>
        <v/>
      </c>
      <c r="CP50" s="54" t="str">
        <f>IF('20'!CP50&lt;&gt;"",'20'!CP50/20,"")</f>
        <v/>
      </c>
      <c r="CQ50" s="54" t="str">
        <f>IF('20'!CQ50&lt;&gt;"",'20'!CQ50/20,"")</f>
        <v/>
      </c>
      <c r="CR50" s="54" t="str">
        <f>IF('20'!CR50&lt;&gt;"",'20'!CR50/20,"")</f>
        <v/>
      </c>
      <c r="CS50" s="54" t="str">
        <f>IF('20'!CS50&lt;&gt;"",'20'!CS50/20,"")</f>
        <v/>
      </c>
      <c r="CT50" s="54" t="str">
        <f>IF('20'!CT50&lt;&gt;"",'20'!CT50/20,"")</f>
        <v/>
      </c>
      <c r="CU50" s="54" t="str">
        <f>IF('20'!CU50&lt;&gt;"",'20'!CU50/20,"")</f>
        <v/>
      </c>
      <c r="CV50" s="54" t="str">
        <f>IF('20'!CV50&lt;&gt;"",'20'!CV50/20,"")</f>
        <v/>
      </c>
      <c r="CW50" s="54" t="str">
        <f>IF('20'!CW50&lt;&gt;"",'20'!CW50/20,"")</f>
        <v/>
      </c>
      <c r="CX50" s="54" t="str">
        <f>IF('20'!CX50&lt;&gt;"",'20'!CX50/20,"")</f>
        <v/>
      </c>
      <c r="CY50" s="54" t="str">
        <f>IF('20'!CY50&lt;&gt;"",'20'!CY50/20,"")</f>
        <v/>
      </c>
      <c r="CZ50" s="54" t="str">
        <f>IF('20'!CZ50&lt;&gt;"",'20'!CZ50/20,"")</f>
        <v/>
      </c>
      <c r="DA50" s="54" t="str">
        <f>IF('20'!DA50&lt;&gt;"",'20'!DA50/20,"")</f>
        <v/>
      </c>
      <c r="DB50" s="54" t="str">
        <f>IF('20'!DB50&lt;&gt;"",'20'!DB50/20,"")</f>
        <v/>
      </c>
      <c r="DC50" s="54" t="str">
        <f>IF('20'!DC50&lt;&gt;"",'20'!DC50/20,"")</f>
        <v/>
      </c>
      <c r="DD50" s="54" t="str">
        <f>IF('20'!DD50&lt;&gt;"",'20'!DD50/20,"")</f>
        <v/>
      </c>
      <c r="DE50" s="54" t="str">
        <f>IF('20'!DE50&lt;&gt;"",'20'!DE50/20,"")</f>
        <v/>
      </c>
      <c r="DF50" s="54" t="str">
        <f>IF('20'!DF50&lt;&gt;"",'20'!DF50/20,"")</f>
        <v/>
      </c>
      <c r="DG50" s="54" t="str">
        <f>IF('20'!DG50&lt;&gt;"",'20'!DG50/20,"")</f>
        <v/>
      </c>
      <c r="DH50" s="54" t="str">
        <f>IF('20'!DH50&lt;&gt;"",'20'!DH50/20,"")</f>
        <v/>
      </c>
      <c r="DI50" s="54" t="str">
        <f>IF('20'!DI50&lt;&gt;"",'20'!DI50/20,"")</f>
        <v/>
      </c>
      <c r="DJ50" s="54" t="str">
        <f>IF('20'!DJ50&lt;&gt;"",'20'!DJ50/20,"")</f>
        <v/>
      </c>
      <c r="DK50" s="54" t="str">
        <f>IF('20'!DK50&lt;&gt;"",'20'!DK50/20,"")</f>
        <v/>
      </c>
      <c r="DL50" s="54" t="str">
        <f>IF('20'!DL50&lt;&gt;"",'20'!DL50/20,"")</f>
        <v/>
      </c>
      <c r="DM50" s="54" t="str">
        <f>IF('20'!DM50&lt;&gt;"",'20'!DM50/20,"")</f>
        <v/>
      </c>
      <c r="DN50" s="54" t="str">
        <f>IF('20'!DN50&lt;&gt;"",'20'!DN50/20,"")</f>
        <v/>
      </c>
      <c r="DO50" s="54" t="str">
        <f>IF('20'!DO50&lt;&gt;"",'20'!DO50/20,"")</f>
        <v/>
      </c>
      <c r="DP50" s="54" t="str">
        <f>IF('20'!DP50&lt;&gt;"",'20'!DP50/20,"")</f>
        <v/>
      </c>
      <c r="DQ50" s="54" t="str">
        <f>IF('20'!DQ50&lt;&gt;"",'20'!DQ50/20,"")</f>
        <v/>
      </c>
      <c r="DR50" s="54" t="str">
        <f>IF('20'!DR50&lt;&gt;"",'20'!DR50/20,"")</f>
        <v/>
      </c>
      <c r="DS50" s="54" t="str">
        <f>IF('20'!DS50&lt;&gt;"",'20'!DS50/20,"")</f>
        <v/>
      </c>
      <c r="DT50" s="54" t="str">
        <f>IF('20'!DT50&lt;&gt;"",'20'!DT50/20,"")</f>
        <v/>
      </c>
      <c r="DU50" s="54" t="str">
        <f>IF('20'!DU50&lt;&gt;"",'20'!DU50/20,"")</f>
        <v/>
      </c>
      <c r="DV50" s="54" t="str">
        <f>IF('20'!DV50&lt;&gt;"",'20'!DV50/20,"")</f>
        <v/>
      </c>
      <c r="DW50" s="54" t="str">
        <f>IF('20'!DW50&lt;&gt;"",'20'!DW50/20,"")</f>
        <v/>
      </c>
      <c r="DX50" s="54" t="str">
        <f>IF('20'!DX50&lt;&gt;"",'20'!DX50/20,"")</f>
        <v/>
      </c>
      <c r="DY50" s="54" t="str">
        <f>IF('20'!DY50&lt;&gt;"",'20'!DY50/20,"")</f>
        <v/>
      </c>
      <c r="DZ50" s="54" t="str">
        <f>IF('20'!DZ50&lt;&gt;"",'20'!DZ50/20,"")</f>
        <v/>
      </c>
      <c r="EA50" s="54" t="str">
        <f>IF('20'!EA50&lt;&gt;"",'20'!EA50/20,"")</f>
        <v/>
      </c>
      <c r="EB50" s="54" t="str">
        <f>IF('20'!EB50&lt;&gt;"",'20'!EB50/20,"")</f>
        <v/>
      </c>
      <c r="EC50" s="54" t="str">
        <f>IF('20'!EC50&lt;&gt;"",'20'!EC50/20,"")</f>
        <v/>
      </c>
      <c r="ED50" s="54" t="str">
        <f>IF('20'!ED50&lt;&gt;"",'20'!ED50/20,"")</f>
        <v/>
      </c>
      <c r="EE50" s="54" t="str">
        <f>IF('20'!EE50&lt;&gt;"",'20'!EE50/20,"")</f>
        <v/>
      </c>
      <c r="EF50" s="54" t="str">
        <f>IF('20'!EF50&lt;&gt;"",'20'!EF50/20,"")</f>
        <v/>
      </c>
      <c r="EG50" s="54" t="str">
        <f>IF('20'!EG50&lt;&gt;"",'20'!EG50/20,"")</f>
        <v/>
      </c>
      <c r="EH50" s="54" t="str">
        <f>IF('20'!EH50&lt;&gt;"",'20'!EH50/20,"")</f>
        <v/>
      </c>
      <c r="EI50" s="54" t="str">
        <f>IF('20'!EI50&lt;&gt;"",'20'!EI50/20,"")</f>
        <v/>
      </c>
      <c r="EJ50" s="54" t="str">
        <f>IF('20'!EJ50&lt;&gt;"",'20'!EJ50/20,"")</f>
        <v/>
      </c>
      <c r="EK50" s="54" t="str">
        <f>IF('20'!EK50&lt;&gt;"",'20'!EK50/20,"")</f>
        <v/>
      </c>
      <c r="EL50" s="54" t="str">
        <f>IF('20'!EL50&lt;&gt;"",'20'!EL50/20,"")</f>
        <v/>
      </c>
      <c r="EM50" s="54" t="str">
        <f>IF('20'!EM50&lt;&gt;"",'20'!EM50/20,"")</f>
        <v/>
      </c>
      <c r="EN50" s="54" t="str">
        <f>IF('20'!EN50&lt;&gt;"",'20'!EN50/20,"")</f>
        <v/>
      </c>
      <c r="EO50" s="54" t="str">
        <f>IF('20'!EO50&lt;&gt;"",'20'!EO50/20,"")</f>
        <v/>
      </c>
      <c r="EP50" s="54" t="str">
        <f>IF('20'!EP50&lt;&gt;"",'20'!EP50/20,"")</f>
        <v/>
      </c>
      <c r="EQ50" s="54" t="str">
        <f>IF('20'!EQ50&lt;&gt;"",'20'!EQ50/20,"")</f>
        <v/>
      </c>
      <c r="ER50" s="54" t="str">
        <f>IF('20'!ER50&lt;&gt;"",'20'!ER50/20,"")</f>
        <v/>
      </c>
      <c r="ES50" s="54" t="str">
        <f>IF('20'!ES50&lt;&gt;"",'20'!ES50/20,"")</f>
        <v/>
      </c>
      <c r="ET50" s="54" t="str">
        <f>IF('20'!ET50&lt;&gt;"",'20'!ET50/20,"")</f>
        <v/>
      </c>
      <c r="EU50" s="54" t="str">
        <f>IF('20'!EU50&lt;&gt;"",'20'!EU50/20,"")</f>
        <v/>
      </c>
      <c r="EV50" s="54" t="str">
        <f>IF('20'!EV50&lt;&gt;"",'20'!EV50/20,"")</f>
        <v/>
      </c>
      <c r="EW50" s="54" t="str">
        <f>IF('20'!EW50&lt;&gt;"",'20'!EW50/20,"")</f>
        <v/>
      </c>
      <c r="EX50" s="54" t="str">
        <f>IF('20'!EX50&lt;&gt;"",'20'!EX50/20,"")</f>
        <v/>
      </c>
      <c r="EY50" s="54" t="str">
        <f>IF('20'!EY50&lt;&gt;"",'20'!EY50/20,"")</f>
        <v/>
      </c>
      <c r="EZ50" s="54" t="str">
        <f>IF('20'!EZ50&lt;&gt;"",'20'!EZ50/20,"")</f>
        <v/>
      </c>
      <c r="FA50" s="54" t="str">
        <f>IF('20'!FA50&lt;&gt;"",'20'!FA50/20,"")</f>
        <v/>
      </c>
      <c r="FB50" s="54" t="str">
        <f>IF('20'!FB50&lt;&gt;"",'20'!FB50/20,"")</f>
        <v/>
      </c>
      <c r="FC50" s="54" t="str">
        <f>IF('20'!FC50&lt;&gt;"",'20'!FC50/20,"")</f>
        <v/>
      </c>
      <c r="FD50" s="54" t="str">
        <f>IF('20'!FD50&lt;&gt;"",'20'!FD50/20,"")</f>
        <v/>
      </c>
      <c r="FE50" s="54" t="str">
        <f>IF('20'!FE50&lt;&gt;"",'20'!FE50/20,"")</f>
        <v/>
      </c>
      <c r="FF50" s="54" t="str">
        <f>IF('20'!FF50&lt;&gt;"",'20'!FF50/20,"")</f>
        <v/>
      </c>
      <c r="FG50" s="54" t="str">
        <f>IF('20'!FG50&lt;&gt;"",'20'!FG50/20,"")</f>
        <v/>
      </c>
      <c r="FH50" s="54" t="str">
        <f>IF('20'!FH50&lt;&gt;"",'20'!FH50/20,"")</f>
        <v/>
      </c>
      <c r="FI50" s="54" t="str">
        <f>IF('20'!FI50&lt;&gt;"",'20'!FI50/20,"")</f>
        <v/>
      </c>
      <c r="FJ50" s="54" t="str">
        <f>IF('20'!FJ50&lt;&gt;"",'20'!FJ50/20,"")</f>
        <v/>
      </c>
      <c r="FK50" s="54" t="str">
        <f>IF('20'!FK50&lt;&gt;"",'20'!FK50/20,"")</f>
        <v/>
      </c>
      <c r="FL50" s="54" t="str">
        <f>IF('20'!FL50&lt;&gt;"",'20'!FL50/20,"")</f>
        <v/>
      </c>
    </row>
    <row r="51" spans="2:168" x14ac:dyDescent="0.25">
      <c r="B51" s="42"/>
      <c r="C51" s="42"/>
      <c r="D51" s="38"/>
      <c r="E51" s="54" t="str">
        <f>IF('20'!E51&lt;&gt;"",'20'!E51/20,"")</f>
        <v/>
      </c>
      <c r="F51" s="54" t="str">
        <f>IF('20'!F51&lt;&gt;"",'20'!F51/20,"")</f>
        <v/>
      </c>
      <c r="G51" s="54" t="str">
        <f>IF('20'!G51&lt;&gt;"",'20'!G51/20,"")</f>
        <v/>
      </c>
      <c r="H51" s="54" t="str">
        <f>IF('20'!H51&lt;&gt;"",'20'!H51/20,"")</f>
        <v/>
      </c>
      <c r="I51" s="54" t="str">
        <f>IF('20'!I51&lt;&gt;"",'20'!I51/20,"")</f>
        <v/>
      </c>
      <c r="J51" s="54" t="str">
        <f>IF('20'!J51&lt;&gt;"",'20'!J51/20,"")</f>
        <v/>
      </c>
      <c r="K51" s="54" t="str">
        <f>IF('20'!K51&lt;&gt;"",'20'!K51/20,"")</f>
        <v/>
      </c>
      <c r="L51" s="54" t="str">
        <f>IF('20'!L51&lt;&gt;"",'20'!L51/20,"")</f>
        <v/>
      </c>
      <c r="M51" s="54" t="str">
        <f>IF('20'!M51&lt;&gt;"",'20'!M51/20,"")</f>
        <v/>
      </c>
      <c r="N51" s="54" t="str">
        <f>IF('20'!N51&lt;&gt;"",'20'!N51/20,"")</f>
        <v/>
      </c>
      <c r="O51" s="54" t="str">
        <f>IF('20'!O51&lt;&gt;"",'20'!O51/20,"")</f>
        <v/>
      </c>
      <c r="P51" s="54" t="str">
        <f>IF('20'!P51&lt;&gt;"",'20'!P51/20,"")</f>
        <v/>
      </c>
      <c r="Q51" s="54" t="str">
        <f>IF('20'!Q51&lt;&gt;"",'20'!Q51/20,"")</f>
        <v/>
      </c>
      <c r="R51" s="54" t="str">
        <f>IF('20'!R51&lt;&gt;"",'20'!R51/20,"")</f>
        <v/>
      </c>
      <c r="S51" s="54" t="str">
        <f>IF('20'!S51&lt;&gt;"",'20'!S51/20,"")</f>
        <v/>
      </c>
      <c r="T51" s="54" t="str">
        <f>IF('20'!T51&lt;&gt;"",'20'!T51/20,"")</f>
        <v/>
      </c>
      <c r="U51" s="54" t="str">
        <f>IF('20'!U51&lt;&gt;"",'20'!U51/20,"")</f>
        <v/>
      </c>
      <c r="V51" s="54" t="str">
        <f>IF('20'!V51&lt;&gt;"",'20'!V51/20,"")</f>
        <v/>
      </c>
      <c r="W51" s="54" t="str">
        <f>IF('20'!W51&lt;&gt;"",'20'!W51/20,"")</f>
        <v/>
      </c>
      <c r="X51" s="54" t="str">
        <f>IF('20'!X51&lt;&gt;"",'20'!X51/20,"")</f>
        <v/>
      </c>
      <c r="Y51" s="54" t="str">
        <f>IF('20'!Y51&lt;&gt;"",'20'!Y51/20,"")</f>
        <v/>
      </c>
      <c r="Z51" s="54" t="str">
        <f>IF('20'!Z51&lt;&gt;"",'20'!Z51/20,"")</f>
        <v/>
      </c>
      <c r="AA51" s="54" t="str">
        <f>IF('20'!AA51&lt;&gt;"",'20'!AA51/20,"")</f>
        <v/>
      </c>
      <c r="AB51" s="54" t="str">
        <f>IF('20'!AB51&lt;&gt;"",'20'!AB51/20,"")</f>
        <v/>
      </c>
      <c r="AC51" s="54" t="str">
        <f>IF('20'!AC51&lt;&gt;"",'20'!AC51/20,"")</f>
        <v/>
      </c>
      <c r="AD51" s="54" t="str">
        <f>IF('20'!AD51&lt;&gt;"",'20'!AD51/20,"")</f>
        <v/>
      </c>
      <c r="AE51" s="54" t="str">
        <f>IF('20'!AE51&lt;&gt;"",'20'!AE51/20,"")</f>
        <v/>
      </c>
      <c r="AF51" s="54" t="str">
        <f>IF('20'!AF51&lt;&gt;"",'20'!AF51/20,"")</f>
        <v/>
      </c>
      <c r="AG51" s="54" t="str">
        <f>IF('20'!AG51&lt;&gt;"",'20'!AG51/20,"")</f>
        <v/>
      </c>
      <c r="AH51" s="54" t="str">
        <f>IF('20'!AH51&lt;&gt;"",'20'!AH51/20,"")</f>
        <v/>
      </c>
      <c r="AI51" s="54" t="str">
        <f>IF('20'!AI51&lt;&gt;"",'20'!AI51/20,"")</f>
        <v/>
      </c>
      <c r="AJ51" s="54" t="str">
        <f>IF('20'!AJ51&lt;&gt;"",'20'!AJ51/20,"")</f>
        <v/>
      </c>
      <c r="AK51" s="54" t="str">
        <f>IF('20'!AK51&lt;&gt;"",'20'!AK51/20,"")</f>
        <v/>
      </c>
      <c r="AL51" s="54" t="str">
        <f>IF('20'!AL51&lt;&gt;"",'20'!AL51/20,"")</f>
        <v/>
      </c>
      <c r="AM51" s="54" t="str">
        <f>IF('20'!AM51&lt;&gt;"",'20'!AM51/20,"")</f>
        <v/>
      </c>
      <c r="AN51" s="54" t="str">
        <f>IF('20'!AN51&lt;&gt;"",'20'!AN51/20,"")</f>
        <v/>
      </c>
      <c r="AO51" s="54" t="str">
        <f>IF('20'!AO51&lt;&gt;"",'20'!AO51/20,"")</f>
        <v/>
      </c>
      <c r="AP51" s="54" t="str">
        <f>IF('20'!AP51&lt;&gt;"",'20'!AP51/20,"")</f>
        <v/>
      </c>
      <c r="AQ51" s="54" t="str">
        <f>IF('20'!AQ51&lt;&gt;"",'20'!AQ51/20,"")</f>
        <v/>
      </c>
      <c r="AR51" s="54" t="str">
        <f>IF('20'!AR51&lt;&gt;"",'20'!AR51/20,"")</f>
        <v/>
      </c>
      <c r="AS51" s="54" t="str">
        <f>IF('20'!AS51&lt;&gt;"",'20'!AS51/20,"")</f>
        <v/>
      </c>
      <c r="AT51" s="54" t="str">
        <f>IF('20'!AT51&lt;&gt;"",'20'!AT51/20,"")</f>
        <v/>
      </c>
      <c r="AU51" s="54" t="str">
        <f>IF('20'!AU51&lt;&gt;"",'20'!AU51/20,"")</f>
        <v/>
      </c>
      <c r="AV51" s="54" t="str">
        <f>IF('20'!AV51&lt;&gt;"",'20'!AV51/20,"")</f>
        <v/>
      </c>
      <c r="AW51" s="54" t="str">
        <f>IF('20'!AW51&lt;&gt;"",'20'!AW51/20,"")</f>
        <v/>
      </c>
      <c r="AX51" s="54" t="str">
        <f>IF('20'!AX51&lt;&gt;"",'20'!AX51/20,"")</f>
        <v/>
      </c>
      <c r="AY51" s="54" t="str">
        <f>IF('20'!AY51&lt;&gt;"",'20'!AY51/20,"")</f>
        <v/>
      </c>
      <c r="AZ51" s="54" t="str">
        <f>IF('20'!AZ51&lt;&gt;"",'20'!AZ51/20,"")</f>
        <v/>
      </c>
      <c r="BA51" s="54" t="str">
        <f>IF('20'!BA51&lt;&gt;"",'20'!BA51/20,"")</f>
        <v/>
      </c>
      <c r="BB51" s="54" t="str">
        <f>IF('20'!BB51&lt;&gt;"",'20'!BB51/20,"")</f>
        <v/>
      </c>
      <c r="BC51" s="54" t="str">
        <f>IF('20'!BC51&lt;&gt;"",'20'!BC51/20,"")</f>
        <v/>
      </c>
      <c r="BD51" s="54" t="str">
        <f>IF('20'!BD51&lt;&gt;"",'20'!BD51/20,"")</f>
        <v/>
      </c>
      <c r="BE51" s="54" t="str">
        <f>IF('20'!BE51&lt;&gt;"",'20'!BE51/20,"")</f>
        <v/>
      </c>
      <c r="BF51" s="54" t="str">
        <f>IF('20'!BF51&lt;&gt;"",'20'!BF51/20,"")</f>
        <v/>
      </c>
      <c r="BG51" s="54" t="str">
        <f>IF('20'!BG51&lt;&gt;"",'20'!BG51/20,"")</f>
        <v/>
      </c>
      <c r="BH51" s="54" t="str">
        <f>IF('20'!BH51&lt;&gt;"",'20'!BH51/20,"")</f>
        <v/>
      </c>
      <c r="BI51" s="54" t="str">
        <f>IF('20'!BI51&lt;&gt;"",'20'!BI51/20,"")</f>
        <v/>
      </c>
      <c r="BJ51" s="54" t="str">
        <f>IF('20'!BJ51&lt;&gt;"",'20'!BJ51/20,"")</f>
        <v/>
      </c>
      <c r="BK51" s="54" t="str">
        <f>IF('20'!BK51&lt;&gt;"",'20'!BK51/20,"")</f>
        <v/>
      </c>
      <c r="BL51" s="54" t="str">
        <f>IF('20'!BL51&lt;&gt;"",'20'!BL51/20,"")</f>
        <v/>
      </c>
      <c r="BM51" s="54" t="str">
        <f>IF('20'!BM51&lt;&gt;"",'20'!BM51/20,"")</f>
        <v/>
      </c>
      <c r="BN51" s="54" t="str">
        <f>IF('20'!BN51&lt;&gt;"",'20'!BN51/20,"")</f>
        <v/>
      </c>
      <c r="BO51" s="54" t="str">
        <f>IF('20'!BO51&lt;&gt;"",'20'!BO51/20,"")</f>
        <v/>
      </c>
      <c r="BP51" s="54" t="str">
        <f>IF('20'!BP51&lt;&gt;"",'20'!BP51/20,"")</f>
        <v/>
      </c>
      <c r="BQ51" s="54" t="str">
        <f>IF('20'!BQ51&lt;&gt;"",'20'!BQ51/20,"")</f>
        <v/>
      </c>
      <c r="BR51" s="54" t="str">
        <f>IF('20'!BR51&lt;&gt;"",'20'!BR51/20,"")</f>
        <v/>
      </c>
      <c r="BS51" s="54" t="str">
        <f>IF('20'!BS51&lt;&gt;"",'20'!BS51/20,"")</f>
        <v/>
      </c>
      <c r="BT51" s="54" t="str">
        <f>IF('20'!BT51&lt;&gt;"",'20'!BT51/20,"")</f>
        <v/>
      </c>
      <c r="BU51" s="54" t="str">
        <f>IF('20'!BU51&lt;&gt;"",'20'!BU51/20,"")</f>
        <v/>
      </c>
      <c r="BV51" s="54" t="str">
        <f>IF('20'!BV51&lt;&gt;"",'20'!BV51/20,"")</f>
        <v/>
      </c>
      <c r="BW51" s="54" t="str">
        <f>IF('20'!BW51&lt;&gt;"",'20'!BW51/20,"")</f>
        <v/>
      </c>
      <c r="BX51" s="54" t="str">
        <f>IF('20'!BX51&lt;&gt;"",'20'!BX51/20,"")</f>
        <v/>
      </c>
      <c r="BY51" s="54" t="str">
        <f>IF('20'!BY51&lt;&gt;"",'20'!BY51/20,"")</f>
        <v/>
      </c>
      <c r="BZ51" s="54" t="str">
        <f>IF('20'!BZ51&lt;&gt;"",'20'!BZ51/20,"")</f>
        <v/>
      </c>
      <c r="CA51" s="54" t="str">
        <f>IF('20'!CA51&lt;&gt;"",'20'!CA51/20,"")</f>
        <v/>
      </c>
      <c r="CB51" s="54" t="str">
        <f>IF('20'!CB51&lt;&gt;"",'20'!CB51/20,"")</f>
        <v/>
      </c>
      <c r="CC51" s="54" t="str">
        <f>IF('20'!CC51&lt;&gt;"",'20'!CC51/20,"")</f>
        <v/>
      </c>
      <c r="CD51" s="54" t="str">
        <f>IF('20'!CD51&lt;&gt;"",'20'!CD51/20,"")</f>
        <v/>
      </c>
      <c r="CE51" s="54" t="str">
        <f>IF('20'!CE51&lt;&gt;"",'20'!CE51/20,"")</f>
        <v/>
      </c>
      <c r="CF51" s="54" t="str">
        <f>IF('20'!CF51&lt;&gt;"",'20'!CF51/20,"")</f>
        <v/>
      </c>
      <c r="CG51" s="54" t="str">
        <f>IF('20'!CG51&lt;&gt;"",'20'!CG51/20,"")</f>
        <v/>
      </c>
      <c r="CH51" s="54" t="str">
        <f>IF('20'!CH51&lt;&gt;"",'20'!CH51/20,"")</f>
        <v/>
      </c>
      <c r="CI51" s="54" t="str">
        <f>IF('20'!CI51&lt;&gt;"",'20'!CI51/20,"")</f>
        <v/>
      </c>
      <c r="CJ51" s="54" t="str">
        <f>IF('20'!CJ51&lt;&gt;"",'20'!CJ51/20,"")</f>
        <v/>
      </c>
      <c r="CK51" s="54" t="str">
        <f>IF('20'!CK51&lt;&gt;"",'20'!CK51/20,"")</f>
        <v/>
      </c>
      <c r="CL51" s="54" t="str">
        <f>IF('20'!CL51&lt;&gt;"",'20'!CL51/20,"")</f>
        <v/>
      </c>
      <c r="CM51" s="54" t="str">
        <f>IF('20'!CM51&lt;&gt;"",'20'!CM51/20,"")</f>
        <v/>
      </c>
      <c r="CN51" s="54" t="str">
        <f>IF('20'!CN51&lt;&gt;"",'20'!CN51/20,"")</f>
        <v/>
      </c>
      <c r="CO51" s="54" t="str">
        <f>IF('20'!CO51&lt;&gt;"",'20'!CO51/20,"")</f>
        <v/>
      </c>
      <c r="CP51" s="54" t="str">
        <f>IF('20'!CP51&lt;&gt;"",'20'!CP51/20,"")</f>
        <v/>
      </c>
      <c r="CQ51" s="54" t="str">
        <f>IF('20'!CQ51&lt;&gt;"",'20'!CQ51/20,"")</f>
        <v/>
      </c>
      <c r="CR51" s="54" t="str">
        <f>IF('20'!CR51&lt;&gt;"",'20'!CR51/20,"")</f>
        <v/>
      </c>
      <c r="CS51" s="54" t="str">
        <f>IF('20'!CS51&lt;&gt;"",'20'!CS51/20,"")</f>
        <v/>
      </c>
      <c r="CT51" s="54" t="str">
        <f>IF('20'!CT51&lt;&gt;"",'20'!CT51/20,"")</f>
        <v/>
      </c>
      <c r="CU51" s="54" t="str">
        <f>IF('20'!CU51&lt;&gt;"",'20'!CU51/20,"")</f>
        <v/>
      </c>
      <c r="CV51" s="54" t="str">
        <f>IF('20'!CV51&lt;&gt;"",'20'!CV51/20,"")</f>
        <v/>
      </c>
      <c r="CW51" s="54" t="str">
        <f>IF('20'!CW51&lt;&gt;"",'20'!CW51/20,"")</f>
        <v/>
      </c>
      <c r="CX51" s="54" t="str">
        <f>IF('20'!CX51&lt;&gt;"",'20'!CX51/20,"")</f>
        <v/>
      </c>
      <c r="CY51" s="54" t="str">
        <f>IF('20'!CY51&lt;&gt;"",'20'!CY51/20,"")</f>
        <v/>
      </c>
      <c r="CZ51" s="54" t="str">
        <f>IF('20'!CZ51&lt;&gt;"",'20'!CZ51/20,"")</f>
        <v/>
      </c>
      <c r="DA51" s="54" t="str">
        <f>IF('20'!DA51&lt;&gt;"",'20'!DA51/20,"")</f>
        <v/>
      </c>
      <c r="DB51" s="54" t="str">
        <f>IF('20'!DB51&lt;&gt;"",'20'!DB51/20,"")</f>
        <v/>
      </c>
      <c r="DC51" s="54" t="str">
        <f>IF('20'!DC51&lt;&gt;"",'20'!DC51/20,"")</f>
        <v/>
      </c>
      <c r="DD51" s="54" t="str">
        <f>IF('20'!DD51&lt;&gt;"",'20'!DD51/20,"")</f>
        <v/>
      </c>
      <c r="DE51" s="54" t="str">
        <f>IF('20'!DE51&lt;&gt;"",'20'!DE51/20,"")</f>
        <v/>
      </c>
      <c r="DF51" s="54" t="str">
        <f>IF('20'!DF51&lt;&gt;"",'20'!DF51/20,"")</f>
        <v/>
      </c>
      <c r="DG51" s="54" t="str">
        <f>IF('20'!DG51&lt;&gt;"",'20'!DG51/20,"")</f>
        <v/>
      </c>
      <c r="DH51" s="54" t="str">
        <f>IF('20'!DH51&lt;&gt;"",'20'!DH51/20,"")</f>
        <v/>
      </c>
      <c r="DI51" s="54" t="str">
        <f>IF('20'!DI51&lt;&gt;"",'20'!DI51/20,"")</f>
        <v/>
      </c>
      <c r="DJ51" s="54" t="str">
        <f>IF('20'!DJ51&lt;&gt;"",'20'!DJ51/20,"")</f>
        <v/>
      </c>
      <c r="DK51" s="54" t="str">
        <f>IF('20'!DK51&lt;&gt;"",'20'!DK51/20,"")</f>
        <v/>
      </c>
      <c r="DL51" s="54" t="str">
        <f>IF('20'!DL51&lt;&gt;"",'20'!DL51/20,"")</f>
        <v/>
      </c>
      <c r="DM51" s="54" t="str">
        <f>IF('20'!DM51&lt;&gt;"",'20'!DM51/20,"")</f>
        <v/>
      </c>
      <c r="DN51" s="54" t="str">
        <f>IF('20'!DN51&lt;&gt;"",'20'!DN51/20,"")</f>
        <v/>
      </c>
      <c r="DO51" s="54" t="str">
        <f>IF('20'!DO51&lt;&gt;"",'20'!DO51/20,"")</f>
        <v/>
      </c>
      <c r="DP51" s="54" t="str">
        <f>IF('20'!DP51&lt;&gt;"",'20'!DP51/20,"")</f>
        <v/>
      </c>
      <c r="DQ51" s="54" t="str">
        <f>IF('20'!DQ51&lt;&gt;"",'20'!DQ51/20,"")</f>
        <v/>
      </c>
      <c r="DR51" s="54" t="str">
        <f>IF('20'!DR51&lt;&gt;"",'20'!DR51/20,"")</f>
        <v/>
      </c>
      <c r="DS51" s="54" t="str">
        <f>IF('20'!DS51&lt;&gt;"",'20'!DS51/20,"")</f>
        <v/>
      </c>
      <c r="DT51" s="54" t="str">
        <f>IF('20'!DT51&lt;&gt;"",'20'!DT51/20,"")</f>
        <v/>
      </c>
      <c r="DU51" s="54" t="str">
        <f>IF('20'!DU51&lt;&gt;"",'20'!DU51/20,"")</f>
        <v/>
      </c>
      <c r="DV51" s="54" t="str">
        <f>IF('20'!DV51&lt;&gt;"",'20'!DV51/20,"")</f>
        <v/>
      </c>
      <c r="DW51" s="54" t="str">
        <f>IF('20'!DW51&lt;&gt;"",'20'!DW51/20,"")</f>
        <v/>
      </c>
      <c r="DX51" s="54" t="str">
        <f>IF('20'!DX51&lt;&gt;"",'20'!DX51/20,"")</f>
        <v/>
      </c>
      <c r="DY51" s="54" t="str">
        <f>IF('20'!DY51&lt;&gt;"",'20'!DY51/20,"")</f>
        <v/>
      </c>
      <c r="DZ51" s="54" t="str">
        <f>IF('20'!DZ51&lt;&gt;"",'20'!DZ51/20,"")</f>
        <v/>
      </c>
      <c r="EA51" s="54" t="str">
        <f>IF('20'!EA51&lt;&gt;"",'20'!EA51/20,"")</f>
        <v/>
      </c>
      <c r="EB51" s="54" t="str">
        <f>IF('20'!EB51&lt;&gt;"",'20'!EB51/20,"")</f>
        <v/>
      </c>
      <c r="EC51" s="54" t="str">
        <f>IF('20'!EC51&lt;&gt;"",'20'!EC51/20,"")</f>
        <v/>
      </c>
      <c r="ED51" s="54" t="str">
        <f>IF('20'!ED51&lt;&gt;"",'20'!ED51/20,"")</f>
        <v/>
      </c>
      <c r="EE51" s="54" t="str">
        <f>IF('20'!EE51&lt;&gt;"",'20'!EE51/20,"")</f>
        <v/>
      </c>
      <c r="EF51" s="54" t="str">
        <f>IF('20'!EF51&lt;&gt;"",'20'!EF51/20,"")</f>
        <v/>
      </c>
      <c r="EG51" s="54" t="str">
        <f>IF('20'!EG51&lt;&gt;"",'20'!EG51/20,"")</f>
        <v/>
      </c>
      <c r="EH51" s="54" t="str">
        <f>IF('20'!EH51&lt;&gt;"",'20'!EH51/20,"")</f>
        <v/>
      </c>
      <c r="EI51" s="54" t="str">
        <f>IF('20'!EI51&lt;&gt;"",'20'!EI51/20,"")</f>
        <v/>
      </c>
      <c r="EJ51" s="54" t="str">
        <f>IF('20'!EJ51&lt;&gt;"",'20'!EJ51/20,"")</f>
        <v/>
      </c>
      <c r="EK51" s="54" t="str">
        <f>IF('20'!EK51&lt;&gt;"",'20'!EK51/20,"")</f>
        <v/>
      </c>
      <c r="EL51" s="54" t="str">
        <f>IF('20'!EL51&lt;&gt;"",'20'!EL51/20,"")</f>
        <v/>
      </c>
      <c r="EM51" s="54" t="str">
        <f>IF('20'!EM51&lt;&gt;"",'20'!EM51/20,"")</f>
        <v/>
      </c>
      <c r="EN51" s="54" t="str">
        <f>IF('20'!EN51&lt;&gt;"",'20'!EN51/20,"")</f>
        <v/>
      </c>
      <c r="EO51" s="54" t="str">
        <f>IF('20'!EO51&lt;&gt;"",'20'!EO51/20,"")</f>
        <v/>
      </c>
      <c r="EP51" s="54" t="str">
        <f>IF('20'!EP51&lt;&gt;"",'20'!EP51/20,"")</f>
        <v/>
      </c>
      <c r="EQ51" s="54" t="str">
        <f>IF('20'!EQ51&lt;&gt;"",'20'!EQ51/20,"")</f>
        <v/>
      </c>
      <c r="ER51" s="54" t="str">
        <f>IF('20'!ER51&lt;&gt;"",'20'!ER51/20,"")</f>
        <v/>
      </c>
      <c r="ES51" s="54" t="str">
        <f>IF('20'!ES51&lt;&gt;"",'20'!ES51/20,"")</f>
        <v/>
      </c>
      <c r="ET51" s="54" t="str">
        <f>IF('20'!ET51&lt;&gt;"",'20'!ET51/20,"")</f>
        <v/>
      </c>
      <c r="EU51" s="54" t="str">
        <f>IF('20'!EU51&lt;&gt;"",'20'!EU51/20,"")</f>
        <v/>
      </c>
      <c r="EV51" s="54" t="str">
        <f>IF('20'!EV51&lt;&gt;"",'20'!EV51/20,"")</f>
        <v/>
      </c>
      <c r="EW51" s="54" t="str">
        <f>IF('20'!EW51&lt;&gt;"",'20'!EW51/20,"")</f>
        <v/>
      </c>
      <c r="EX51" s="54" t="str">
        <f>IF('20'!EX51&lt;&gt;"",'20'!EX51/20,"")</f>
        <v/>
      </c>
      <c r="EY51" s="54" t="str">
        <f>IF('20'!EY51&lt;&gt;"",'20'!EY51/20,"")</f>
        <v/>
      </c>
      <c r="EZ51" s="54" t="str">
        <f>IF('20'!EZ51&lt;&gt;"",'20'!EZ51/20,"")</f>
        <v/>
      </c>
      <c r="FA51" s="54" t="str">
        <f>IF('20'!FA51&lt;&gt;"",'20'!FA51/20,"")</f>
        <v/>
      </c>
      <c r="FB51" s="54" t="str">
        <f>IF('20'!FB51&lt;&gt;"",'20'!FB51/20,"")</f>
        <v/>
      </c>
      <c r="FC51" s="54" t="str">
        <f>IF('20'!FC51&lt;&gt;"",'20'!FC51/20,"")</f>
        <v/>
      </c>
      <c r="FD51" s="54" t="str">
        <f>IF('20'!FD51&lt;&gt;"",'20'!FD51/20,"")</f>
        <v/>
      </c>
      <c r="FE51" s="54" t="str">
        <f>IF('20'!FE51&lt;&gt;"",'20'!FE51/20,"")</f>
        <v/>
      </c>
      <c r="FF51" s="54" t="str">
        <f>IF('20'!FF51&lt;&gt;"",'20'!FF51/20,"")</f>
        <v/>
      </c>
      <c r="FG51" s="54" t="str">
        <f>IF('20'!FG51&lt;&gt;"",'20'!FG51/20,"")</f>
        <v/>
      </c>
      <c r="FH51" s="54" t="str">
        <f>IF('20'!FH51&lt;&gt;"",'20'!FH51/20,"")</f>
        <v/>
      </c>
      <c r="FI51" s="54" t="str">
        <f>IF('20'!FI51&lt;&gt;"",'20'!FI51/20,"")</f>
        <v/>
      </c>
      <c r="FJ51" s="54" t="str">
        <f>IF('20'!FJ51&lt;&gt;"",'20'!FJ51/20,"")</f>
        <v/>
      </c>
      <c r="FK51" s="54" t="str">
        <f>IF('20'!FK51&lt;&gt;"",'20'!FK51/20,"")</f>
        <v/>
      </c>
      <c r="FL51" s="54" t="str">
        <f>IF('20'!FL51&lt;&gt;"",'20'!FL51/20,"")</f>
        <v/>
      </c>
    </row>
    <row r="52" spans="2:168" x14ac:dyDescent="0.25">
      <c r="B52" s="42"/>
      <c r="C52" s="42"/>
      <c r="D52" s="38"/>
      <c r="E52" s="54" t="str">
        <f>IF('20'!E52&lt;&gt;"",'20'!E52/20,"")</f>
        <v/>
      </c>
      <c r="F52" s="54" t="str">
        <f>IF('20'!F52&lt;&gt;"",'20'!F52/20,"")</f>
        <v/>
      </c>
      <c r="G52" s="54" t="str">
        <f>IF('20'!G52&lt;&gt;"",'20'!G52/20,"")</f>
        <v/>
      </c>
      <c r="H52" s="54" t="str">
        <f>IF('20'!H52&lt;&gt;"",'20'!H52/20,"")</f>
        <v/>
      </c>
      <c r="I52" s="54" t="str">
        <f>IF('20'!I52&lt;&gt;"",'20'!I52/20,"")</f>
        <v/>
      </c>
      <c r="J52" s="54" t="str">
        <f>IF('20'!J52&lt;&gt;"",'20'!J52/20,"")</f>
        <v/>
      </c>
      <c r="K52" s="54" t="str">
        <f>IF('20'!K52&lt;&gt;"",'20'!K52/20,"")</f>
        <v/>
      </c>
      <c r="L52" s="54" t="str">
        <f>IF('20'!L52&lt;&gt;"",'20'!L52/20,"")</f>
        <v/>
      </c>
      <c r="M52" s="54" t="str">
        <f>IF('20'!M52&lt;&gt;"",'20'!M52/20,"")</f>
        <v/>
      </c>
      <c r="N52" s="54" t="str">
        <f>IF('20'!N52&lt;&gt;"",'20'!N52/20,"")</f>
        <v/>
      </c>
      <c r="O52" s="54" t="str">
        <f>IF('20'!O52&lt;&gt;"",'20'!O52/20,"")</f>
        <v/>
      </c>
      <c r="P52" s="54" t="str">
        <f>IF('20'!P52&lt;&gt;"",'20'!P52/20,"")</f>
        <v/>
      </c>
      <c r="Q52" s="54" t="str">
        <f>IF('20'!Q52&lt;&gt;"",'20'!Q52/20,"")</f>
        <v/>
      </c>
      <c r="R52" s="54" t="str">
        <f>IF('20'!R52&lt;&gt;"",'20'!R52/20,"")</f>
        <v/>
      </c>
      <c r="S52" s="54" t="str">
        <f>IF('20'!S52&lt;&gt;"",'20'!S52/20,"")</f>
        <v/>
      </c>
      <c r="T52" s="54" t="str">
        <f>IF('20'!T52&lt;&gt;"",'20'!T52/20,"")</f>
        <v/>
      </c>
      <c r="U52" s="54" t="str">
        <f>IF('20'!U52&lt;&gt;"",'20'!U52/20,"")</f>
        <v/>
      </c>
      <c r="V52" s="54" t="str">
        <f>IF('20'!V52&lt;&gt;"",'20'!V52/20,"")</f>
        <v/>
      </c>
      <c r="W52" s="54" t="str">
        <f>IF('20'!W52&lt;&gt;"",'20'!W52/20,"")</f>
        <v/>
      </c>
      <c r="X52" s="54" t="str">
        <f>IF('20'!X52&lt;&gt;"",'20'!X52/20,"")</f>
        <v/>
      </c>
      <c r="Y52" s="54" t="str">
        <f>IF('20'!Y52&lt;&gt;"",'20'!Y52/20,"")</f>
        <v/>
      </c>
      <c r="Z52" s="54" t="str">
        <f>IF('20'!Z52&lt;&gt;"",'20'!Z52/20,"")</f>
        <v/>
      </c>
      <c r="AA52" s="54" t="str">
        <f>IF('20'!AA52&lt;&gt;"",'20'!AA52/20,"")</f>
        <v/>
      </c>
      <c r="AB52" s="54" t="str">
        <f>IF('20'!AB52&lt;&gt;"",'20'!AB52/20,"")</f>
        <v/>
      </c>
      <c r="AC52" s="54" t="str">
        <f>IF('20'!AC52&lt;&gt;"",'20'!AC52/20,"")</f>
        <v/>
      </c>
      <c r="AD52" s="54" t="str">
        <f>IF('20'!AD52&lt;&gt;"",'20'!AD52/20,"")</f>
        <v/>
      </c>
      <c r="AE52" s="54" t="str">
        <f>IF('20'!AE52&lt;&gt;"",'20'!AE52/20,"")</f>
        <v/>
      </c>
      <c r="AF52" s="54" t="str">
        <f>IF('20'!AF52&lt;&gt;"",'20'!AF52/20,"")</f>
        <v/>
      </c>
      <c r="AG52" s="54" t="str">
        <f>IF('20'!AG52&lt;&gt;"",'20'!AG52/20,"")</f>
        <v/>
      </c>
      <c r="AH52" s="54" t="str">
        <f>IF('20'!AH52&lt;&gt;"",'20'!AH52/20,"")</f>
        <v/>
      </c>
      <c r="AI52" s="54" t="str">
        <f>IF('20'!AI52&lt;&gt;"",'20'!AI52/20,"")</f>
        <v/>
      </c>
      <c r="AJ52" s="54" t="str">
        <f>IF('20'!AJ52&lt;&gt;"",'20'!AJ52/20,"")</f>
        <v/>
      </c>
      <c r="AK52" s="54" t="str">
        <f>IF('20'!AK52&lt;&gt;"",'20'!AK52/20,"")</f>
        <v/>
      </c>
      <c r="AL52" s="54" t="str">
        <f>IF('20'!AL52&lt;&gt;"",'20'!AL52/20,"")</f>
        <v/>
      </c>
      <c r="AM52" s="54" t="str">
        <f>IF('20'!AM52&lt;&gt;"",'20'!AM52/20,"")</f>
        <v/>
      </c>
      <c r="AN52" s="54" t="str">
        <f>IF('20'!AN52&lt;&gt;"",'20'!AN52/20,"")</f>
        <v/>
      </c>
      <c r="AO52" s="54" t="str">
        <f>IF('20'!AO52&lt;&gt;"",'20'!AO52/20,"")</f>
        <v/>
      </c>
      <c r="AP52" s="54" t="str">
        <f>IF('20'!AP52&lt;&gt;"",'20'!AP52/20,"")</f>
        <v/>
      </c>
      <c r="AQ52" s="54" t="str">
        <f>IF('20'!AQ52&lt;&gt;"",'20'!AQ52/20,"")</f>
        <v/>
      </c>
      <c r="AR52" s="54" t="str">
        <f>IF('20'!AR52&lt;&gt;"",'20'!AR52/20,"")</f>
        <v/>
      </c>
      <c r="AS52" s="54" t="str">
        <f>IF('20'!AS52&lt;&gt;"",'20'!AS52/20,"")</f>
        <v/>
      </c>
      <c r="AT52" s="54" t="str">
        <f>IF('20'!AT52&lt;&gt;"",'20'!AT52/20,"")</f>
        <v/>
      </c>
      <c r="AU52" s="54" t="str">
        <f>IF('20'!AU52&lt;&gt;"",'20'!AU52/20,"")</f>
        <v/>
      </c>
      <c r="AV52" s="54" t="str">
        <f>IF('20'!AV52&lt;&gt;"",'20'!AV52/20,"")</f>
        <v/>
      </c>
      <c r="AW52" s="54" t="str">
        <f>IF('20'!AW52&lt;&gt;"",'20'!AW52/20,"")</f>
        <v/>
      </c>
      <c r="AX52" s="54" t="str">
        <f>IF('20'!AX52&lt;&gt;"",'20'!AX52/20,"")</f>
        <v/>
      </c>
      <c r="AY52" s="54" t="str">
        <f>IF('20'!AY52&lt;&gt;"",'20'!AY52/20,"")</f>
        <v/>
      </c>
      <c r="AZ52" s="54" t="str">
        <f>IF('20'!AZ52&lt;&gt;"",'20'!AZ52/20,"")</f>
        <v/>
      </c>
      <c r="BA52" s="54" t="str">
        <f>IF('20'!BA52&lt;&gt;"",'20'!BA52/20,"")</f>
        <v/>
      </c>
      <c r="BB52" s="54" t="str">
        <f>IF('20'!BB52&lt;&gt;"",'20'!BB52/20,"")</f>
        <v/>
      </c>
      <c r="BC52" s="54" t="str">
        <f>IF('20'!BC52&lt;&gt;"",'20'!BC52/20,"")</f>
        <v/>
      </c>
      <c r="BD52" s="54" t="str">
        <f>IF('20'!BD52&lt;&gt;"",'20'!BD52/20,"")</f>
        <v/>
      </c>
      <c r="BE52" s="54" t="str">
        <f>IF('20'!BE52&lt;&gt;"",'20'!BE52/20,"")</f>
        <v/>
      </c>
      <c r="BF52" s="54" t="str">
        <f>IF('20'!BF52&lt;&gt;"",'20'!BF52/20,"")</f>
        <v/>
      </c>
      <c r="BG52" s="54" t="str">
        <f>IF('20'!BG52&lt;&gt;"",'20'!BG52/20,"")</f>
        <v/>
      </c>
      <c r="BH52" s="54" t="str">
        <f>IF('20'!BH52&lt;&gt;"",'20'!BH52/20,"")</f>
        <v/>
      </c>
      <c r="BI52" s="54" t="str">
        <f>IF('20'!BI52&lt;&gt;"",'20'!BI52/20,"")</f>
        <v/>
      </c>
      <c r="BJ52" s="54" t="str">
        <f>IF('20'!BJ52&lt;&gt;"",'20'!BJ52/20,"")</f>
        <v/>
      </c>
      <c r="BK52" s="54" t="str">
        <f>IF('20'!BK52&lt;&gt;"",'20'!BK52/20,"")</f>
        <v/>
      </c>
      <c r="BL52" s="54" t="str">
        <f>IF('20'!BL52&lt;&gt;"",'20'!BL52/20,"")</f>
        <v/>
      </c>
      <c r="BM52" s="54" t="str">
        <f>IF('20'!BM52&lt;&gt;"",'20'!BM52/20,"")</f>
        <v/>
      </c>
      <c r="BN52" s="54" t="str">
        <f>IF('20'!BN52&lt;&gt;"",'20'!BN52/20,"")</f>
        <v/>
      </c>
      <c r="BO52" s="54" t="str">
        <f>IF('20'!BO52&lt;&gt;"",'20'!BO52/20,"")</f>
        <v/>
      </c>
      <c r="BP52" s="54" t="str">
        <f>IF('20'!BP52&lt;&gt;"",'20'!BP52/20,"")</f>
        <v/>
      </c>
      <c r="BQ52" s="54" t="str">
        <f>IF('20'!BQ52&lt;&gt;"",'20'!BQ52/20,"")</f>
        <v/>
      </c>
      <c r="BR52" s="54" t="str">
        <f>IF('20'!BR52&lt;&gt;"",'20'!BR52/20,"")</f>
        <v/>
      </c>
      <c r="BS52" s="54" t="str">
        <f>IF('20'!BS52&lt;&gt;"",'20'!BS52/20,"")</f>
        <v/>
      </c>
      <c r="BT52" s="54" t="str">
        <f>IF('20'!BT52&lt;&gt;"",'20'!BT52/20,"")</f>
        <v/>
      </c>
      <c r="BU52" s="54" t="str">
        <f>IF('20'!BU52&lt;&gt;"",'20'!BU52/20,"")</f>
        <v/>
      </c>
      <c r="BV52" s="54" t="str">
        <f>IF('20'!BV52&lt;&gt;"",'20'!BV52/20,"")</f>
        <v/>
      </c>
      <c r="BW52" s="54" t="str">
        <f>IF('20'!BW52&lt;&gt;"",'20'!BW52/20,"")</f>
        <v/>
      </c>
      <c r="BX52" s="54" t="str">
        <f>IF('20'!BX52&lt;&gt;"",'20'!BX52/20,"")</f>
        <v/>
      </c>
      <c r="BY52" s="54" t="str">
        <f>IF('20'!BY52&lt;&gt;"",'20'!BY52/20,"")</f>
        <v/>
      </c>
      <c r="BZ52" s="54" t="str">
        <f>IF('20'!BZ52&lt;&gt;"",'20'!BZ52/20,"")</f>
        <v/>
      </c>
      <c r="CA52" s="54" t="str">
        <f>IF('20'!CA52&lt;&gt;"",'20'!CA52/20,"")</f>
        <v/>
      </c>
      <c r="CB52" s="54" t="str">
        <f>IF('20'!CB52&lt;&gt;"",'20'!CB52/20,"")</f>
        <v/>
      </c>
      <c r="CC52" s="54" t="str">
        <f>IF('20'!CC52&lt;&gt;"",'20'!CC52/20,"")</f>
        <v/>
      </c>
      <c r="CD52" s="54" t="str">
        <f>IF('20'!CD52&lt;&gt;"",'20'!CD52/20,"")</f>
        <v/>
      </c>
      <c r="CE52" s="54" t="str">
        <f>IF('20'!CE52&lt;&gt;"",'20'!CE52/20,"")</f>
        <v/>
      </c>
      <c r="CF52" s="54" t="str">
        <f>IF('20'!CF52&lt;&gt;"",'20'!CF52/20,"")</f>
        <v/>
      </c>
      <c r="CG52" s="54" t="str">
        <f>IF('20'!CG52&lt;&gt;"",'20'!CG52/20,"")</f>
        <v/>
      </c>
      <c r="CH52" s="54" t="str">
        <f>IF('20'!CH52&lt;&gt;"",'20'!CH52/20,"")</f>
        <v/>
      </c>
      <c r="CI52" s="54" t="str">
        <f>IF('20'!CI52&lt;&gt;"",'20'!CI52/20,"")</f>
        <v/>
      </c>
      <c r="CJ52" s="54" t="str">
        <f>IF('20'!CJ52&lt;&gt;"",'20'!CJ52/20,"")</f>
        <v/>
      </c>
      <c r="CK52" s="54" t="str">
        <f>IF('20'!CK52&lt;&gt;"",'20'!CK52/20,"")</f>
        <v/>
      </c>
      <c r="CL52" s="54" t="str">
        <f>IF('20'!CL52&lt;&gt;"",'20'!CL52/20,"")</f>
        <v/>
      </c>
      <c r="CM52" s="54" t="str">
        <f>IF('20'!CM52&lt;&gt;"",'20'!CM52/20,"")</f>
        <v/>
      </c>
      <c r="CN52" s="54" t="str">
        <f>IF('20'!CN52&lt;&gt;"",'20'!CN52/20,"")</f>
        <v/>
      </c>
      <c r="CO52" s="54" t="str">
        <f>IF('20'!CO52&lt;&gt;"",'20'!CO52/20,"")</f>
        <v/>
      </c>
      <c r="CP52" s="54" t="str">
        <f>IF('20'!CP52&lt;&gt;"",'20'!CP52/20,"")</f>
        <v/>
      </c>
      <c r="CQ52" s="54" t="str">
        <f>IF('20'!CQ52&lt;&gt;"",'20'!CQ52/20,"")</f>
        <v/>
      </c>
      <c r="CR52" s="54" t="str">
        <f>IF('20'!CR52&lt;&gt;"",'20'!CR52/20,"")</f>
        <v/>
      </c>
      <c r="CS52" s="54" t="str">
        <f>IF('20'!CS52&lt;&gt;"",'20'!CS52/20,"")</f>
        <v/>
      </c>
      <c r="CT52" s="54" t="str">
        <f>IF('20'!CT52&lt;&gt;"",'20'!CT52/20,"")</f>
        <v/>
      </c>
      <c r="CU52" s="54" t="str">
        <f>IF('20'!CU52&lt;&gt;"",'20'!CU52/20,"")</f>
        <v/>
      </c>
      <c r="CV52" s="54" t="str">
        <f>IF('20'!CV52&lt;&gt;"",'20'!CV52/20,"")</f>
        <v/>
      </c>
      <c r="CW52" s="54" t="str">
        <f>IF('20'!CW52&lt;&gt;"",'20'!CW52/20,"")</f>
        <v/>
      </c>
      <c r="CX52" s="54" t="str">
        <f>IF('20'!CX52&lt;&gt;"",'20'!CX52/20,"")</f>
        <v/>
      </c>
      <c r="CY52" s="54" t="str">
        <f>IF('20'!CY52&lt;&gt;"",'20'!CY52/20,"")</f>
        <v/>
      </c>
      <c r="CZ52" s="54" t="str">
        <f>IF('20'!CZ52&lt;&gt;"",'20'!CZ52/20,"")</f>
        <v/>
      </c>
      <c r="DA52" s="54" t="str">
        <f>IF('20'!DA52&lt;&gt;"",'20'!DA52/20,"")</f>
        <v/>
      </c>
      <c r="DB52" s="54" t="str">
        <f>IF('20'!DB52&lt;&gt;"",'20'!DB52/20,"")</f>
        <v/>
      </c>
      <c r="DC52" s="54" t="str">
        <f>IF('20'!DC52&lt;&gt;"",'20'!DC52/20,"")</f>
        <v/>
      </c>
      <c r="DD52" s="54" t="str">
        <f>IF('20'!DD52&lt;&gt;"",'20'!DD52/20,"")</f>
        <v/>
      </c>
      <c r="DE52" s="54" t="str">
        <f>IF('20'!DE52&lt;&gt;"",'20'!DE52/20,"")</f>
        <v/>
      </c>
      <c r="DF52" s="54" t="str">
        <f>IF('20'!DF52&lt;&gt;"",'20'!DF52/20,"")</f>
        <v/>
      </c>
      <c r="DG52" s="54" t="str">
        <f>IF('20'!DG52&lt;&gt;"",'20'!DG52/20,"")</f>
        <v/>
      </c>
      <c r="DH52" s="54" t="str">
        <f>IF('20'!DH52&lt;&gt;"",'20'!DH52/20,"")</f>
        <v/>
      </c>
      <c r="DI52" s="54" t="str">
        <f>IF('20'!DI52&lt;&gt;"",'20'!DI52/20,"")</f>
        <v/>
      </c>
      <c r="DJ52" s="54" t="str">
        <f>IF('20'!DJ52&lt;&gt;"",'20'!DJ52/20,"")</f>
        <v/>
      </c>
      <c r="DK52" s="54" t="str">
        <f>IF('20'!DK52&lt;&gt;"",'20'!DK52/20,"")</f>
        <v/>
      </c>
      <c r="DL52" s="54" t="str">
        <f>IF('20'!DL52&lt;&gt;"",'20'!DL52/20,"")</f>
        <v/>
      </c>
      <c r="DM52" s="54" t="str">
        <f>IF('20'!DM52&lt;&gt;"",'20'!DM52/20,"")</f>
        <v/>
      </c>
      <c r="DN52" s="54" t="str">
        <f>IF('20'!DN52&lt;&gt;"",'20'!DN52/20,"")</f>
        <v/>
      </c>
      <c r="DO52" s="54" t="str">
        <f>IF('20'!DO52&lt;&gt;"",'20'!DO52/20,"")</f>
        <v/>
      </c>
      <c r="DP52" s="54" t="str">
        <f>IF('20'!DP52&lt;&gt;"",'20'!DP52/20,"")</f>
        <v/>
      </c>
      <c r="DQ52" s="54" t="str">
        <f>IF('20'!DQ52&lt;&gt;"",'20'!DQ52/20,"")</f>
        <v/>
      </c>
      <c r="DR52" s="54" t="str">
        <f>IF('20'!DR52&lt;&gt;"",'20'!DR52/20,"")</f>
        <v/>
      </c>
      <c r="DS52" s="54" t="str">
        <f>IF('20'!DS52&lt;&gt;"",'20'!DS52/20,"")</f>
        <v/>
      </c>
      <c r="DT52" s="54" t="str">
        <f>IF('20'!DT52&lt;&gt;"",'20'!DT52/20,"")</f>
        <v/>
      </c>
      <c r="DU52" s="54" t="str">
        <f>IF('20'!DU52&lt;&gt;"",'20'!DU52/20,"")</f>
        <v/>
      </c>
      <c r="DV52" s="54" t="str">
        <f>IF('20'!DV52&lt;&gt;"",'20'!DV52/20,"")</f>
        <v/>
      </c>
      <c r="DW52" s="54" t="str">
        <f>IF('20'!DW52&lt;&gt;"",'20'!DW52/20,"")</f>
        <v/>
      </c>
      <c r="DX52" s="54" t="str">
        <f>IF('20'!DX52&lt;&gt;"",'20'!DX52/20,"")</f>
        <v/>
      </c>
      <c r="DY52" s="54" t="str">
        <f>IF('20'!DY52&lt;&gt;"",'20'!DY52/20,"")</f>
        <v/>
      </c>
      <c r="DZ52" s="54" t="str">
        <f>IF('20'!DZ52&lt;&gt;"",'20'!DZ52/20,"")</f>
        <v/>
      </c>
      <c r="EA52" s="54" t="str">
        <f>IF('20'!EA52&lt;&gt;"",'20'!EA52/20,"")</f>
        <v/>
      </c>
      <c r="EB52" s="54" t="str">
        <f>IF('20'!EB52&lt;&gt;"",'20'!EB52/20,"")</f>
        <v/>
      </c>
      <c r="EC52" s="54" t="str">
        <f>IF('20'!EC52&lt;&gt;"",'20'!EC52/20,"")</f>
        <v/>
      </c>
      <c r="ED52" s="54" t="str">
        <f>IF('20'!ED52&lt;&gt;"",'20'!ED52/20,"")</f>
        <v/>
      </c>
      <c r="EE52" s="54" t="str">
        <f>IF('20'!EE52&lt;&gt;"",'20'!EE52/20,"")</f>
        <v/>
      </c>
      <c r="EF52" s="54" t="str">
        <f>IF('20'!EF52&lt;&gt;"",'20'!EF52/20,"")</f>
        <v/>
      </c>
      <c r="EG52" s="54" t="str">
        <f>IF('20'!EG52&lt;&gt;"",'20'!EG52/20,"")</f>
        <v/>
      </c>
      <c r="EH52" s="54" t="str">
        <f>IF('20'!EH52&lt;&gt;"",'20'!EH52/20,"")</f>
        <v/>
      </c>
      <c r="EI52" s="54" t="str">
        <f>IF('20'!EI52&lt;&gt;"",'20'!EI52/20,"")</f>
        <v/>
      </c>
      <c r="EJ52" s="54" t="str">
        <f>IF('20'!EJ52&lt;&gt;"",'20'!EJ52/20,"")</f>
        <v/>
      </c>
      <c r="EK52" s="54" t="str">
        <f>IF('20'!EK52&lt;&gt;"",'20'!EK52/20,"")</f>
        <v/>
      </c>
      <c r="EL52" s="54" t="str">
        <f>IF('20'!EL52&lt;&gt;"",'20'!EL52/20,"")</f>
        <v/>
      </c>
      <c r="EM52" s="54" t="str">
        <f>IF('20'!EM52&lt;&gt;"",'20'!EM52/20,"")</f>
        <v/>
      </c>
      <c r="EN52" s="54" t="str">
        <f>IF('20'!EN52&lt;&gt;"",'20'!EN52/20,"")</f>
        <v/>
      </c>
      <c r="EO52" s="54" t="str">
        <f>IF('20'!EO52&lt;&gt;"",'20'!EO52/20,"")</f>
        <v/>
      </c>
      <c r="EP52" s="54" t="str">
        <f>IF('20'!EP52&lt;&gt;"",'20'!EP52/20,"")</f>
        <v/>
      </c>
      <c r="EQ52" s="54" t="str">
        <f>IF('20'!EQ52&lt;&gt;"",'20'!EQ52/20,"")</f>
        <v/>
      </c>
      <c r="ER52" s="54" t="str">
        <f>IF('20'!ER52&lt;&gt;"",'20'!ER52/20,"")</f>
        <v/>
      </c>
      <c r="ES52" s="54" t="str">
        <f>IF('20'!ES52&lt;&gt;"",'20'!ES52/20,"")</f>
        <v/>
      </c>
      <c r="ET52" s="54" t="str">
        <f>IF('20'!ET52&lt;&gt;"",'20'!ET52/20,"")</f>
        <v/>
      </c>
      <c r="EU52" s="54" t="str">
        <f>IF('20'!EU52&lt;&gt;"",'20'!EU52/20,"")</f>
        <v/>
      </c>
      <c r="EV52" s="54" t="str">
        <f>IF('20'!EV52&lt;&gt;"",'20'!EV52/20,"")</f>
        <v/>
      </c>
      <c r="EW52" s="54" t="str">
        <f>IF('20'!EW52&lt;&gt;"",'20'!EW52/20,"")</f>
        <v/>
      </c>
      <c r="EX52" s="54" t="str">
        <f>IF('20'!EX52&lt;&gt;"",'20'!EX52/20,"")</f>
        <v/>
      </c>
      <c r="EY52" s="54" t="str">
        <f>IF('20'!EY52&lt;&gt;"",'20'!EY52/20,"")</f>
        <v/>
      </c>
      <c r="EZ52" s="54" t="str">
        <f>IF('20'!EZ52&lt;&gt;"",'20'!EZ52/20,"")</f>
        <v/>
      </c>
      <c r="FA52" s="54" t="str">
        <f>IF('20'!FA52&lt;&gt;"",'20'!FA52/20,"")</f>
        <v/>
      </c>
      <c r="FB52" s="54" t="str">
        <f>IF('20'!FB52&lt;&gt;"",'20'!FB52/20,"")</f>
        <v/>
      </c>
      <c r="FC52" s="54" t="str">
        <f>IF('20'!FC52&lt;&gt;"",'20'!FC52/20,"")</f>
        <v/>
      </c>
      <c r="FD52" s="54" t="str">
        <f>IF('20'!FD52&lt;&gt;"",'20'!FD52/20,"")</f>
        <v/>
      </c>
      <c r="FE52" s="54" t="str">
        <f>IF('20'!FE52&lt;&gt;"",'20'!FE52/20,"")</f>
        <v/>
      </c>
      <c r="FF52" s="54" t="str">
        <f>IF('20'!FF52&lt;&gt;"",'20'!FF52/20,"")</f>
        <v/>
      </c>
      <c r="FG52" s="54" t="str">
        <f>IF('20'!FG52&lt;&gt;"",'20'!FG52/20,"")</f>
        <v/>
      </c>
      <c r="FH52" s="54" t="str">
        <f>IF('20'!FH52&lt;&gt;"",'20'!FH52/20,"")</f>
        <v/>
      </c>
      <c r="FI52" s="54" t="str">
        <f>IF('20'!FI52&lt;&gt;"",'20'!FI52/20,"")</f>
        <v/>
      </c>
      <c r="FJ52" s="54" t="str">
        <f>IF('20'!FJ52&lt;&gt;"",'20'!FJ52/20,"")</f>
        <v/>
      </c>
      <c r="FK52" s="54" t="str">
        <f>IF('20'!FK52&lt;&gt;"",'20'!FK52/20,"")</f>
        <v/>
      </c>
      <c r="FL52" s="54" t="str">
        <f>IF('20'!FL52&lt;&gt;"",'20'!FL52/20,"")</f>
        <v/>
      </c>
    </row>
    <row r="53" spans="2:168" x14ac:dyDescent="0.25">
      <c r="B53" s="42"/>
      <c r="C53" s="42"/>
      <c r="D53" s="38"/>
      <c r="E53" s="54" t="str">
        <f>IF('20'!E53&lt;&gt;"",'20'!E53/20,"")</f>
        <v/>
      </c>
      <c r="F53" s="54" t="str">
        <f>IF('20'!F53&lt;&gt;"",'20'!F53/20,"")</f>
        <v/>
      </c>
      <c r="G53" s="54" t="str">
        <f>IF('20'!G53&lt;&gt;"",'20'!G53/20,"")</f>
        <v/>
      </c>
      <c r="H53" s="54" t="str">
        <f>IF('20'!H53&lt;&gt;"",'20'!H53/20,"")</f>
        <v/>
      </c>
      <c r="I53" s="54" t="str">
        <f>IF('20'!I53&lt;&gt;"",'20'!I53/20,"")</f>
        <v/>
      </c>
      <c r="J53" s="54" t="str">
        <f>IF('20'!J53&lt;&gt;"",'20'!J53/20,"")</f>
        <v/>
      </c>
      <c r="K53" s="54" t="str">
        <f>IF('20'!K53&lt;&gt;"",'20'!K53/20,"")</f>
        <v/>
      </c>
      <c r="L53" s="54" t="str">
        <f>IF('20'!L53&lt;&gt;"",'20'!L53/20,"")</f>
        <v/>
      </c>
      <c r="M53" s="54" t="str">
        <f>IF('20'!M53&lt;&gt;"",'20'!M53/20,"")</f>
        <v/>
      </c>
      <c r="N53" s="54" t="str">
        <f>IF('20'!N53&lt;&gt;"",'20'!N53/20,"")</f>
        <v/>
      </c>
      <c r="O53" s="54" t="str">
        <f>IF('20'!O53&lt;&gt;"",'20'!O53/20,"")</f>
        <v/>
      </c>
      <c r="P53" s="54" t="str">
        <f>IF('20'!P53&lt;&gt;"",'20'!P53/20,"")</f>
        <v/>
      </c>
      <c r="Q53" s="54" t="str">
        <f>IF('20'!Q53&lt;&gt;"",'20'!Q53/20,"")</f>
        <v/>
      </c>
      <c r="R53" s="54" t="str">
        <f>IF('20'!R53&lt;&gt;"",'20'!R53/20,"")</f>
        <v/>
      </c>
      <c r="S53" s="54" t="str">
        <f>IF('20'!S53&lt;&gt;"",'20'!S53/20,"")</f>
        <v/>
      </c>
      <c r="T53" s="54" t="str">
        <f>IF('20'!T53&lt;&gt;"",'20'!T53/20,"")</f>
        <v/>
      </c>
      <c r="U53" s="54" t="str">
        <f>IF('20'!U53&lt;&gt;"",'20'!U53/20,"")</f>
        <v/>
      </c>
      <c r="V53" s="54" t="str">
        <f>IF('20'!V53&lt;&gt;"",'20'!V53/20,"")</f>
        <v/>
      </c>
      <c r="W53" s="54" t="str">
        <f>IF('20'!W53&lt;&gt;"",'20'!W53/20,"")</f>
        <v/>
      </c>
      <c r="X53" s="54" t="str">
        <f>IF('20'!X53&lt;&gt;"",'20'!X53/20,"")</f>
        <v/>
      </c>
      <c r="Y53" s="54" t="str">
        <f>IF('20'!Y53&lt;&gt;"",'20'!Y53/20,"")</f>
        <v/>
      </c>
      <c r="Z53" s="54" t="str">
        <f>IF('20'!Z53&lt;&gt;"",'20'!Z53/20,"")</f>
        <v/>
      </c>
      <c r="AA53" s="54" t="str">
        <f>IF('20'!AA53&lt;&gt;"",'20'!AA53/20,"")</f>
        <v/>
      </c>
      <c r="AB53" s="54" t="str">
        <f>IF('20'!AB53&lt;&gt;"",'20'!AB53/20,"")</f>
        <v/>
      </c>
      <c r="AC53" s="54" t="str">
        <f>IF('20'!AC53&lt;&gt;"",'20'!AC53/20,"")</f>
        <v/>
      </c>
      <c r="AD53" s="54" t="str">
        <f>IF('20'!AD53&lt;&gt;"",'20'!AD53/20,"")</f>
        <v/>
      </c>
      <c r="AE53" s="54" t="str">
        <f>IF('20'!AE53&lt;&gt;"",'20'!AE53/20,"")</f>
        <v/>
      </c>
      <c r="AF53" s="54" t="str">
        <f>IF('20'!AF53&lt;&gt;"",'20'!AF53/20,"")</f>
        <v/>
      </c>
      <c r="AG53" s="54" t="str">
        <f>IF('20'!AG53&lt;&gt;"",'20'!AG53/20,"")</f>
        <v/>
      </c>
      <c r="AH53" s="54" t="str">
        <f>IF('20'!AH53&lt;&gt;"",'20'!AH53/20,"")</f>
        <v/>
      </c>
      <c r="AI53" s="54" t="str">
        <f>IF('20'!AI53&lt;&gt;"",'20'!AI53/20,"")</f>
        <v/>
      </c>
      <c r="AJ53" s="54" t="str">
        <f>IF('20'!AJ53&lt;&gt;"",'20'!AJ53/20,"")</f>
        <v/>
      </c>
      <c r="AK53" s="54" t="str">
        <f>IF('20'!AK53&lt;&gt;"",'20'!AK53/20,"")</f>
        <v/>
      </c>
      <c r="AL53" s="54" t="str">
        <f>IF('20'!AL53&lt;&gt;"",'20'!AL53/20,"")</f>
        <v/>
      </c>
      <c r="AM53" s="54" t="str">
        <f>IF('20'!AM53&lt;&gt;"",'20'!AM53/20,"")</f>
        <v/>
      </c>
      <c r="AN53" s="54" t="str">
        <f>IF('20'!AN53&lt;&gt;"",'20'!AN53/20,"")</f>
        <v/>
      </c>
      <c r="AO53" s="54" t="str">
        <f>IF('20'!AO53&lt;&gt;"",'20'!AO53/20,"")</f>
        <v/>
      </c>
      <c r="AP53" s="54" t="str">
        <f>IF('20'!AP53&lt;&gt;"",'20'!AP53/20,"")</f>
        <v/>
      </c>
      <c r="AQ53" s="54" t="str">
        <f>IF('20'!AQ53&lt;&gt;"",'20'!AQ53/20,"")</f>
        <v/>
      </c>
      <c r="AR53" s="54" t="str">
        <f>IF('20'!AR53&lt;&gt;"",'20'!AR53/20,"")</f>
        <v/>
      </c>
      <c r="AS53" s="54" t="str">
        <f>IF('20'!AS53&lt;&gt;"",'20'!AS53/20,"")</f>
        <v/>
      </c>
      <c r="AT53" s="54" t="str">
        <f>IF('20'!AT53&lt;&gt;"",'20'!AT53/20,"")</f>
        <v/>
      </c>
      <c r="AU53" s="54" t="str">
        <f>IF('20'!AU53&lt;&gt;"",'20'!AU53/20,"")</f>
        <v/>
      </c>
      <c r="AV53" s="54" t="str">
        <f>IF('20'!AV53&lt;&gt;"",'20'!AV53/20,"")</f>
        <v/>
      </c>
      <c r="AW53" s="54" t="str">
        <f>IF('20'!AW53&lt;&gt;"",'20'!AW53/20,"")</f>
        <v/>
      </c>
      <c r="AX53" s="54" t="str">
        <f>IF('20'!AX53&lt;&gt;"",'20'!AX53/20,"")</f>
        <v/>
      </c>
      <c r="AY53" s="54" t="str">
        <f>IF('20'!AY53&lt;&gt;"",'20'!AY53/20,"")</f>
        <v/>
      </c>
      <c r="AZ53" s="54" t="str">
        <f>IF('20'!AZ53&lt;&gt;"",'20'!AZ53/20,"")</f>
        <v/>
      </c>
      <c r="BA53" s="54" t="str">
        <f>IF('20'!BA53&lt;&gt;"",'20'!BA53/20,"")</f>
        <v/>
      </c>
      <c r="BB53" s="54" t="str">
        <f>IF('20'!BB53&lt;&gt;"",'20'!BB53/20,"")</f>
        <v/>
      </c>
      <c r="BC53" s="54" t="str">
        <f>IF('20'!BC53&lt;&gt;"",'20'!BC53/20,"")</f>
        <v/>
      </c>
      <c r="BD53" s="54" t="str">
        <f>IF('20'!BD53&lt;&gt;"",'20'!BD53/20,"")</f>
        <v/>
      </c>
      <c r="BE53" s="54" t="str">
        <f>IF('20'!BE53&lt;&gt;"",'20'!BE53/20,"")</f>
        <v/>
      </c>
      <c r="BF53" s="54" t="str">
        <f>IF('20'!BF53&lt;&gt;"",'20'!BF53/20,"")</f>
        <v/>
      </c>
      <c r="BG53" s="54" t="str">
        <f>IF('20'!BG53&lt;&gt;"",'20'!BG53/20,"")</f>
        <v/>
      </c>
      <c r="BH53" s="54" t="str">
        <f>IF('20'!BH53&lt;&gt;"",'20'!BH53/20,"")</f>
        <v/>
      </c>
      <c r="BI53" s="54" t="str">
        <f>IF('20'!BI53&lt;&gt;"",'20'!BI53/20,"")</f>
        <v/>
      </c>
      <c r="BJ53" s="54" t="str">
        <f>IF('20'!BJ53&lt;&gt;"",'20'!BJ53/20,"")</f>
        <v/>
      </c>
      <c r="BK53" s="54" t="str">
        <f>IF('20'!BK53&lt;&gt;"",'20'!BK53/20,"")</f>
        <v/>
      </c>
      <c r="BL53" s="54" t="str">
        <f>IF('20'!BL53&lt;&gt;"",'20'!BL53/20,"")</f>
        <v/>
      </c>
      <c r="BM53" s="54" t="str">
        <f>IF('20'!BM53&lt;&gt;"",'20'!BM53/20,"")</f>
        <v/>
      </c>
      <c r="BN53" s="54" t="str">
        <f>IF('20'!BN53&lt;&gt;"",'20'!BN53/20,"")</f>
        <v/>
      </c>
      <c r="BO53" s="54" t="str">
        <f>IF('20'!BO53&lt;&gt;"",'20'!BO53/20,"")</f>
        <v/>
      </c>
      <c r="BP53" s="54" t="str">
        <f>IF('20'!BP53&lt;&gt;"",'20'!BP53/20,"")</f>
        <v/>
      </c>
      <c r="BQ53" s="54" t="str">
        <f>IF('20'!BQ53&lt;&gt;"",'20'!BQ53/20,"")</f>
        <v/>
      </c>
      <c r="BR53" s="54" t="str">
        <f>IF('20'!BR53&lt;&gt;"",'20'!BR53/20,"")</f>
        <v/>
      </c>
      <c r="BS53" s="54" t="str">
        <f>IF('20'!BS53&lt;&gt;"",'20'!BS53/20,"")</f>
        <v/>
      </c>
      <c r="BT53" s="54" t="str">
        <f>IF('20'!BT53&lt;&gt;"",'20'!BT53/20,"")</f>
        <v/>
      </c>
      <c r="BU53" s="54" t="str">
        <f>IF('20'!BU53&lt;&gt;"",'20'!BU53/20,"")</f>
        <v/>
      </c>
      <c r="BV53" s="54" t="str">
        <f>IF('20'!BV53&lt;&gt;"",'20'!BV53/20,"")</f>
        <v/>
      </c>
      <c r="BW53" s="54" t="str">
        <f>IF('20'!BW53&lt;&gt;"",'20'!BW53/20,"")</f>
        <v/>
      </c>
      <c r="BX53" s="54" t="str">
        <f>IF('20'!BX53&lt;&gt;"",'20'!BX53/20,"")</f>
        <v/>
      </c>
      <c r="BY53" s="54" t="str">
        <f>IF('20'!BY53&lt;&gt;"",'20'!BY53/20,"")</f>
        <v/>
      </c>
      <c r="BZ53" s="54" t="str">
        <f>IF('20'!BZ53&lt;&gt;"",'20'!BZ53/20,"")</f>
        <v/>
      </c>
      <c r="CA53" s="54" t="str">
        <f>IF('20'!CA53&lt;&gt;"",'20'!CA53/20,"")</f>
        <v/>
      </c>
      <c r="CB53" s="54" t="str">
        <f>IF('20'!CB53&lt;&gt;"",'20'!CB53/20,"")</f>
        <v/>
      </c>
      <c r="CC53" s="54" t="str">
        <f>IF('20'!CC53&lt;&gt;"",'20'!CC53/20,"")</f>
        <v/>
      </c>
      <c r="CD53" s="54" t="str">
        <f>IF('20'!CD53&lt;&gt;"",'20'!CD53/20,"")</f>
        <v/>
      </c>
      <c r="CE53" s="54" t="str">
        <f>IF('20'!CE53&lt;&gt;"",'20'!CE53/20,"")</f>
        <v/>
      </c>
      <c r="CF53" s="54" t="str">
        <f>IF('20'!CF53&lt;&gt;"",'20'!CF53/20,"")</f>
        <v/>
      </c>
      <c r="CG53" s="54" t="str">
        <f>IF('20'!CG53&lt;&gt;"",'20'!CG53/20,"")</f>
        <v/>
      </c>
      <c r="CH53" s="54" t="str">
        <f>IF('20'!CH53&lt;&gt;"",'20'!CH53/20,"")</f>
        <v/>
      </c>
      <c r="CI53" s="54" t="str">
        <f>IF('20'!CI53&lt;&gt;"",'20'!CI53/20,"")</f>
        <v/>
      </c>
      <c r="CJ53" s="54" t="str">
        <f>IF('20'!CJ53&lt;&gt;"",'20'!CJ53/20,"")</f>
        <v/>
      </c>
      <c r="CK53" s="54" t="str">
        <f>IF('20'!CK53&lt;&gt;"",'20'!CK53/20,"")</f>
        <v/>
      </c>
      <c r="CL53" s="54" t="str">
        <f>IF('20'!CL53&lt;&gt;"",'20'!CL53/20,"")</f>
        <v/>
      </c>
      <c r="CM53" s="54" t="str">
        <f>IF('20'!CM53&lt;&gt;"",'20'!CM53/20,"")</f>
        <v/>
      </c>
      <c r="CN53" s="54" t="str">
        <f>IF('20'!CN53&lt;&gt;"",'20'!CN53/20,"")</f>
        <v/>
      </c>
      <c r="CO53" s="54" t="str">
        <f>IF('20'!CO53&lt;&gt;"",'20'!CO53/20,"")</f>
        <v/>
      </c>
      <c r="CP53" s="54" t="str">
        <f>IF('20'!CP53&lt;&gt;"",'20'!CP53/20,"")</f>
        <v/>
      </c>
      <c r="CQ53" s="54" t="str">
        <f>IF('20'!CQ53&lt;&gt;"",'20'!CQ53/20,"")</f>
        <v/>
      </c>
      <c r="CR53" s="54" t="str">
        <f>IF('20'!CR53&lt;&gt;"",'20'!CR53/20,"")</f>
        <v/>
      </c>
      <c r="CS53" s="54" t="str">
        <f>IF('20'!CS53&lt;&gt;"",'20'!CS53/20,"")</f>
        <v/>
      </c>
      <c r="CT53" s="54" t="str">
        <f>IF('20'!CT53&lt;&gt;"",'20'!CT53/20,"")</f>
        <v/>
      </c>
      <c r="CU53" s="54" t="str">
        <f>IF('20'!CU53&lt;&gt;"",'20'!CU53/20,"")</f>
        <v/>
      </c>
      <c r="CV53" s="54" t="str">
        <f>IF('20'!CV53&lt;&gt;"",'20'!CV53/20,"")</f>
        <v/>
      </c>
      <c r="CW53" s="54" t="str">
        <f>IF('20'!CW53&lt;&gt;"",'20'!CW53/20,"")</f>
        <v/>
      </c>
      <c r="CX53" s="54" t="str">
        <f>IF('20'!CX53&lt;&gt;"",'20'!CX53/20,"")</f>
        <v/>
      </c>
      <c r="CY53" s="54" t="str">
        <f>IF('20'!CY53&lt;&gt;"",'20'!CY53/20,"")</f>
        <v/>
      </c>
      <c r="CZ53" s="54" t="str">
        <f>IF('20'!CZ53&lt;&gt;"",'20'!CZ53/20,"")</f>
        <v/>
      </c>
      <c r="DA53" s="54" t="str">
        <f>IF('20'!DA53&lt;&gt;"",'20'!DA53/20,"")</f>
        <v/>
      </c>
      <c r="DB53" s="54" t="str">
        <f>IF('20'!DB53&lt;&gt;"",'20'!DB53/20,"")</f>
        <v/>
      </c>
      <c r="DC53" s="54" t="str">
        <f>IF('20'!DC53&lt;&gt;"",'20'!DC53/20,"")</f>
        <v/>
      </c>
      <c r="DD53" s="54" t="str">
        <f>IF('20'!DD53&lt;&gt;"",'20'!DD53/20,"")</f>
        <v/>
      </c>
      <c r="DE53" s="54" t="str">
        <f>IF('20'!DE53&lt;&gt;"",'20'!DE53/20,"")</f>
        <v/>
      </c>
      <c r="DF53" s="54" t="str">
        <f>IF('20'!DF53&lt;&gt;"",'20'!DF53/20,"")</f>
        <v/>
      </c>
      <c r="DG53" s="54" t="str">
        <f>IF('20'!DG53&lt;&gt;"",'20'!DG53/20,"")</f>
        <v/>
      </c>
      <c r="DH53" s="54" t="str">
        <f>IF('20'!DH53&lt;&gt;"",'20'!DH53/20,"")</f>
        <v/>
      </c>
      <c r="DI53" s="54" t="str">
        <f>IF('20'!DI53&lt;&gt;"",'20'!DI53/20,"")</f>
        <v/>
      </c>
      <c r="DJ53" s="54" t="str">
        <f>IF('20'!DJ53&lt;&gt;"",'20'!DJ53/20,"")</f>
        <v/>
      </c>
      <c r="DK53" s="54" t="str">
        <f>IF('20'!DK53&lt;&gt;"",'20'!DK53/20,"")</f>
        <v/>
      </c>
      <c r="DL53" s="54" t="str">
        <f>IF('20'!DL53&lt;&gt;"",'20'!DL53/20,"")</f>
        <v/>
      </c>
      <c r="DM53" s="54" t="str">
        <f>IF('20'!DM53&lt;&gt;"",'20'!DM53/20,"")</f>
        <v/>
      </c>
      <c r="DN53" s="54" t="str">
        <f>IF('20'!DN53&lt;&gt;"",'20'!DN53/20,"")</f>
        <v/>
      </c>
      <c r="DO53" s="54" t="str">
        <f>IF('20'!DO53&lt;&gt;"",'20'!DO53/20,"")</f>
        <v/>
      </c>
      <c r="DP53" s="54" t="str">
        <f>IF('20'!DP53&lt;&gt;"",'20'!DP53/20,"")</f>
        <v/>
      </c>
      <c r="DQ53" s="54" t="str">
        <f>IF('20'!DQ53&lt;&gt;"",'20'!DQ53/20,"")</f>
        <v/>
      </c>
      <c r="DR53" s="54" t="str">
        <f>IF('20'!DR53&lt;&gt;"",'20'!DR53/20,"")</f>
        <v/>
      </c>
      <c r="DS53" s="54" t="str">
        <f>IF('20'!DS53&lt;&gt;"",'20'!DS53/20,"")</f>
        <v/>
      </c>
      <c r="DT53" s="54" t="str">
        <f>IF('20'!DT53&lt;&gt;"",'20'!DT53/20,"")</f>
        <v/>
      </c>
      <c r="DU53" s="54" t="str">
        <f>IF('20'!DU53&lt;&gt;"",'20'!DU53/20,"")</f>
        <v/>
      </c>
      <c r="DV53" s="54" t="str">
        <f>IF('20'!DV53&lt;&gt;"",'20'!DV53/20,"")</f>
        <v/>
      </c>
      <c r="DW53" s="54" t="str">
        <f>IF('20'!DW53&lt;&gt;"",'20'!DW53/20,"")</f>
        <v/>
      </c>
      <c r="DX53" s="54" t="str">
        <f>IF('20'!DX53&lt;&gt;"",'20'!DX53/20,"")</f>
        <v/>
      </c>
      <c r="DY53" s="54" t="str">
        <f>IF('20'!DY53&lt;&gt;"",'20'!DY53/20,"")</f>
        <v/>
      </c>
      <c r="DZ53" s="54" t="str">
        <f>IF('20'!DZ53&lt;&gt;"",'20'!DZ53/20,"")</f>
        <v/>
      </c>
      <c r="EA53" s="54" t="str">
        <f>IF('20'!EA53&lt;&gt;"",'20'!EA53/20,"")</f>
        <v/>
      </c>
      <c r="EB53" s="54" t="str">
        <f>IF('20'!EB53&lt;&gt;"",'20'!EB53/20,"")</f>
        <v/>
      </c>
      <c r="EC53" s="54" t="str">
        <f>IF('20'!EC53&lt;&gt;"",'20'!EC53/20,"")</f>
        <v/>
      </c>
      <c r="ED53" s="54" t="str">
        <f>IF('20'!ED53&lt;&gt;"",'20'!ED53/20,"")</f>
        <v/>
      </c>
      <c r="EE53" s="54" t="str">
        <f>IF('20'!EE53&lt;&gt;"",'20'!EE53/20,"")</f>
        <v/>
      </c>
      <c r="EF53" s="54" t="str">
        <f>IF('20'!EF53&lt;&gt;"",'20'!EF53/20,"")</f>
        <v/>
      </c>
      <c r="EG53" s="54" t="str">
        <f>IF('20'!EG53&lt;&gt;"",'20'!EG53/20,"")</f>
        <v/>
      </c>
      <c r="EH53" s="54" t="str">
        <f>IF('20'!EH53&lt;&gt;"",'20'!EH53/20,"")</f>
        <v/>
      </c>
      <c r="EI53" s="54" t="str">
        <f>IF('20'!EI53&lt;&gt;"",'20'!EI53/20,"")</f>
        <v/>
      </c>
      <c r="EJ53" s="54" t="str">
        <f>IF('20'!EJ53&lt;&gt;"",'20'!EJ53/20,"")</f>
        <v/>
      </c>
      <c r="EK53" s="54" t="str">
        <f>IF('20'!EK53&lt;&gt;"",'20'!EK53/20,"")</f>
        <v/>
      </c>
      <c r="EL53" s="54" t="str">
        <f>IF('20'!EL53&lt;&gt;"",'20'!EL53/20,"")</f>
        <v/>
      </c>
      <c r="EM53" s="54" t="str">
        <f>IF('20'!EM53&lt;&gt;"",'20'!EM53/20,"")</f>
        <v/>
      </c>
      <c r="EN53" s="54" t="str">
        <f>IF('20'!EN53&lt;&gt;"",'20'!EN53/20,"")</f>
        <v/>
      </c>
      <c r="EO53" s="54" t="str">
        <f>IF('20'!EO53&lt;&gt;"",'20'!EO53/20,"")</f>
        <v/>
      </c>
      <c r="EP53" s="54" t="str">
        <f>IF('20'!EP53&lt;&gt;"",'20'!EP53/20,"")</f>
        <v/>
      </c>
      <c r="EQ53" s="54" t="str">
        <f>IF('20'!EQ53&lt;&gt;"",'20'!EQ53/20,"")</f>
        <v/>
      </c>
      <c r="ER53" s="54" t="str">
        <f>IF('20'!ER53&lt;&gt;"",'20'!ER53/20,"")</f>
        <v/>
      </c>
      <c r="ES53" s="54" t="str">
        <f>IF('20'!ES53&lt;&gt;"",'20'!ES53/20,"")</f>
        <v/>
      </c>
      <c r="ET53" s="54" t="str">
        <f>IF('20'!ET53&lt;&gt;"",'20'!ET53/20,"")</f>
        <v/>
      </c>
      <c r="EU53" s="54" t="str">
        <f>IF('20'!EU53&lt;&gt;"",'20'!EU53/20,"")</f>
        <v/>
      </c>
      <c r="EV53" s="54" t="str">
        <f>IF('20'!EV53&lt;&gt;"",'20'!EV53/20,"")</f>
        <v/>
      </c>
      <c r="EW53" s="54" t="str">
        <f>IF('20'!EW53&lt;&gt;"",'20'!EW53/20,"")</f>
        <v/>
      </c>
      <c r="EX53" s="54" t="str">
        <f>IF('20'!EX53&lt;&gt;"",'20'!EX53/20,"")</f>
        <v/>
      </c>
      <c r="EY53" s="54" t="str">
        <f>IF('20'!EY53&lt;&gt;"",'20'!EY53/20,"")</f>
        <v/>
      </c>
      <c r="EZ53" s="54" t="str">
        <f>IF('20'!EZ53&lt;&gt;"",'20'!EZ53/20,"")</f>
        <v/>
      </c>
      <c r="FA53" s="54" t="str">
        <f>IF('20'!FA53&lt;&gt;"",'20'!FA53/20,"")</f>
        <v/>
      </c>
      <c r="FB53" s="54" t="str">
        <f>IF('20'!FB53&lt;&gt;"",'20'!FB53/20,"")</f>
        <v/>
      </c>
      <c r="FC53" s="54" t="str">
        <f>IF('20'!FC53&lt;&gt;"",'20'!FC53/20,"")</f>
        <v/>
      </c>
      <c r="FD53" s="54" t="str">
        <f>IF('20'!FD53&lt;&gt;"",'20'!FD53/20,"")</f>
        <v/>
      </c>
      <c r="FE53" s="54" t="str">
        <f>IF('20'!FE53&lt;&gt;"",'20'!FE53/20,"")</f>
        <v/>
      </c>
      <c r="FF53" s="54" t="str">
        <f>IF('20'!FF53&lt;&gt;"",'20'!FF53/20,"")</f>
        <v/>
      </c>
      <c r="FG53" s="54" t="str">
        <f>IF('20'!FG53&lt;&gt;"",'20'!FG53/20,"")</f>
        <v/>
      </c>
      <c r="FH53" s="54" t="str">
        <f>IF('20'!FH53&lt;&gt;"",'20'!FH53/20,"")</f>
        <v/>
      </c>
      <c r="FI53" s="54" t="str">
        <f>IF('20'!FI53&lt;&gt;"",'20'!FI53/20,"")</f>
        <v/>
      </c>
      <c r="FJ53" s="54" t="str">
        <f>IF('20'!FJ53&lt;&gt;"",'20'!FJ53/20,"")</f>
        <v/>
      </c>
      <c r="FK53" s="54" t="str">
        <f>IF('20'!FK53&lt;&gt;"",'20'!FK53/20,"")</f>
        <v/>
      </c>
      <c r="FL53" s="54" t="str">
        <f>IF('20'!FL53&lt;&gt;"",'20'!FL53/20,"")</f>
        <v/>
      </c>
    </row>
    <row r="54" spans="2:168" x14ac:dyDescent="0.25">
      <c r="B54" s="42"/>
      <c r="C54" s="42"/>
      <c r="D54" s="38"/>
      <c r="E54" s="54" t="str">
        <f>IF('20'!E54&lt;&gt;"",'20'!E54/20,"")</f>
        <v/>
      </c>
      <c r="F54" s="54" t="str">
        <f>IF('20'!F54&lt;&gt;"",'20'!F54/20,"")</f>
        <v/>
      </c>
      <c r="G54" s="54" t="str">
        <f>IF('20'!G54&lt;&gt;"",'20'!G54/20,"")</f>
        <v/>
      </c>
      <c r="H54" s="54" t="str">
        <f>IF('20'!H54&lt;&gt;"",'20'!H54/20,"")</f>
        <v/>
      </c>
      <c r="I54" s="54" t="str">
        <f>IF('20'!I54&lt;&gt;"",'20'!I54/20,"")</f>
        <v/>
      </c>
      <c r="J54" s="54" t="str">
        <f>IF('20'!J54&lt;&gt;"",'20'!J54/20,"")</f>
        <v/>
      </c>
      <c r="K54" s="54" t="str">
        <f>IF('20'!K54&lt;&gt;"",'20'!K54/20,"")</f>
        <v/>
      </c>
      <c r="L54" s="54" t="str">
        <f>IF('20'!L54&lt;&gt;"",'20'!L54/20,"")</f>
        <v/>
      </c>
      <c r="M54" s="54" t="str">
        <f>IF('20'!M54&lt;&gt;"",'20'!M54/20,"")</f>
        <v/>
      </c>
      <c r="N54" s="54" t="str">
        <f>IF('20'!N54&lt;&gt;"",'20'!N54/20,"")</f>
        <v/>
      </c>
      <c r="O54" s="54" t="str">
        <f>IF('20'!O54&lt;&gt;"",'20'!O54/20,"")</f>
        <v/>
      </c>
      <c r="P54" s="54" t="str">
        <f>IF('20'!P54&lt;&gt;"",'20'!P54/20,"")</f>
        <v/>
      </c>
      <c r="Q54" s="54" t="str">
        <f>IF('20'!Q54&lt;&gt;"",'20'!Q54/20,"")</f>
        <v/>
      </c>
      <c r="R54" s="54" t="str">
        <f>IF('20'!R54&lt;&gt;"",'20'!R54/20,"")</f>
        <v/>
      </c>
      <c r="S54" s="54" t="str">
        <f>IF('20'!S54&lt;&gt;"",'20'!S54/20,"")</f>
        <v/>
      </c>
      <c r="T54" s="54" t="str">
        <f>IF('20'!T54&lt;&gt;"",'20'!T54/20,"")</f>
        <v/>
      </c>
      <c r="U54" s="54" t="str">
        <f>IF('20'!U54&lt;&gt;"",'20'!U54/20,"")</f>
        <v/>
      </c>
      <c r="V54" s="54" t="str">
        <f>IF('20'!V54&lt;&gt;"",'20'!V54/20,"")</f>
        <v/>
      </c>
      <c r="W54" s="54" t="str">
        <f>IF('20'!W54&lt;&gt;"",'20'!W54/20,"")</f>
        <v/>
      </c>
      <c r="X54" s="54" t="str">
        <f>IF('20'!X54&lt;&gt;"",'20'!X54/20,"")</f>
        <v/>
      </c>
      <c r="Y54" s="54" t="str">
        <f>IF('20'!Y54&lt;&gt;"",'20'!Y54/20,"")</f>
        <v/>
      </c>
      <c r="Z54" s="54" t="str">
        <f>IF('20'!Z54&lt;&gt;"",'20'!Z54/20,"")</f>
        <v/>
      </c>
      <c r="AA54" s="54" t="str">
        <f>IF('20'!AA54&lt;&gt;"",'20'!AA54/20,"")</f>
        <v/>
      </c>
      <c r="AB54" s="54" t="str">
        <f>IF('20'!AB54&lt;&gt;"",'20'!AB54/20,"")</f>
        <v/>
      </c>
      <c r="AC54" s="54" t="str">
        <f>IF('20'!AC54&lt;&gt;"",'20'!AC54/20,"")</f>
        <v/>
      </c>
      <c r="AD54" s="54" t="str">
        <f>IF('20'!AD54&lt;&gt;"",'20'!AD54/20,"")</f>
        <v/>
      </c>
      <c r="AE54" s="54" t="str">
        <f>IF('20'!AE54&lt;&gt;"",'20'!AE54/20,"")</f>
        <v/>
      </c>
      <c r="AF54" s="54" t="str">
        <f>IF('20'!AF54&lt;&gt;"",'20'!AF54/20,"")</f>
        <v/>
      </c>
      <c r="AG54" s="54" t="str">
        <f>IF('20'!AG54&lt;&gt;"",'20'!AG54/20,"")</f>
        <v/>
      </c>
      <c r="AH54" s="54" t="str">
        <f>IF('20'!AH54&lt;&gt;"",'20'!AH54/20,"")</f>
        <v/>
      </c>
      <c r="AI54" s="54" t="str">
        <f>IF('20'!AI54&lt;&gt;"",'20'!AI54/20,"")</f>
        <v/>
      </c>
      <c r="AJ54" s="54" t="str">
        <f>IF('20'!AJ54&lt;&gt;"",'20'!AJ54/20,"")</f>
        <v/>
      </c>
      <c r="AK54" s="54" t="str">
        <f>IF('20'!AK54&lt;&gt;"",'20'!AK54/20,"")</f>
        <v/>
      </c>
      <c r="AL54" s="54" t="str">
        <f>IF('20'!AL54&lt;&gt;"",'20'!AL54/20,"")</f>
        <v/>
      </c>
      <c r="AM54" s="54" t="str">
        <f>IF('20'!AM54&lt;&gt;"",'20'!AM54/20,"")</f>
        <v/>
      </c>
      <c r="AN54" s="54" t="str">
        <f>IF('20'!AN54&lt;&gt;"",'20'!AN54/20,"")</f>
        <v/>
      </c>
      <c r="AO54" s="54" t="str">
        <f>IF('20'!AO54&lt;&gt;"",'20'!AO54/20,"")</f>
        <v/>
      </c>
      <c r="AP54" s="54" t="str">
        <f>IF('20'!AP54&lt;&gt;"",'20'!AP54/20,"")</f>
        <v/>
      </c>
      <c r="AQ54" s="54" t="str">
        <f>IF('20'!AQ54&lt;&gt;"",'20'!AQ54/20,"")</f>
        <v/>
      </c>
      <c r="AR54" s="54" t="str">
        <f>IF('20'!AR54&lt;&gt;"",'20'!AR54/20,"")</f>
        <v/>
      </c>
      <c r="AS54" s="54" t="str">
        <f>IF('20'!AS54&lt;&gt;"",'20'!AS54/20,"")</f>
        <v/>
      </c>
      <c r="AT54" s="54" t="str">
        <f>IF('20'!AT54&lt;&gt;"",'20'!AT54/20,"")</f>
        <v/>
      </c>
      <c r="AU54" s="54" t="str">
        <f>IF('20'!AU54&lt;&gt;"",'20'!AU54/20,"")</f>
        <v/>
      </c>
      <c r="AV54" s="54" t="str">
        <f>IF('20'!AV54&lt;&gt;"",'20'!AV54/20,"")</f>
        <v/>
      </c>
      <c r="AW54" s="54" t="str">
        <f>IF('20'!AW54&lt;&gt;"",'20'!AW54/20,"")</f>
        <v/>
      </c>
      <c r="AX54" s="54" t="str">
        <f>IF('20'!AX54&lt;&gt;"",'20'!AX54/20,"")</f>
        <v/>
      </c>
      <c r="AY54" s="54" t="str">
        <f>IF('20'!AY54&lt;&gt;"",'20'!AY54/20,"")</f>
        <v/>
      </c>
      <c r="AZ54" s="54" t="str">
        <f>IF('20'!AZ54&lt;&gt;"",'20'!AZ54/20,"")</f>
        <v/>
      </c>
      <c r="BA54" s="54" t="str">
        <f>IF('20'!BA54&lt;&gt;"",'20'!BA54/20,"")</f>
        <v/>
      </c>
      <c r="BB54" s="54" t="str">
        <f>IF('20'!BB54&lt;&gt;"",'20'!BB54/20,"")</f>
        <v/>
      </c>
      <c r="BC54" s="54" t="str">
        <f>IF('20'!BC54&lt;&gt;"",'20'!BC54/20,"")</f>
        <v/>
      </c>
      <c r="BD54" s="54" t="str">
        <f>IF('20'!BD54&lt;&gt;"",'20'!BD54/20,"")</f>
        <v/>
      </c>
      <c r="BE54" s="54" t="str">
        <f>IF('20'!BE54&lt;&gt;"",'20'!BE54/20,"")</f>
        <v/>
      </c>
      <c r="BF54" s="54" t="str">
        <f>IF('20'!BF54&lt;&gt;"",'20'!BF54/20,"")</f>
        <v/>
      </c>
      <c r="BG54" s="54" t="str">
        <f>IF('20'!BG54&lt;&gt;"",'20'!BG54/20,"")</f>
        <v/>
      </c>
      <c r="BH54" s="54" t="str">
        <f>IF('20'!BH54&lt;&gt;"",'20'!BH54/20,"")</f>
        <v/>
      </c>
      <c r="BI54" s="54" t="str">
        <f>IF('20'!BI54&lt;&gt;"",'20'!BI54/20,"")</f>
        <v/>
      </c>
      <c r="BJ54" s="54" t="str">
        <f>IF('20'!BJ54&lt;&gt;"",'20'!BJ54/20,"")</f>
        <v/>
      </c>
      <c r="BK54" s="54" t="str">
        <f>IF('20'!BK54&lt;&gt;"",'20'!BK54/20,"")</f>
        <v/>
      </c>
      <c r="BL54" s="54" t="str">
        <f>IF('20'!BL54&lt;&gt;"",'20'!BL54/20,"")</f>
        <v/>
      </c>
      <c r="BM54" s="54" t="str">
        <f>IF('20'!BM54&lt;&gt;"",'20'!BM54/20,"")</f>
        <v/>
      </c>
      <c r="BN54" s="54" t="str">
        <f>IF('20'!BN54&lt;&gt;"",'20'!BN54/20,"")</f>
        <v/>
      </c>
      <c r="BO54" s="54" t="str">
        <f>IF('20'!BO54&lt;&gt;"",'20'!BO54/20,"")</f>
        <v/>
      </c>
      <c r="BP54" s="54" t="str">
        <f>IF('20'!BP54&lt;&gt;"",'20'!BP54/20,"")</f>
        <v/>
      </c>
      <c r="BQ54" s="54" t="str">
        <f>IF('20'!BQ54&lt;&gt;"",'20'!BQ54/20,"")</f>
        <v/>
      </c>
      <c r="BR54" s="54" t="str">
        <f>IF('20'!BR54&lt;&gt;"",'20'!BR54/20,"")</f>
        <v/>
      </c>
      <c r="BS54" s="54" t="str">
        <f>IF('20'!BS54&lt;&gt;"",'20'!BS54/20,"")</f>
        <v/>
      </c>
      <c r="BT54" s="54" t="str">
        <f>IF('20'!BT54&lt;&gt;"",'20'!BT54/20,"")</f>
        <v/>
      </c>
      <c r="BU54" s="54" t="str">
        <f>IF('20'!BU54&lt;&gt;"",'20'!BU54/20,"")</f>
        <v/>
      </c>
      <c r="BV54" s="54" t="str">
        <f>IF('20'!BV54&lt;&gt;"",'20'!BV54/20,"")</f>
        <v/>
      </c>
      <c r="BW54" s="54" t="str">
        <f>IF('20'!BW54&lt;&gt;"",'20'!BW54/20,"")</f>
        <v/>
      </c>
      <c r="BX54" s="54" t="str">
        <f>IF('20'!BX54&lt;&gt;"",'20'!BX54/20,"")</f>
        <v/>
      </c>
      <c r="BY54" s="54" t="str">
        <f>IF('20'!BY54&lt;&gt;"",'20'!BY54/20,"")</f>
        <v/>
      </c>
      <c r="BZ54" s="54" t="str">
        <f>IF('20'!BZ54&lt;&gt;"",'20'!BZ54/20,"")</f>
        <v/>
      </c>
      <c r="CA54" s="54" t="str">
        <f>IF('20'!CA54&lt;&gt;"",'20'!CA54/20,"")</f>
        <v/>
      </c>
      <c r="CB54" s="54" t="str">
        <f>IF('20'!CB54&lt;&gt;"",'20'!CB54/20,"")</f>
        <v/>
      </c>
      <c r="CC54" s="54" t="str">
        <f>IF('20'!CC54&lt;&gt;"",'20'!CC54/20,"")</f>
        <v/>
      </c>
      <c r="CD54" s="54" t="str">
        <f>IF('20'!CD54&lt;&gt;"",'20'!CD54/20,"")</f>
        <v/>
      </c>
      <c r="CE54" s="54" t="str">
        <f>IF('20'!CE54&lt;&gt;"",'20'!CE54/20,"")</f>
        <v/>
      </c>
      <c r="CF54" s="54" t="str">
        <f>IF('20'!CF54&lt;&gt;"",'20'!CF54/20,"")</f>
        <v/>
      </c>
      <c r="CG54" s="54" t="str">
        <f>IF('20'!CG54&lt;&gt;"",'20'!CG54/20,"")</f>
        <v/>
      </c>
      <c r="CH54" s="54" t="str">
        <f>IF('20'!CH54&lt;&gt;"",'20'!CH54/20,"")</f>
        <v/>
      </c>
      <c r="CI54" s="54" t="str">
        <f>IF('20'!CI54&lt;&gt;"",'20'!CI54/20,"")</f>
        <v/>
      </c>
      <c r="CJ54" s="54" t="str">
        <f>IF('20'!CJ54&lt;&gt;"",'20'!CJ54/20,"")</f>
        <v/>
      </c>
      <c r="CK54" s="54" t="str">
        <f>IF('20'!CK54&lt;&gt;"",'20'!CK54/20,"")</f>
        <v/>
      </c>
      <c r="CL54" s="54" t="str">
        <f>IF('20'!CL54&lt;&gt;"",'20'!CL54/20,"")</f>
        <v/>
      </c>
      <c r="CM54" s="54" t="str">
        <f>IF('20'!CM54&lt;&gt;"",'20'!CM54/20,"")</f>
        <v/>
      </c>
      <c r="CN54" s="54" t="str">
        <f>IF('20'!CN54&lt;&gt;"",'20'!CN54/20,"")</f>
        <v/>
      </c>
      <c r="CO54" s="54" t="str">
        <f>IF('20'!CO54&lt;&gt;"",'20'!CO54/20,"")</f>
        <v/>
      </c>
      <c r="CP54" s="54" t="str">
        <f>IF('20'!CP54&lt;&gt;"",'20'!CP54/20,"")</f>
        <v/>
      </c>
      <c r="CQ54" s="54" t="str">
        <f>IF('20'!CQ54&lt;&gt;"",'20'!CQ54/20,"")</f>
        <v/>
      </c>
      <c r="CR54" s="54" t="str">
        <f>IF('20'!CR54&lt;&gt;"",'20'!CR54/20,"")</f>
        <v/>
      </c>
      <c r="CS54" s="54" t="str">
        <f>IF('20'!CS54&lt;&gt;"",'20'!CS54/20,"")</f>
        <v/>
      </c>
      <c r="CT54" s="54" t="str">
        <f>IF('20'!CT54&lt;&gt;"",'20'!CT54/20,"")</f>
        <v/>
      </c>
      <c r="CU54" s="54" t="str">
        <f>IF('20'!CU54&lt;&gt;"",'20'!CU54/20,"")</f>
        <v/>
      </c>
      <c r="CV54" s="54" t="str">
        <f>IF('20'!CV54&lt;&gt;"",'20'!CV54/20,"")</f>
        <v/>
      </c>
      <c r="CW54" s="54" t="str">
        <f>IF('20'!CW54&lt;&gt;"",'20'!CW54/20,"")</f>
        <v/>
      </c>
      <c r="CX54" s="54" t="str">
        <f>IF('20'!CX54&lt;&gt;"",'20'!CX54/20,"")</f>
        <v/>
      </c>
      <c r="CY54" s="54" t="str">
        <f>IF('20'!CY54&lt;&gt;"",'20'!CY54/20,"")</f>
        <v/>
      </c>
      <c r="CZ54" s="54" t="str">
        <f>IF('20'!CZ54&lt;&gt;"",'20'!CZ54/20,"")</f>
        <v/>
      </c>
      <c r="DA54" s="54" t="str">
        <f>IF('20'!DA54&lt;&gt;"",'20'!DA54/20,"")</f>
        <v/>
      </c>
      <c r="DB54" s="54" t="str">
        <f>IF('20'!DB54&lt;&gt;"",'20'!DB54/20,"")</f>
        <v/>
      </c>
      <c r="DC54" s="54" t="str">
        <f>IF('20'!DC54&lt;&gt;"",'20'!DC54/20,"")</f>
        <v/>
      </c>
      <c r="DD54" s="54" t="str">
        <f>IF('20'!DD54&lt;&gt;"",'20'!DD54/20,"")</f>
        <v/>
      </c>
      <c r="DE54" s="54" t="str">
        <f>IF('20'!DE54&lt;&gt;"",'20'!DE54/20,"")</f>
        <v/>
      </c>
      <c r="DF54" s="54" t="str">
        <f>IF('20'!DF54&lt;&gt;"",'20'!DF54/20,"")</f>
        <v/>
      </c>
      <c r="DG54" s="54" t="str">
        <f>IF('20'!DG54&lt;&gt;"",'20'!DG54/20,"")</f>
        <v/>
      </c>
      <c r="DH54" s="54" t="str">
        <f>IF('20'!DH54&lt;&gt;"",'20'!DH54/20,"")</f>
        <v/>
      </c>
      <c r="DI54" s="54" t="str">
        <f>IF('20'!DI54&lt;&gt;"",'20'!DI54/20,"")</f>
        <v/>
      </c>
      <c r="DJ54" s="54" t="str">
        <f>IF('20'!DJ54&lt;&gt;"",'20'!DJ54/20,"")</f>
        <v/>
      </c>
      <c r="DK54" s="54" t="str">
        <f>IF('20'!DK54&lt;&gt;"",'20'!DK54/20,"")</f>
        <v/>
      </c>
      <c r="DL54" s="54" t="str">
        <f>IF('20'!DL54&lt;&gt;"",'20'!DL54/20,"")</f>
        <v/>
      </c>
      <c r="DM54" s="54" t="str">
        <f>IF('20'!DM54&lt;&gt;"",'20'!DM54/20,"")</f>
        <v/>
      </c>
      <c r="DN54" s="54" t="str">
        <f>IF('20'!DN54&lt;&gt;"",'20'!DN54/20,"")</f>
        <v/>
      </c>
      <c r="DO54" s="54" t="str">
        <f>IF('20'!DO54&lt;&gt;"",'20'!DO54/20,"")</f>
        <v/>
      </c>
      <c r="DP54" s="54" t="str">
        <f>IF('20'!DP54&lt;&gt;"",'20'!DP54/20,"")</f>
        <v/>
      </c>
      <c r="DQ54" s="54" t="str">
        <f>IF('20'!DQ54&lt;&gt;"",'20'!DQ54/20,"")</f>
        <v/>
      </c>
      <c r="DR54" s="54" t="str">
        <f>IF('20'!DR54&lt;&gt;"",'20'!DR54/20,"")</f>
        <v/>
      </c>
      <c r="DS54" s="54" t="str">
        <f>IF('20'!DS54&lt;&gt;"",'20'!DS54/20,"")</f>
        <v/>
      </c>
      <c r="DT54" s="54" t="str">
        <f>IF('20'!DT54&lt;&gt;"",'20'!DT54/20,"")</f>
        <v/>
      </c>
      <c r="DU54" s="54" t="str">
        <f>IF('20'!DU54&lt;&gt;"",'20'!DU54/20,"")</f>
        <v/>
      </c>
      <c r="DV54" s="54" t="str">
        <f>IF('20'!DV54&lt;&gt;"",'20'!DV54/20,"")</f>
        <v/>
      </c>
      <c r="DW54" s="54" t="str">
        <f>IF('20'!DW54&lt;&gt;"",'20'!DW54/20,"")</f>
        <v/>
      </c>
      <c r="DX54" s="54" t="str">
        <f>IF('20'!DX54&lt;&gt;"",'20'!DX54/20,"")</f>
        <v/>
      </c>
      <c r="DY54" s="54" t="str">
        <f>IF('20'!DY54&lt;&gt;"",'20'!DY54/20,"")</f>
        <v/>
      </c>
      <c r="DZ54" s="54" t="str">
        <f>IF('20'!DZ54&lt;&gt;"",'20'!DZ54/20,"")</f>
        <v/>
      </c>
      <c r="EA54" s="54" t="str">
        <f>IF('20'!EA54&lt;&gt;"",'20'!EA54/20,"")</f>
        <v/>
      </c>
      <c r="EB54" s="54" t="str">
        <f>IF('20'!EB54&lt;&gt;"",'20'!EB54/20,"")</f>
        <v/>
      </c>
      <c r="EC54" s="54" t="str">
        <f>IF('20'!EC54&lt;&gt;"",'20'!EC54/20,"")</f>
        <v/>
      </c>
      <c r="ED54" s="54" t="str">
        <f>IF('20'!ED54&lt;&gt;"",'20'!ED54/20,"")</f>
        <v/>
      </c>
      <c r="EE54" s="54" t="str">
        <f>IF('20'!EE54&lt;&gt;"",'20'!EE54/20,"")</f>
        <v/>
      </c>
      <c r="EF54" s="54" t="str">
        <f>IF('20'!EF54&lt;&gt;"",'20'!EF54/20,"")</f>
        <v/>
      </c>
      <c r="EG54" s="54" t="str">
        <f>IF('20'!EG54&lt;&gt;"",'20'!EG54/20,"")</f>
        <v/>
      </c>
      <c r="EH54" s="54" t="str">
        <f>IF('20'!EH54&lt;&gt;"",'20'!EH54/20,"")</f>
        <v/>
      </c>
      <c r="EI54" s="54" t="str">
        <f>IF('20'!EI54&lt;&gt;"",'20'!EI54/20,"")</f>
        <v/>
      </c>
      <c r="EJ54" s="54" t="str">
        <f>IF('20'!EJ54&lt;&gt;"",'20'!EJ54/20,"")</f>
        <v/>
      </c>
      <c r="EK54" s="54" t="str">
        <f>IF('20'!EK54&lt;&gt;"",'20'!EK54/20,"")</f>
        <v/>
      </c>
      <c r="EL54" s="54" t="str">
        <f>IF('20'!EL54&lt;&gt;"",'20'!EL54/20,"")</f>
        <v/>
      </c>
      <c r="EM54" s="54" t="str">
        <f>IF('20'!EM54&lt;&gt;"",'20'!EM54/20,"")</f>
        <v/>
      </c>
      <c r="EN54" s="54" t="str">
        <f>IF('20'!EN54&lt;&gt;"",'20'!EN54/20,"")</f>
        <v/>
      </c>
      <c r="EO54" s="54" t="str">
        <f>IF('20'!EO54&lt;&gt;"",'20'!EO54/20,"")</f>
        <v/>
      </c>
      <c r="EP54" s="54" t="str">
        <f>IF('20'!EP54&lt;&gt;"",'20'!EP54/20,"")</f>
        <v/>
      </c>
      <c r="EQ54" s="54" t="str">
        <f>IF('20'!EQ54&lt;&gt;"",'20'!EQ54/20,"")</f>
        <v/>
      </c>
      <c r="ER54" s="54" t="str">
        <f>IF('20'!ER54&lt;&gt;"",'20'!ER54/20,"")</f>
        <v/>
      </c>
      <c r="ES54" s="54" t="str">
        <f>IF('20'!ES54&lt;&gt;"",'20'!ES54/20,"")</f>
        <v/>
      </c>
      <c r="ET54" s="54" t="str">
        <f>IF('20'!ET54&lt;&gt;"",'20'!ET54/20,"")</f>
        <v/>
      </c>
      <c r="EU54" s="54" t="str">
        <f>IF('20'!EU54&lt;&gt;"",'20'!EU54/20,"")</f>
        <v/>
      </c>
      <c r="EV54" s="54" t="str">
        <f>IF('20'!EV54&lt;&gt;"",'20'!EV54/20,"")</f>
        <v/>
      </c>
      <c r="EW54" s="54" t="str">
        <f>IF('20'!EW54&lt;&gt;"",'20'!EW54/20,"")</f>
        <v/>
      </c>
      <c r="EX54" s="54" t="str">
        <f>IF('20'!EX54&lt;&gt;"",'20'!EX54/20,"")</f>
        <v/>
      </c>
      <c r="EY54" s="54" t="str">
        <f>IF('20'!EY54&lt;&gt;"",'20'!EY54/20,"")</f>
        <v/>
      </c>
      <c r="EZ54" s="54" t="str">
        <f>IF('20'!EZ54&lt;&gt;"",'20'!EZ54/20,"")</f>
        <v/>
      </c>
      <c r="FA54" s="54" t="str">
        <f>IF('20'!FA54&lt;&gt;"",'20'!FA54/20,"")</f>
        <v/>
      </c>
      <c r="FB54" s="54" t="str">
        <f>IF('20'!FB54&lt;&gt;"",'20'!FB54/20,"")</f>
        <v/>
      </c>
      <c r="FC54" s="54" t="str">
        <f>IF('20'!FC54&lt;&gt;"",'20'!FC54/20,"")</f>
        <v/>
      </c>
      <c r="FD54" s="54" t="str">
        <f>IF('20'!FD54&lt;&gt;"",'20'!FD54/20,"")</f>
        <v/>
      </c>
      <c r="FE54" s="54" t="str">
        <f>IF('20'!FE54&lt;&gt;"",'20'!FE54/20,"")</f>
        <v/>
      </c>
      <c r="FF54" s="54" t="str">
        <f>IF('20'!FF54&lt;&gt;"",'20'!FF54/20,"")</f>
        <v/>
      </c>
      <c r="FG54" s="54" t="str">
        <f>IF('20'!FG54&lt;&gt;"",'20'!FG54/20,"")</f>
        <v/>
      </c>
      <c r="FH54" s="54" t="str">
        <f>IF('20'!FH54&lt;&gt;"",'20'!FH54/20,"")</f>
        <v/>
      </c>
      <c r="FI54" s="54" t="str">
        <f>IF('20'!FI54&lt;&gt;"",'20'!FI54/20,"")</f>
        <v/>
      </c>
      <c r="FJ54" s="54" t="str">
        <f>IF('20'!FJ54&lt;&gt;"",'20'!FJ54/20,"")</f>
        <v/>
      </c>
      <c r="FK54" s="54" t="str">
        <f>IF('20'!FK54&lt;&gt;"",'20'!FK54/20,"")</f>
        <v/>
      </c>
      <c r="FL54" s="54" t="str">
        <f>IF('20'!FL54&lt;&gt;"",'20'!FL54/20,"")</f>
        <v/>
      </c>
    </row>
    <row r="55" spans="2:168" x14ac:dyDescent="0.25">
      <c r="B55" s="42"/>
      <c r="C55" s="42"/>
      <c r="D55" s="38"/>
      <c r="E55" s="54" t="str">
        <f>IF('20'!E55&lt;&gt;"",'20'!E55/20,"")</f>
        <v/>
      </c>
      <c r="F55" s="54" t="str">
        <f>IF('20'!F55&lt;&gt;"",'20'!F55/20,"")</f>
        <v/>
      </c>
      <c r="G55" s="54" t="str">
        <f>IF('20'!G55&lt;&gt;"",'20'!G55/20,"")</f>
        <v/>
      </c>
      <c r="H55" s="54" t="str">
        <f>IF('20'!H55&lt;&gt;"",'20'!H55/20,"")</f>
        <v/>
      </c>
      <c r="I55" s="54" t="str">
        <f>IF('20'!I55&lt;&gt;"",'20'!I55/20,"")</f>
        <v/>
      </c>
      <c r="J55" s="54" t="str">
        <f>IF('20'!J55&lt;&gt;"",'20'!J55/20,"")</f>
        <v/>
      </c>
      <c r="K55" s="54" t="str">
        <f>IF('20'!K55&lt;&gt;"",'20'!K55/20,"")</f>
        <v/>
      </c>
      <c r="L55" s="54" t="str">
        <f>IF('20'!L55&lt;&gt;"",'20'!L55/20,"")</f>
        <v/>
      </c>
      <c r="M55" s="54" t="str">
        <f>IF('20'!M55&lt;&gt;"",'20'!M55/20,"")</f>
        <v/>
      </c>
      <c r="N55" s="54" t="str">
        <f>IF('20'!N55&lt;&gt;"",'20'!N55/20,"")</f>
        <v/>
      </c>
      <c r="O55" s="54" t="str">
        <f>IF('20'!O55&lt;&gt;"",'20'!O55/20,"")</f>
        <v/>
      </c>
      <c r="P55" s="54" t="str">
        <f>IF('20'!P55&lt;&gt;"",'20'!P55/20,"")</f>
        <v/>
      </c>
      <c r="Q55" s="54" t="str">
        <f>IF('20'!Q55&lt;&gt;"",'20'!Q55/20,"")</f>
        <v/>
      </c>
      <c r="R55" s="54" t="str">
        <f>IF('20'!R55&lt;&gt;"",'20'!R55/20,"")</f>
        <v/>
      </c>
      <c r="S55" s="54" t="str">
        <f>IF('20'!S55&lt;&gt;"",'20'!S55/20,"")</f>
        <v/>
      </c>
      <c r="T55" s="54" t="str">
        <f>IF('20'!T55&lt;&gt;"",'20'!T55/20,"")</f>
        <v/>
      </c>
      <c r="U55" s="54" t="str">
        <f>IF('20'!U55&lt;&gt;"",'20'!U55/20,"")</f>
        <v/>
      </c>
      <c r="V55" s="54" t="str">
        <f>IF('20'!V55&lt;&gt;"",'20'!V55/20,"")</f>
        <v/>
      </c>
      <c r="W55" s="54" t="str">
        <f>IF('20'!W55&lt;&gt;"",'20'!W55/20,"")</f>
        <v/>
      </c>
      <c r="X55" s="54" t="str">
        <f>IF('20'!X55&lt;&gt;"",'20'!X55/20,"")</f>
        <v/>
      </c>
      <c r="Y55" s="54" t="str">
        <f>IF('20'!Y55&lt;&gt;"",'20'!Y55/20,"")</f>
        <v/>
      </c>
      <c r="Z55" s="54" t="str">
        <f>IF('20'!Z55&lt;&gt;"",'20'!Z55/20,"")</f>
        <v/>
      </c>
      <c r="AA55" s="54" t="str">
        <f>IF('20'!AA55&lt;&gt;"",'20'!AA55/20,"")</f>
        <v/>
      </c>
      <c r="AB55" s="54" t="str">
        <f>IF('20'!AB55&lt;&gt;"",'20'!AB55/20,"")</f>
        <v/>
      </c>
      <c r="AC55" s="54" t="str">
        <f>IF('20'!AC55&lt;&gt;"",'20'!AC55/20,"")</f>
        <v/>
      </c>
      <c r="AD55" s="54" t="str">
        <f>IF('20'!AD55&lt;&gt;"",'20'!AD55/20,"")</f>
        <v/>
      </c>
      <c r="AE55" s="54" t="str">
        <f>IF('20'!AE55&lt;&gt;"",'20'!AE55/20,"")</f>
        <v/>
      </c>
      <c r="AF55" s="54" t="str">
        <f>IF('20'!AF55&lt;&gt;"",'20'!AF55/20,"")</f>
        <v/>
      </c>
      <c r="AG55" s="54" t="str">
        <f>IF('20'!AG55&lt;&gt;"",'20'!AG55/20,"")</f>
        <v/>
      </c>
      <c r="AH55" s="54" t="str">
        <f>IF('20'!AH55&lt;&gt;"",'20'!AH55/20,"")</f>
        <v/>
      </c>
      <c r="AI55" s="54" t="str">
        <f>IF('20'!AI55&lt;&gt;"",'20'!AI55/20,"")</f>
        <v/>
      </c>
      <c r="AJ55" s="54" t="str">
        <f>IF('20'!AJ55&lt;&gt;"",'20'!AJ55/20,"")</f>
        <v/>
      </c>
      <c r="AK55" s="54" t="str">
        <f>IF('20'!AK55&lt;&gt;"",'20'!AK55/20,"")</f>
        <v/>
      </c>
      <c r="AL55" s="54" t="str">
        <f>IF('20'!AL55&lt;&gt;"",'20'!AL55/20,"")</f>
        <v/>
      </c>
      <c r="AM55" s="54" t="str">
        <f>IF('20'!AM55&lt;&gt;"",'20'!AM55/20,"")</f>
        <v/>
      </c>
      <c r="AN55" s="54" t="str">
        <f>IF('20'!AN55&lt;&gt;"",'20'!AN55/20,"")</f>
        <v/>
      </c>
      <c r="AO55" s="54" t="str">
        <f>IF('20'!AO55&lt;&gt;"",'20'!AO55/20,"")</f>
        <v/>
      </c>
      <c r="AP55" s="54" t="str">
        <f>IF('20'!AP55&lt;&gt;"",'20'!AP55/20,"")</f>
        <v/>
      </c>
      <c r="AQ55" s="54" t="str">
        <f>IF('20'!AQ55&lt;&gt;"",'20'!AQ55/20,"")</f>
        <v/>
      </c>
      <c r="AR55" s="54" t="str">
        <f>IF('20'!AR55&lt;&gt;"",'20'!AR55/20,"")</f>
        <v/>
      </c>
      <c r="AS55" s="54" t="str">
        <f>IF('20'!AS55&lt;&gt;"",'20'!AS55/20,"")</f>
        <v/>
      </c>
      <c r="AT55" s="54" t="str">
        <f>IF('20'!AT55&lt;&gt;"",'20'!AT55/20,"")</f>
        <v/>
      </c>
      <c r="AU55" s="54" t="str">
        <f>IF('20'!AU55&lt;&gt;"",'20'!AU55/20,"")</f>
        <v/>
      </c>
      <c r="AV55" s="54" t="str">
        <f>IF('20'!AV55&lt;&gt;"",'20'!AV55/20,"")</f>
        <v/>
      </c>
      <c r="AW55" s="54" t="str">
        <f>IF('20'!AW55&lt;&gt;"",'20'!AW55/20,"")</f>
        <v/>
      </c>
      <c r="AX55" s="54" t="str">
        <f>IF('20'!AX55&lt;&gt;"",'20'!AX55/20,"")</f>
        <v/>
      </c>
      <c r="AY55" s="54" t="str">
        <f>IF('20'!AY55&lt;&gt;"",'20'!AY55/20,"")</f>
        <v/>
      </c>
      <c r="AZ55" s="54" t="str">
        <f>IF('20'!AZ55&lt;&gt;"",'20'!AZ55/20,"")</f>
        <v/>
      </c>
      <c r="BA55" s="54" t="str">
        <f>IF('20'!BA55&lt;&gt;"",'20'!BA55/20,"")</f>
        <v/>
      </c>
      <c r="BB55" s="54" t="str">
        <f>IF('20'!BB55&lt;&gt;"",'20'!BB55/20,"")</f>
        <v/>
      </c>
      <c r="BC55" s="54" t="str">
        <f>IF('20'!BC55&lt;&gt;"",'20'!BC55/20,"")</f>
        <v/>
      </c>
      <c r="BD55" s="54" t="str">
        <f>IF('20'!BD55&lt;&gt;"",'20'!BD55/20,"")</f>
        <v/>
      </c>
      <c r="BE55" s="54" t="str">
        <f>IF('20'!BE55&lt;&gt;"",'20'!BE55/20,"")</f>
        <v/>
      </c>
      <c r="BF55" s="54" t="str">
        <f>IF('20'!BF55&lt;&gt;"",'20'!BF55/20,"")</f>
        <v/>
      </c>
      <c r="BG55" s="54" t="str">
        <f>IF('20'!BG55&lt;&gt;"",'20'!BG55/20,"")</f>
        <v/>
      </c>
      <c r="BH55" s="54" t="str">
        <f>IF('20'!BH55&lt;&gt;"",'20'!BH55/20,"")</f>
        <v/>
      </c>
      <c r="BI55" s="54" t="str">
        <f>IF('20'!BI55&lt;&gt;"",'20'!BI55/20,"")</f>
        <v/>
      </c>
      <c r="BJ55" s="54" t="str">
        <f>IF('20'!BJ55&lt;&gt;"",'20'!BJ55/20,"")</f>
        <v/>
      </c>
      <c r="BK55" s="54" t="str">
        <f>IF('20'!BK55&lt;&gt;"",'20'!BK55/20,"")</f>
        <v/>
      </c>
      <c r="BL55" s="54" t="str">
        <f>IF('20'!BL55&lt;&gt;"",'20'!BL55/20,"")</f>
        <v/>
      </c>
      <c r="BM55" s="54" t="str">
        <f>IF('20'!BM55&lt;&gt;"",'20'!BM55/20,"")</f>
        <v/>
      </c>
      <c r="BN55" s="54" t="str">
        <f>IF('20'!BN55&lt;&gt;"",'20'!BN55/20,"")</f>
        <v/>
      </c>
      <c r="BO55" s="54" t="str">
        <f>IF('20'!BO55&lt;&gt;"",'20'!BO55/20,"")</f>
        <v/>
      </c>
      <c r="BP55" s="54" t="str">
        <f>IF('20'!BP55&lt;&gt;"",'20'!BP55/20,"")</f>
        <v/>
      </c>
      <c r="BQ55" s="54" t="str">
        <f>IF('20'!BQ55&lt;&gt;"",'20'!BQ55/20,"")</f>
        <v/>
      </c>
      <c r="BR55" s="54" t="str">
        <f>IF('20'!BR55&lt;&gt;"",'20'!BR55/20,"")</f>
        <v/>
      </c>
      <c r="BS55" s="54" t="str">
        <f>IF('20'!BS55&lt;&gt;"",'20'!BS55/20,"")</f>
        <v/>
      </c>
      <c r="BT55" s="54" t="str">
        <f>IF('20'!BT55&lt;&gt;"",'20'!BT55/20,"")</f>
        <v/>
      </c>
      <c r="BU55" s="54" t="str">
        <f>IF('20'!BU55&lt;&gt;"",'20'!BU55/20,"")</f>
        <v/>
      </c>
      <c r="BV55" s="54" t="str">
        <f>IF('20'!BV55&lt;&gt;"",'20'!BV55/20,"")</f>
        <v/>
      </c>
      <c r="BW55" s="54" t="str">
        <f>IF('20'!BW55&lt;&gt;"",'20'!BW55/20,"")</f>
        <v/>
      </c>
      <c r="BX55" s="54" t="str">
        <f>IF('20'!BX55&lt;&gt;"",'20'!BX55/20,"")</f>
        <v/>
      </c>
      <c r="BY55" s="54" t="str">
        <f>IF('20'!BY55&lt;&gt;"",'20'!BY55/20,"")</f>
        <v/>
      </c>
      <c r="BZ55" s="54" t="str">
        <f>IF('20'!BZ55&lt;&gt;"",'20'!BZ55/20,"")</f>
        <v/>
      </c>
      <c r="CA55" s="54" t="str">
        <f>IF('20'!CA55&lt;&gt;"",'20'!CA55/20,"")</f>
        <v/>
      </c>
      <c r="CB55" s="54" t="str">
        <f>IF('20'!CB55&lt;&gt;"",'20'!CB55/20,"")</f>
        <v/>
      </c>
      <c r="CC55" s="54" t="str">
        <f>IF('20'!CC55&lt;&gt;"",'20'!CC55/20,"")</f>
        <v/>
      </c>
      <c r="CD55" s="54" t="str">
        <f>IF('20'!CD55&lt;&gt;"",'20'!CD55/20,"")</f>
        <v/>
      </c>
      <c r="CE55" s="54" t="str">
        <f>IF('20'!CE55&lt;&gt;"",'20'!CE55/20,"")</f>
        <v/>
      </c>
      <c r="CF55" s="54" t="str">
        <f>IF('20'!CF55&lt;&gt;"",'20'!CF55/20,"")</f>
        <v/>
      </c>
      <c r="CG55" s="54" t="str">
        <f>IF('20'!CG55&lt;&gt;"",'20'!CG55/20,"")</f>
        <v/>
      </c>
      <c r="CH55" s="54" t="str">
        <f>IF('20'!CH55&lt;&gt;"",'20'!CH55/20,"")</f>
        <v/>
      </c>
      <c r="CI55" s="54" t="str">
        <f>IF('20'!CI55&lt;&gt;"",'20'!CI55/20,"")</f>
        <v/>
      </c>
      <c r="CJ55" s="54" t="str">
        <f>IF('20'!CJ55&lt;&gt;"",'20'!CJ55/20,"")</f>
        <v/>
      </c>
      <c r="CK55" s="54" t="str">
        <f>IF('20'!CK55&lt;&gt;"",'20'!CK55/20,"")</f>
        <v/>
      </c>
      <c r="CL55" s="54" t="str">
        <f>IF('20'!CL55&lt;&gt;"",'20'!CL55/20,"")</f>
        <v/>
      </c>
      <c r="CM55" s="54" t="str">
        <f>IF('20'!CM55&lt;&gt;"",'20'!CM55/20,"")</f>
        <v/>
      </c>
      <c r="CN55" s="54" t="str">
        <f>IF('20'!CN55&lt;&gt;"",'20'!CN55/20,"")</f>
        <v/>
      </c>
      <c r="CO55" s="54" t="str">
        <f>IF('20'!CO55&lt;&gt;"",'20'!CO55/20,"")</f>
        <v/>
      </c>
      <c r="CP55" s="54" t="str">
        <f>IF('20'!CP55&lt;&gt;"",'20'!CP55/20,"")</f>
        <v/>
      </c>
      <c r="CQ55" s="54" t="str">
        <f>IF('20'!CQ55&lt;&gt;"",'20'!CQ55/20,"")</f>
        <v/>
      </c>
      <c r="CR55" s="54" t="str">
        <f>IF('20'!CR55&lt;&gt;"",'20'!CR55/20,"")</f>
        <v/>
      </c>
      <c r="CS55" s="54" t="str">
        <f>IF('20'!CS55&lt;&gt;"",'20'!CS55/20,"")</f>
        <v/>
      </c>
      <c r="CT55" s="54" t="str">
        <f>IF('20'!CT55&lt;&gt;"",'20'!CT55/20,"")</f>
        <v/>
      </c>
      <c r="CU55" s="54" t="str">
        <f>IF('20'!CU55&lt;&gt;"",'20'!CU55/20,"")</f>
        <v/>
      </c>
      <c r="CV55" s="54" t="str">
        <f>IF('20'!CV55&lt;&gt;"",'20'!CV55/20,"")</f>
        <v/>
      </c>
      <c r="CW55" s="54" t="str">
        <f>IF('20'!CW55&lt;&gt;"",'20'!CW55/20,"")</f>
        <v/>
      </c>
      <c r="CX55" s="54" t="str">
        <f>IF('20'!CX55&lt;&gt;"",'20'!CX55/20,"")</f>
        <v/>
      </c>
      <c r="CY55" s="54" t="str">
        <f>IF('20'!CY55&lt;&gt;"",'20'!CY55/20,"")</f>
        <v/>
      </c>
      <c r="CZ55" s="54" t="str">
        <f>IF('20'!CZ55&lt;&gt;"",'20'!CZ55/20,"")</f>
        <v/>
      </c>
      <c r="DA55" s="54" t="str">
        <f>IF('20'!DA55&lt;&gt;"",'20'!DA55/20,"")</f>
        <v/>
      </c>
      <c r="DB55" s="54" t="str">
        <f>IF('20'!DB55&lt;&gt;"",'20'!DB55/20,"")</f>
        <v/>
      </c>
      <c r="DC55" s="54" t="str">
        <f>IF('20'!DC55&lt;&gt;"",'20'!DC55/20,"")</f>
        <v/>
      </c>
      <c r="DD55" s="54" t="str">
        <f>IF('20'!DD55&lt;&gt;"",'20'!DD55/20,"")</f>
        <v/>
      </c>
      <c r="DE55" s="54" t="str">
        <f>IF('20'!DE55&lt;&gt;"",'20'!DE55/20,"")</f>
        <v/>
      </c>
      <c r="DF55" s="54" t="str">
        <f>IF('20'!DF55&lt;&gt;"",'20'!DF55/20,"")</f>
        <v/>
      </c>
      <c r="DG55" s="54" t="str">
        <f>IF('20'!DG55&lt;&gt;"",'20'!DG55/20,"")</f>
        <v/>
      </c>
      <c r="DH55" s="54" t="str">
        <f>IF('20'!DH55&lt;&gt;"",'20'!DH55/20,"")</f>
        <v/>
      </c>
      <c r="DI55" s="54" t="str">
        <f>IF('20'!DI55&lt;&gt;"",'20'!DI55/20,"")</f>
        <v/>
      </c>
      <c r="DJ55" s="54" t="str">
        <f>IF('20'!DJ55&lt;&gt;"",'20'!DJ55/20,"")</f>
        <v/>
      </c>
      <c r="DK55" s="54" t="str">
        <f>IF('20'!DK55&lt;&gt;"",'20'!DK55/20,"")</f>
        <v/>
      </c>
      <c r="DL55" s="54" t="str">
        <f>IF('20'!DL55&lt;&gt;"",'20'!DL55/20,"")</f>
        <v/>
      </c>
      <c r="DM55" s="54" t="str">
        <f>IF('20'!DM55&lt;&gt;"",'20'!DM55/20,"")</f>
        <v/>
      </c>
      <c r="DN55" s="54" t="str">
        <f>IF('20'!DN55&lt;&gt;"",'20'!DN55/20,"")</f>
        <v/>
      </c>
      <c r="DO55" s="54" t="str">
        <f>IF('20'!DO55&lt;&gt;"",'20'!DO55/20,"")</f>
        <v/>
      </c>
      <c r="DP55" s="54" t="str">
        <f>IF('20'!DP55&lt;&gt;"",'20'!DP55/20,"")</f>
        <v/>
      </c>
      <c r="DQ55" s="54" t="str">
        <f>IF('20'!DQ55&lt;&gt;"",'20'!DQ55/20,"")</f>
        <v/>
      </c>
      <c r="DR55" s="54" t="str">
        <f>IF('20'!DR55&lt;&gt;"",'20'!DR55/20,"")</f>
        <v/>
      </c>
      <c r="DS55" s="54" t="str">
        <f>IF('20'!DS55&lt;&gt;"",'20'!DS55/20,"")</f>
        <v/>
      </c>
      <c r="DT55" s="54" t="str">
        <f>IF('20'!DT55&lt;&gt;"",'20'!DT55/20,"")</f>
        <v/>
      </c>
      <c r="DU55" s="54" t="str">
        <f>IF('20'!DU55&lt;&gt;"",'20'!DU55/20,"")</f>
        <v/>
      </c>
      <c r="DV55" s="54" t="str">
        <f>IF('20'!DV55&lt;&gt;"",'20'!DV55/20,"")</f>
        <v/>
      </c>
      <c r="DW55" s="54" t="str">
        <f>IF('20'!DW55&lt;&gt;"",'20'!DW55/20,"")</f>
        <v/>
      </c>
      <c r="DX55" s="54" t="str">
        <f>IF('20'!DX55&lt;&gt;"",'20'!DX55/20,"")</f>
        <v/>
      </c>
      <c r="DY55" s="54" t="str">
        <f>IF('20'!DY55&lt;&gt;"",'20'!DY55/20,"")</f>
        <v/>
      </c>
      <c r="DZ55" s="54" t="str">
        <f>IF('20'!DZ55&lt;&gt;"",'20'!DZ55/20,"")</f>
        <v/>
      </c>
      <c r="EA55" s="54" t="str">
        <f>IF('20'!EA55&lt;&gt;"",'20'!EA55/20,"")</f>
        <v/>
      </c>
      <c r="EB55" s="54" t="str">
        <f>IF('20'!EB55&lt;&gt;"",'20'!EB55/20,"")</f>
        <v/>
      </c>
      <c r="EC55" s="54" t="str">
        <f>IF('20'!EC55&lt;&gt;"",'20'!EC55/20,"")</f>
        <v/>
      </c>
      <c r="ED55" s="54" t="str">
        <f>IF('20'!ED55&lt;&gt;"",'20'!ED55/20,"")</f>
        <v/>
      </c>
      <c r="EE55" s="54" t="str">
        <f>IF('20'!EE55&lt;&gt;"",'20'!EE55/20,"")</f>
        <v/>
      </c>
      <c r="EF55" s="54" t="str">
        <f>IF('20'!EF55&lt;&gt;"",'20'!EF55/20,"")</f>
        <v/>
      </c>
      <c r="EG55" s="54" t="str">
        <f>IF('20'!EG55&lt;&gt;"",'20'!EG55/20,"")</f>
        <v/>
      </c>
      <c r="EH55" s="54" t="str">
        <f>IF('20'!EH55&lt;&gt;"",'20'!EH55/20,"")</f>
        <v/>
      </c>
      <c r="EI55" s="54" t="str">
        <f>IF('20'!EI55&lt;&gt;"",'20'!EI55/20,"")</f>
        <v/>
      </c>
      <c r="EJ55" s="54" t="str">
        <f>IF('20'!EJ55&lt;&gt;"",'20'!EJ55/20,"")</f>
        <v/>
      </c>
      <c r="EK55" s="54" t="str">
        <f>IF('20'!EK55&lt;&gt;"",'20'!EK55/20,"")</f>
        <v/>
      </c>
      <c r="EL55" s="54" t="str">
        <f>IF('20'!EL55&lt;&gt;"",'20'!EL55/20,"")</f>
        <v/>
      </c>
      <c r="EM55" s="54" t="str">
        <f>IF('20'!EM55&lt;&gt;"",'20'!EM55/20,"")</f>
        <v/>
      </c>
      <c r="EN55" s="54" t="str">
        <f>IF('20'!EN55&lt;&gt;"",'20'!EN55/20,"")</f>
        <v/>
      </c>
      <c r="EO55" s="54" t="str">
        <f>IF('20'!EO55&lt;&gt;"",'20'!EO55/20,"")</f>
        <v/>
      </c>
      <c r="EP55" s="54" t="str">
        <f>IF('20'!EP55&lt;&gt;"",'20'!EP55/20,"")</f>
        <v/>
      </c>
      <c r="EQ55" s="54" t="str">
        <f>IF('20'!EQ55&lt;&gt;"",'20'!EQ55/20,"")</f>
        <v/>
      </c>
      <c r="ER55" s="54" t="str">
        <f>IF('20'!ER55&lt;&gt;"",'20'!ER55/20,"")</f>
        <v/>
      </c>
      <c r="ES55" s="54" t="str">
        <f>IF('20'!ES55&lt;&gt;"",'20'!ES55/20,"")</f>
        <v/>
      </c>
      <c r="ET55" s="54" t="str">
        <f>IF('20'!ET55&lt;&gt;"",'20'!ET55/20,"")</f>
        <v/>
      </c>
      <c r="EU55" s="54" t="str">
        <f>IF('20'!EU55&lt;&gt;"",'20'!EU55/20,"")</f>
        <v/>
      </c>
      <c r="EV55" s="54" t="str">
        <f>IF('20'!EV55&lt;&gt;"",'20'!EV55/20,"")</f>
        <v/>
      </c>
      <c r="EW55" s="54" t="str">
        <f>IF('20'!EW55&lt;&gt;"",'20'!EW55/20,"")</f>
        <v/>
      </c>
      <c r="EX55" s="54" t="str">
        <f>IF('20'!EX55&lt;&gt;"",'20'!EX55/20,"")</f>
        <v/>
      </c>
      <c r="EY55" s="54" t="str">
        <f>IF('20'!EY55&lt;&gt;"",'20'!EY55/20,"")</f>
        <v/>
      </c>
      <c r="EZ55" s="54" t="str">
        <f>IF('20'!EZ55&lt;&gt;"",'20'!EZ55/20,"")</f>
        <v/>
      </c>
      <c r="FA55" s="54" t="str">
        <f>IF('20'!FA55&lt;&gt;"",'20'!FA55/20,"")</f>
        <v/>
      </c>
      <c r="FB55" s="54" t="str">
        <f>IF('20'!FB55&lt;&gt;"",'20'!FB55/20,"")</f>
        <v/>
      </c>
      <c r="FC55" s="54" t="str">
        <f>IF('20'!FC55&lt;&gt;"",'20'!FC55/20,"")</f>
        <v/>
      </c>
      <c r="FD55" s="54" t="str">
        <f>IF('20'!FD55&lt;&gt;"",'20'!FD55/20,"")</f>
        <v/>
      </c>
      <c r="FE55" s="54" t="str">
        <f>IF('20'!FE55&lt;&gt;"",'20'!FE55/20,"")</f>
        <v/>
      </c>
      <c r="FF55" s="54" t="str">
        <f>IF('20'!FF55&lt;&gt;"",'20'!FF55/20,"")</f>
        <v/>
      </c>
      <c r="FG55" s="54" t="str">
        <f>IF('20'!FG55&lt;&gt;"",'20'!FG55/20,"")</f>
        <v/>
      </c>
      <c r="FH55" s="54" t="str">
        <f>IF('20'!FH55&lt;&gt;"",'20'!FH55/20,"")</f>
        <v/>
      </c>
      <c r="FI55" s="54" t="str">
        <f>IF('20'!FI55&lt;&gt;"",'20'!FI55/20,"")</f>
        <v/>
      </c>
      <c r="FJ55" s="54" t="str">
        <f>IF('20'!FJ55&lt;&gt;"",'20'!FJ55/20,"")</f>
        <v/>
      </c>
      <c r="FK55" s="54" t="str">
        <f>IF('20'!FK55&lt;&gt;"",'20'!FK55/20,"")</f>
        <v/>
      </c>
      <c r="FL55" s="54" t="str">
        <f>IF('20'!FL55&lt;&gt;"",'20'!FL55/20,"")</f>
        <v/>
      </c>
    </row>
    <row r="56" spans="2:168" x14ac:dyDescent="0.25">
      <c r="B56" s="42"/>
      <c r="C56" s="42"/>
      <c r="D56" s="38"/>
      <c r="E56" s="54" t="str">
        <f>IF('20'!E56&lt;&gt;"",'20'!E56/20,"")</f>
        <v/>
      </c>
      <c r="F56" s="54" t="str">
        <f>IF('20'!F56&lt;&gt;"",'20'!F56/20,"")</f>
        <v/>
      </c>
      <c r="G56" s="54" t="str">
        <f>IF('20'!G56&lt;&gt;"",'20'!G56/20,"")</f>
        <v/>
      </c>
      <c r="H56" s="54" t="str">
        <f>IF('20'!H56&lt;&gt;"",'20'!H56/20,"")</f>
        <v/>
      </c>
      <c r="I56" s="54" t="str">
        <f>IF('20'!I56&lt;&gt;"",'20'!I56/20,"")</f>
        <v/>
      </c>
      <c r="J56" s="54" t="str">
        <f>IF('20'!J56&lt;&gt;"",'20'!J56/20,"")</f>
        <v/>
      </c>
      <c r="K56" s="54" t="str">
        <f>IF('20'!K56&lt;&gt;"",'20'!K56/20,"")</f>
        <v/>
      </c>
      <c r="L56" s="54" t="str">
        <f>IF('20'!L56&lt;&gt;"",'20'!L56/20,"")</f>
        <v/>
      </c>
      <c r="M56" s="54" t="str">
        <f>IF('20'!M56&lt;&gt;"",'20'!M56/20,"")</f>
        <v/>
      </c>
      <c r="N56" s="54" t="str">
        <f>IF('20'!N56&lt;&gt;"",'20'!N56/20,"")</f>
        <v/>
      </c>
      <c r="O56" s="54" t="str">
        <f>IF('20'!O56&lt;&gt;"",'20'!O56/20,"")</f>
        <v/>
      </c>
      <c r="P56" s="54" t="str">
        <f>IF('20'!P56&lt;&gt;"",'20'!P56/20,"")</f>
        <v/>
      </c>
      <c r="Q56" s="54" t="str">
        <f>IF('20'!Q56&lt;&gt;"",'20'!Q56/20,"")</f>
        <v/>
      </c>
      <c r="R56" s="54" t="str">
        <f>IF('20'!R56&lt;&gt;"",'20'!R56/20,"")</f>
        <v/>
      </c>
      <c r="S56" s="54" t="str">
        <f>IF('20'!S56&lt;&gt;"",'20'!S56/20,"")</f>
        <v/>
      </c>
      <c r="T56" s="54" t="str">
        <f>IF('20'!T56&lt;&gt;"",'20'!T56/20,"")</f>
        <v/>
      </c>
      <c r="U56" s="54" t="str">
        <f>IF('20'!U56&lt;&gt;"",'20'!U56/20,"")</f>
        <v/>
      </c>
      <c r="V56" s="54" t="str">
        <f>IF('20'!V56&lt;&gt;"",'20'!V56/20,"")</f>
        <v/>
      </c>
      <c r="W56" s="54" t="str">
        <f>IF('20'!W56&lt;&gt;"",'20'!W56/20,"")</f>
        <v/>
      </c>
      <c r="X56" s="54" t="str">
        <f>IF('20'!X56&lt;&gt;"",'20'!X56/20,"")</f>
        <v/>
      </c>
      <c r="Y56" s="54" t="str">
        <f>IF('20'!Y56&lt;&gt;"",'20'!Y56/20,"")</f>
        <v/>
      </c>
      <c r="Z56" s="54" t="str">
        <f>IF('20'!Z56&lt;&gt;"",'20'!Z56/20,"")</f>
        <v/>
      </c>
      <c r="AA56" s="54" t="str">
        <f>IF('20'!AA56&lt;&gt;"",'20'!AA56/20,"")</f>
        <v/>
      </c>
      <c r="AB56" s="54" t="str">
        <f>IF('20'!AB56&lt;&gt;"",'20'!AB56/20,"")</f>
        <v/>
      </c>
      <c r="AC56" s="54" t="str">
        <f>IF('20'!AC56&lt;&gt;"",'20'!AC56/20,"")</f>
        <v/>
      </c>
      <c r="AD56" s="54" t="str">
        <f>IF('20'!AD56&lt;&gt;"",'20'!AD56/20,"")</f>
        <v/>
      </c>
      <c r="AE56" s="54" t="str">
        <f>IF('20'!AE56&lt;&gt;"",'20'!AE56/20,"")</f>
        <v/>
      </c>
      <c r="AF56" s="54" t="str">
        <f>IF('20'!AF56&lt;&gt;"",'20'!AF56/20,"")</f>
        <v/>
      </c>
      <c r="AG56" s="54" t="str">
        <f>IF('20'!AG56&lt;&gt;"",'20'!AG56/20,"")</f>
        <v/>
      </c>
      <c r="AH56" s="54" t="str">
        <f>IF('20'!AH56&lt;&gt;"",'20'!AH56/20,"")</f>
        <v/>
      </c>
      <c r="AI56" s="54" t="str">
        <f>IF('20'!AI56&lt;&gt;"",'20'!AI56/20,"")</f>
        <v/>
      </c>
      <c r="AJ56" s="54" t="str">
        <f>IF('20'!AJ56&lt;&gt;"",'20'!AJ56/20,"")</f>
        <v/>
      </c>
      <c r="AK56" s="54" t="str">
        <f>IF('20'!AK56&lt;&gt;"",'20'!AK56/20,"")</f>
        <v/>
      </c>
      <c r="AL56" s="54" t="str">
        <f>IF('20'!AL56&lt;&gt;"",'20'!AL56/20,"")</f>
        <v/>
      </c>
      <c r="AM56" s="54" t="str">
        <f>IF('20'!AM56&lt;&gt;"",'20'!AM56/20,"")</f>
        <v/>
      </c>
      <c r="AN56" s="54" t="str">
        <f>IF('20'!AN56&lt;&gt;"",'20'!AN56/20,"")</f>
        <v/>
      </c>
      <c r="AO56" s="54" t="str">
        <f>IF('20'!AO56&lt;&gt;"",'20'!AO56/20,"")</f>
        <v/>
      </c>
      <c r="AP56" s="54" t="str">
        <f>IF('20'!AP56&lt;&gt;"",'20'!AP56/20,"")</f>
        <v/>
      </c>
      <c r="AQ56" s="54" t="str">
        <f>IF('20'!AQ56&lt;&gt;"",'20'!AQ56/20,"")</f>
        <v/>
      </c>
      <c r="AR56" s="54" t="str">
        <f>IF('20'!AR56&lt;&gt;"",'20'!AR56/20,"")</f>
        <v/>
      </c>
      <c r="AS56" s="54" t="str">
        <f>IF('20'!AS56&lt;&gt;"",'20'!AS56/20,"")</f>
        <v/>
      </c>
      <c r="AT56" s="54" t="str">
        <f>IF('20'!AT56&lt;&gt;"",'20'!AT56/20,"")</f>
        <v/>
      </c>
      <c r="AU56" s="54" t="str">
        <f>IF('20'!AU56&lt;&gt;"",'20'!AU56/20,"")</f>
        <v/>
      </c>
      <c r="AV56" s="54" t="str">
        <f>IF('20'!AV56&lt;&gt;"",'20'!AV56/20,"")</f>
        <v/>
      </c>
      <c r="AW56" s="54" t="str">
        <f>IF('20'!AW56&lt;&gt;"",'20'!AW56/20,"")</f>
        <v/>
      </c>
      <c r="AX56" s="54" t="str">
        <f>IF('20'!AX56&lt;&gt;"",'20'!AX56/20,"")</f>
        <v/>
      </c>
      <c r="AY56" s="54" t="str">
        <f>IF('20'!AY56&lt;&gt;"",'20'!AY56/20,"")</f>
        <v/>
      </c>
      <c r="AZ56" s="54" t="str">
        <f>IF('20'!AZ56&lt;&gt;"",'20'!AZ56/20,"")</f>
        <v/>
      </c>
      <c r="BA56" s="54" t="str">
        <f>IF('20'!BA56&lt;&gt;"",'20'!BA56/20,"")</f>
        <v/>
      </c>
      <c r="BB56" s="54" t="str">
        <f>IF('20'!BB56&lt;&gt;"",'20'!BB56/20,"")</f>
        <v/>
      </c>
      <c r="BC56" s="54" t="str">
        <f>IF('20'!BC56&lt;&gt;"",'20'!BC56/20,"")</f>
        <v/>
      </c>
      <c r="BD56" s="54" t="str">
        <f>IF('20'!BD56&lt;&gt;"",'20'!BD56/20,"")</f>
        <v/>
      </c>
      <c r="BE56" s="54" t="str">
        <f>IF('20'!BE56&lt;&gt;"",'20'!BE56/20,"")</f>
        <v/>
      </c>
      <c r="BF56" s="54" t="str">
        <f>IF('20'!BF56&lt;&gt;"",'20'!BF56/20,"")</f>
        <v/>
      </c>
      <c r="BG56" s="54" t="str">
        <f>IF('20'!BG56&lt;&gt;"",'20'!BG56/20,"")</f>
        <v/>
      </c>
      <c r="BH56" s="54" t="str">
        <f>IF('20'!BH56&lt;&gt;"",'20'!BH56/20,"")</f>
        <v/>
      </c>
      <c r="BI56" s="54" t="str">
        <f>IF('20'!BI56&lt;&gt;"",'20'!BI56/20,"")</f>
        <v/>
      </c>
      <c r="BJ56" s="54" t="str">
        <f>IF('20'!BJ56&lt;&gt;"",'20'!BJ56/20,"")</f>
        <v/>
      </c>
      <c r="BK56" s="54" t="str">
        <f>IF('20'!BK56&lt;&gt;"",'20'!BK56/20,"")</f>
        <v/>
      </c>
      <c r="BL56" s="54" t="str">
        <f>IF('20'!BL56&lt;&gt;"",'20'!BL56/20,"")</f>
        <v/>
      </c>
      <c r="BM56" s="54" t="str">
        <f>IF('20'!BM56&lt;&gt;"",'20'!BM56/20,"")</f>
        <v/>
      </c>
      <c r="BN56" s="54" t="str">
        <f>IF('20'!BN56&lt;&gt;"",'20'!BN56/20,"")</f>
        <v/>
      </c>
      <c r="BO56" s="54" t="str">
        <f>IF('20'!BO56&lt;&gt;"",'20'!BO56/20,"")</f>
        <v/>
      </c>
      <c r="BP56" s="54" t="str">
        <f>IF('20'!BP56&lt;&gt;"",'20'!BP56/20,"")</f>
        <v/>
      </c>
      <c r="BQ56" s="54" t="str">
        <f>IF('20'!BQ56&lt;&gt;"",'20'!BQ56/20,"")</f>
        <v/>
      </c>
      <c r="BR56" s="54" t="str">
        <f>IF('20'!BR56&lt;&gt;"",'20'!BR56/20,"")</f>
        <v/>
      </c>
      <c r="BS56" s="54" t="str">
        <f>IF('20'!BS56&lt;&gt;"",'20'!BS56/20,"")</f>
        <v/>
      </c>
      <c r="BT56" s="54" t="str">
        <f>IF('20'!BT56&lt;&gt;"",'20'!BT56/20,"")</f>
        <v/>
      </c>
      <c r="BU56" s="54" t="str">
        <f>IF('20'!BU56&lt;&gt;"",'20'!BU56/20,"")</f>
        <v/>
      </c>
      <c r="BV56" s="54" t="str">
        <f>IF('20'!BV56&lt;&gt;"",'20'!BV56/20,"")</f>
        <v/>
      </c>
      <c r="BW56" s="54" t="str">
        <f>IF('20'!BW56&lt;&gt;"",'20'!BW56/20,"")</f>
        <v/>
      </c>
      <c r="BX56" s="54" t="str">
        <f>IF('20'!BX56&lt;&gt;"",'20'!BX56/20,"")</f>
        <v/>
      </c>
      <c r="BY56" s="54" t="str">
        <f>IF('20'!BY56&lt;&gt;"",'20'!BY56/20,"")</f>
        <v/>
      </c>
      <c r="BZ56" s="54" t="str">
        <f>IF('20'!BZ56&lt;&gt;"",'20'!BZ56/20,"")</f>
        <v/>
      </c>
      <c r="CA56" s="54" t="str">
        <f>IF('20'!CA56&lt;&gt;"",'20'!CA56/20,"")</f>
        <v/>
      </c>
      <c r="CB56" s="54" t="str">
        <f>IF('20'!CB56&lt;&gt;"",'20'!CB56/20,"")</f>
        <v/>
      </c>
      <c r="CC56" s="54" t="str">
        <f>IF('20'!CC56&lt;&gt;"",'20'!CC56/20,"")</f>
        <v/>
      </c>
      <c r="CD56" s="54" t="str">
        <f>IF('20'!CD56&lt;&gt;"",'20'!CD56/20,"")</f>
        <v/>
      </c>
      <c r="CE56" s="54" t="str">
        <f>IF('20'!CE56&lt;&gt;"",'20'!CE56/20,"")</f>
        <v/>
      </c>
      <c r="CF56" s="54" t="str">
        <f>IF('20'!CF56&lt;&gt;"",'20'!CF56/20,"")</f>
        <v/>
      </c>
      <c r="CG56" s="54" t="str">
        <f>IF('20'!CG56&lt;&gt;"",'20'!CG56/20,"")</f>
        <v/>
      </c>
      <c r="CH56" s="54" t="str">
        <f>IF('20'!CH56&lt;&gt;"",'20'!CH56/20,"")</f>
        <v/>
      </c>
      <c r="CI56" s="54" t="str">
        <f>IF('20'!CI56&lt;&gt;"",'20'!CI56/20,"")</f>
        <v/>
      </c>
      <c r="CJ56" s="54" t="str">
        <f>IF('20'!CJ56&lt;&gt;"",'20'!CJ56/20,"")</f>
        <v/>
      </c>
      <c r="CK56" s="54" t="str">
        <f>IF('20'!CK56&lt;&gt;"",'20'!CK56/20,"")</f>
        <v/>
      </c>
      <c r="CL56" s="54" t="str">
        <f>IF('20'!CL56&lt;&gt;"",'20'!CL56/20,"")</f>
        <v/>
      </c>
      <c r="CM56" s="54" t="str">
        <f>IF('20'!CM56&lt;&gt;"",'20'!CM56/20,"")</f>
        <v/>
      </c>
      <c r="CN56" s="54" t="str">
        <f>IF('20'!CN56&lt;&gt;"",'20'!CN56/20,"")</f>
        <v/>
      </c>
      <c r="CO56" s="54" t="str">
        <f>IF('20'!CO56&lt;&gt;"",'20'!CO56/20,"")</f>
        <v/>
      </c>
      <c r="CP56" s="54" t="str">
        <f>IF('20'!CP56&lt;&gt;"",'20'!CP56/20,"")</f>
        <v/>
      </c>
      <c r="CQ56" s="54" t="str">
        <f>IF('20'!CQ56&lt;&gt;"",'20'!CQ56/20,"")</f>
        <v/>
      </c>
      <c r="CR56" s="54" t="str">
        <f>IF('20'!CR56&lt;&gt;"",'20'!CR56/20,"")</f>
        <v/>
      </c>
      <c r="CS56" s="54" t="str">
        <f>IF('20'!CS56&lt;&gt;"",'20'!CS56/20,"")</f>
        <v/>
      </c>
      <c r="CT56" s="54" t="str">
        <f>IF('20'!CT56&lt;&gt;"",'20'!CT56/20,"")</f>
        <v/>
      </c>
      <c r="CU56" s="54" t="str">
        <f>IF('20'!CU56&lt;&gt;"",'20'!CU56/20,"")</f>
        <v/>
      </c>
      <c r="CV56" s="54" t="str">
        <f>IF('20'!CV56&lt;&gt;"",'20'!CV56/20,"")</f>
        <v/>
      </c>
      <c r="CW56" s="54" t="str">
        <f>IF('20'!CW56&lt;&gt;"",'20'!CW56/20,"")</f>
        <v/>
      </c>
      <c r="CX56" s="54" t="str">
        <f>IF('20'!CX56&lt;&gt;"",'20'!CX56/20,"")</f>
        <v/>
      </c>
      <c r="CY56" s="54" t="str">
        <f>IF('20'!CY56&lt;&gt;"",'20'!CY56/20,"")</f>
        <v/>
      </c>
      <c r="CZ56" s="54" t="str">
        <f>IF('20'!CZ56&lt;&gt;"",'20'!CZ56/20,"")</f>
        <v/>
      </c>
      <c r="DA56" s="54" t="str">
        <f>IF('20'!DA56&lt;&gt;"",'20'!DA56/20,"")</f>
        <v/>
      </c>
      <c r="DB56" s="54" t="str">
        <f>IF('20'!DB56&lt;&gt;"",'20'!DB56/20,"")</f>
        <v/>
      </c>
      <c r="DC56" s="54" t="str">
        <f>IF('20'!DC56&lt;&gt;"",'20'!DC56/20,"")</f>
        <v/>
      </c>
      <c r="DD56" s="54" t="str">
        <f>IF('20'!DD56&lt;&gt;"",'20'!DD56/20,"")</f>
        <v/>
      </c>
      <c r="DE56" s="54" t="str">
        <f>IF('20'!DE56&lt;&gt;"",'20'!DE56/20,"")</f>
        <v/>
      </c>
      <c r="DF56" s="54" t="str">
        <f>IF('20'!DF56&lt;&gt;"",'20'!DF56/20,"")</f>
        <v/>
      </c>
      <c r="DG56" s="54" t="str">
        <f>IF('20'!DG56&lt;&gt;"",'20'!DG56/20,"")</f>
        <v/>
      </c>
      <c r="DH56" s="54" t="str">
        <f>IF('20'!DH56&lt;&gt;"",'20'!DH56/20,"")</f>
        <v/>
      </c>
      <c r="DI56" s="54" t="str">
        <f>IF('20'!DI56&lt;&gt;"",'20'!DI56/20,"")</f>
        <v/>
      </c>
      <c r="DJ56" s="54" t="str">
        <f>IF('20'!DJ56&lt;&gt;"",'20'!DJ56/20,"")</f>
        <v/>
      </c>
      <c r="DK56" s="54" t="str">
        <f>IF('20'!DK56&lt;&gt;"",'20'!DK56/20,"")</f>
        <v/>
      </c>
      <c r="DL56" s="54" t="str">
        <f>IF('20'!DL56&lt;&gt;"",'20'!DL56/20,"")</f>
        <v/>
      </c>
      <c r="DM56" s="54" t="str">
        <f>IF('20'!DM56&lt;&gt;"",'20'!DM56/20,"")</f>
        <v/>
      </c>
      <c r="DN56" s="54" t="str">
        <f>IF('20'!DN56&lt;&gt;"",'20'!DN56/20,"")</f>
        <v/>
      </c>
      <c r="DO56" s="54" t="str">
        <f>IF('20'!DO56&lt;&gt;"",'20'!DO56/20,"")</f>
        <v/>
      </c>
      <c r="DP56" s="54" t="str">
        <f>IF('20'!DP56&lt;&gt;"",'20'!DP56/20,"")</f>
        <v/>
      </c>
      <c r="DQ56" s="54" t="str">
        <f>IF('20'!DQ56&lt;&gt;"",'20'!DQ56/20,"")</f>
        <v/>
      </c>
      <c r="DR56" s="54" t="str">
        <f>IF('20'!DR56&lt;&gt;"",'20'!DR56/20,"")</f>
        <v/>
      </c>
      <c r="DS56" s="54" t="str">
        <f>IF('20'!DS56&lt;&gt;"",'20'!DS56/20,"")</f>
        <v/>
      </c>
      <c r="DT56" s="54" t="str">
        <f>IF('20'!DT56&lt;&gt;"",'20'!DT56/20,"")</f>
        <v/>
      </c>
      <c r="DU56" s="54" t="str">
        <f>IF('20'!DU56&lt;&gt;"",'20'!DU56/20,"")</f>
        <v/>
      </c>
      <c r="DV56" s="54" t="str">
        <f>IF('20'!DV56&lt;&gt;"",'20'!DV56/20,"")</f>
        <v/>
      </c>
      <c r="DW56" s="54" t="str">
        <f>IF('20'!DW56&lt;&gt;"",'20'!DW56/20,"")</f>
        <v/>
      </c>
      <c r="DX56" s="54" t="str">
        <f>IF('20'!DX56&lt;&gt;"",'20'!DX56/20,"")</f>
        <v/>
      </c>
      <c r="DY56" s="54" t="str">
        <f>IF('20'!DY56&lt;&gt;"",'20'!DY56/20,"")</f>
        <v/>
      </c>
      <c r="DZ56" s="54" t="str">
        <f>IF('20'!DZ56&lt;&gt;"",'20'!DZ56/20,"")</f>
        <v/>
      </c>
      <c r="EA56" s="54" t="str">
        <f>IF('20'!EA56&lt;&gt;"",'20'!EA56/20,"")</f>
        <v/>
      </c>
      <c r="EB56" s="54" t="str">
        <f>IF('20'!EB56&lt;&gt;"",'20'!EB56/20,"")</f>
        <v/>
      </c>
      <c r="EC56" s="54" t="str">
        <f>IF('20'!EC56&lt;&gt;"",'20'!EC56/20,"")</f>
        <v/>
      </c>
      <c r="ED56" s="54" t="str">
        <f>IF('20'!ED56&lt;&gt;"",'20'!ED56/20,"")</f>
        <v/>
      </c>
      <c r="EE56" s="54" t="str">
        <f>IF('20'!EE56&lt;&gt;"",'20'!EE56/20,"")</f>
        <v/>
      </c>
      <c r="EF56" s="54" t="str">
        <f>IF('20'!EF56&lt;&gt;"",'20'!EF56/20,"")</f>
        <v/>
      </c>
      <c r="EG56" s="54" t="str">
        <f>IF('20'!EG56&lt;&gt;"",'20'!EG56/20,"")</f>
        <v/>
      </c>
      <c r="EH56" s="54" t="str">
        <f>IF('20'!EH56&lt;&gt;"",'20'!EH56/20,"")</f>
        <v/>
      </c>
      <c r="EI56" s="54" t="str">
        <f>IF('20'!EI56&lt;&gt;"",'20'!EI56/20,"")</f>
        <v/>
      </c>
      <c r="EJ56" s="54" t="str">
        <f>IF('20'!EJ56&lt;&gt;"",'20'!EJ56/20,"")</f>
        <v/>
      </c>
      <c r="EK56" s="54" t="str">
        <f>IF('20'!EK56&lt;&gt;"",'20'!EK56/20,"")</f>
        <v/>
      </c>
      <c r="EL56" s="54" t="str">
        <f>IF('20'!EL56&lt;&gt;"",'20'!EL56/20,"")</f>
        <v/>
      </c>
      <c r="EM56" s="54" t="str">
        <f>IF('20'!EM56&lt;&gt;"",'20'!EM56/20,"")</f>
        <v/>
      </c>
      <c r="EN56" s="54" t="str">
        <f>IF('20'!EN56&lt;&gt;"",'20'!EN56/20,"")</f>
        <v/>
      </c>
      <c r="EO56" s="54" t="str">
        <f>IF('20'!EO56&lt;&gt;"",'20'!EO56/20,"")</f>
        <v/>
      </c>
      <c r="EP56" s="54" t="str">
        <f>IF('20'!EP56&lt;&gt;"",'20'!EP56/20,"")</f>
        <v/>
      </c>
      <c r="EQ56" s="54" t="str">
        <f>IF('20'!EQ56&lt;&gt;"",'20'!EQ56/20,"")</f>
        <v/>
      </c>
      <c r="ER56" s="54" t="str">
        <f>IF('20'!ER56&lt;&gt;"",'20'!ER56/20,"")</f>
        <v/>
      </c>
      <c r="ES56" s="54" t="str">
        <f>IF('20'!ES56&lt;&gt;"",'20'!ES56/20,"")</f>
        <v/>
      </c>
      <c r="ET56" s="54" t="str">
        <f>IF('20'!ET56&lt;&gt;"",'20'!ET56/20,"")</f>
        <v/>
      </c>
      <c r="EU56" s="54" t="str">
        <f>IF('20'!EU56&lt;&gt;"",'20'!EU56/20,"")</f>
        <v/>
      </c>
      <c r="EV56" s="54" t="str">
        <f>IF('20'!EV56&lt;&gt;"",'20'!EV56/20,"")</f>
        <v/>
      </c>
      <c r="EW56" s="54" t="str">
        <f>IF('20'!EW56&lt;&gt;"",'20'!EW56/20,"")</f>
        <v/>
      </c>
      <c r="EX56" s="54" t="str">
        <f>IF('20'!EX56&lt;&gt;"",'20'!EX56/20,"")</f>
        <v/>
      </c>
      <c r="EY56" s="54" t="str">
        <f>IF('20'!EY56&lt;&gt;"",'20'!EY56/20,"")</f>
        <v/>
      </c>
      <c r="EZ56" s="54" t="str">
        <f>IF('20'!EZ56&lt;&gt;"",'20'!EZ56/20,"")</f>
        <v/>
      </c>
      <c r="FA56" s="54" t="str">
        <f>IF('20'!FA56&lt;&gt;"",'20'!FA56/20,"")</f>
        <v/>
      </c>
      <c r="FB56" s="54" t="str">
        <f>IF('20'!FB56&lt;&gt;"",'20'!FB56/20,"")</f>
        <v/>
      </c>
      <c r="FC56" s="54" t="str">
        <f>IF('20'!FC56&lt;&gt;"",'20'!FC56/20,"")</f>
        <v/>
      </c>
      <c r="FD56" s="54" t="str">
        <f>IF('20'!FD56&lt;&gt;"",'20'!FD56/20,"")</f>
        <v/>
      </c>
      <c r="FE56" s="54" t="str">
        <f>IF('20'!FE56&lt;&gt;"",'20'!FE56/20,"")</f>
        <v/>
      </c>
      <c r="FF56" s="54" t="str">
        <f>IF('20'!FF56&lt;&gt;"",'20'!FF56/20,"")</f>
        <v/>
      </c>
      <c r="FG56" s="54" t="str">
        <f>IF('20'!FG56&lt;&gt;"",'20'!FG56/20,"")</f>
        <v/>
      </c>
      <c r="FH56" s="54" t="str">
        <f>IF('20'!FH56&lt;&gt;"",'20'!FH56/20,"")</f>
        <v/>
      </c>
      <c r="FI56" s="54" t="str">
        <f>IF('20'!FI56&lt;&gt;"",'20'!FI56/20,"")</f>
        <v/>
      </c>
      <c r="FJ56" s="54" t="str">
        <f>IF('20'!FJ56&lt;&gt;"",'20'!FJ56/20,"")</f>
        <v/>
      </c>
      <c r="FK56" s="54" t="str">
        <f>IF('20'!FK56&lt;&gt;"",'20'!FK56/20,"")</f>
        <v/>
      </c>
      <c r="FL56" s="54" t="str">
        <f>IF('20'!FL56&lt;&gt;"",'20'!FL56/20,"")</f>
        <v/>
      </c>
    </row>
    <row r="57" spans="2:168" x14ac:dyDescent="0.25">
      <c r="B57" s="42"/>
      <c r="C57" s="42"/>
      <c r="D57" s="38"/>
      <c r="E57" s="54" t="str">
        <f>IF('20'!E57&lt;&gt;"",'20'!E57/20,"")</f>
        <v/>
      </c>
      <c r="F57" s="54" t="str">
        <f>IF('20'!F57&lt;&gt;"",'20'!F57/20,"")</f>
        <v/>
      </c>
      <c r="G57" s="54" t="str">
        <f>IF('20'!G57&lt;&gt;"",'20'!G57/20,"")</f>
        <v/>
      </c>
      <c r="H57" s="54" t="str">
        <f>IF('20'!H57&lt;&gt;"",'20'!H57/20,"")</f>
        <v/>
      </c>
      <c r="I57" s="54" t="str">
        <f>IF('20'!I57&lt;&gt;"",'20'!I57/20,"")</f>
        <v/>
      </c>
      <c r="J57" s="54" t="str">
        <f>IF('20'!J57&lt;&gt;"",'20'!J57/20,"")</f>
        <v/>
      </c>
      <c r="K57" s="54" t="str">
        <f>IF('20'!K57&lt;&gt;"",'20'!K57/20,"")</f>
        <v/>
      </c>
      <c r="L57" s="54" t="str">
        <f>IF('20'!L57&lt;&gt;"",'20'!L57/20,"")</f>
        <v/>
      </c>
      <c r="M57" s="54" t="str">
        <f>IF('20'!M57&lt;&gt;"",'20'!M57/20,"")</f>
        <v/>
      </c>
      <c r="N57" s="54" t="str">
        <f>IF('20'!N57&lt;&gt;"",'20'!N57/20,"")</f>
        <v/>
      </c>
      <c r="O57" s="54" t="str">
        <f>IF('20'!O57&lt;&gt;"",'20'!O57/20,"")</f>
        <v/>
      </c>
      <c r="P57" s="54" t="str">
        <f>IF('20'!P57&lt;&gt;"",'20'!P57/20,"")</f>
        <v/>
      </c>
      <c r="Q57" s="54" t="str">
        <f>IF('20'!Q57&lt;&gt;"",'20'!Q57/20,"")</f>
        <v/>
      </c>
      <c r="R57" s="54" t="str">
        <f>IF('20'!R57&lt;&gt;"",'20'!R57/20,"")</f>
        <v/>
      </c>
      <c r="S57" s="54" t="str">
        <f>IF('20'!S57&lt;&gt;"",'20'!S57/20,"")</f>
        <v/>
      </c>
      <c r="T57" s="54" t="str">
        <f>IF('20'!T57&lt;&gt;"",'20'!T57/20,"")</f>
        <v/>
      </c>
      <c r="U57" s="54" t="str">
        <f>IF('20'!U57&lt;&gt;"",'20'!U57/20,"")</f>
        <v/>
      </c>
      <c r="V57" s="54" t="str">
        <f>IF('20'!V57&lt;&gt;"",'20'!V57/20,"")</f>
        <v/>
      </c>
      <c r="W57" s="54" t="str">
        <f>IF('20'!W57&lt;&gt;"",'20'!W57/20,"")</f>
        <v/>
      </c>
      <c r="X57" s="54" t="str">
        <f>IF('20'!X57&lt;&gt;"",'20'!X57/20,"")</f>
        <v/>
      </c>
      <c r="Y57" s="54" t="str">
        <f>IF('20'!Y57&lt;&gt;"",'20'!Y57/20,"")</f>
        <v/>
      </c>
      <c r="Z57" s="54" t="str">
        <f>IF('20'!Z57&lt;&gt;"",'20'!Z57/20,"")</f>
        <v/>
      </c>
      <c r="AA57" s="54" t="str">
        <f>IF('20'!AA57&lt;&gt;"",'20'!AA57/20,"")</f>
        <v/>
      </c>
      <c r="AB57" s="54" t="str">
        <f>IF('20'!AB57&lt;&gt;"",'20'!AB57/20,"")</f>
        <v/>
      </c>
      <c r="AC57" s="54" t="str">
        <f>IF('20'!AC57&lt;&gt;"",'20'!AC57/20,"")</f>
        <v/>
      </c>
      <c r="AD57" s="54" t="str">
        <f>IF('20'!AD57&lt;&gt;"",'20'!AD57/20,"")</f>
        <v/>
      </c>
      <c r="AE57" s="54" t="str">
        <f>IF('20'!AE57&lt;&gt;"",'20'!AE57/20,"")</f>
        <v/>
      </c>
      <c r="AF57" s="54" t="str">
        <f>IF('20'!AF57&lt;&gt;"",'20'!AF57/20,"")</f>
        <v/>
      </c>
      <c r="AG57" s="54" t="str">
        <f>IF('20'!AG57&lt;&gt;"",'20'!AG57/20,"")</f>
        <v/>
      </c>
      <c r="AH57" s="54" t="str">
        <f>IF('20'!AH57&lt;&gt;"",'20'!AH57/20,"")</f>
        <v/>
      </c>
      <c r="AI57" s="54" t="str">
        <f>IF('20'!AI57&lt;&gt;"",'20'!AI57/20,"")</f>
        <v/>
      </c>
      <c r="AJ57" s="54" t="str">
        <f>IF('20'!AJ57&lt;&gt;"",'20'!AJ57/20,"")</f>
        <v/>
      </c>
      <c r="AK57" s="54" t="str">
        <f>IF('20'!AK57&lt;&gt;"",'20'!AK57/20,"")</f>
        <v/>
      </c>
      <c r="AL57" s="54" t="str">
        <f>IF('20'!AL57&lt;&gt;"",'20'!AL57/20,"")</f>
        <v/>
      </c>
      <c r="AM57" s="54" t="str">
        <f>IF('20'!AM57&lt;&gt;"",'20'!AM57/20,"")</f>
        <v/>
      </c>
      <c r="AN57" s="54" t="str">
        <f>IF('20'!AN57&lt;&gt;"",'20'!AN57/20,"")</f>
        <v/>
      </c>
      <c r="AO57" s="54" t="str">
        <f>IF('20'!AO57&lt;&gt;"",'20'!AO57/20,"")</f>
        <v/>
      </c>
      <c r="AP57" s="54" t="str">
        <f>IF('20'!AP57&lt;&gt;"",'20'!AP57/20,"")</f>
        <v/>
      </c>
      <c r="AQ57" s="54" t="str">
        <f>IF('20'!AQ57&lt;&gt;"",'20'!AQ57/20,"")</f>
        <v/>
      </c>
      <c r="AR57" s="54" t="str">
        <f>IF('20'!AR57&lt;&gt;"",'20'!AR57/20,"")</f>
        <v/>
      </c>
      <c r="AS57" s="54" t="str">
        <f>IF('20'!AS57&lt;&gt;"",'20'!AS57/20,"")</f>
        <v/>
      </c>
      <c r="AT57" s="54" t="str">
        <f>IF('20'!AT57&lt;&gt;"",'20'!AT57/20,"")</f>
        <v/>
      </c>
      <c r="AU57" s="54" t="str">
        <f>IF('20'!AU57&lt;&gt;"",'20'!AU57/20,"")</f>
        <v/>
      </c>
      <c r="AV57" s="54" t="str">
        <f>IF('20'!AV57&lt;&gt;"",'20'!AV57/20,"")</f>
        <v/>
      </c>
      <c r="AW57" s="54" t="str">
        <f>IF('20'!AW57&lt;&gt;"",'20'!AW57/20,"")</f>
        <v/>
      </c>
      <c r="AX57" s="54" t="str">
        <f>IF('20'!AX57&lt;&gt;"",'20'!AX57/20,"")</f>
        <v/>
      </c>
      <c r="AY57" s="54" t="str">
        <f>IF('20'!AY57&lt;&gt;"",'20'!AY57/20,"")</f>
        <v/>
      </c>
      <c r="AZ57" s="54" t="str">
        <f>IF('20'!AZ57&lt;&gt;"",'20'!AZ57/20,"")</f>
        <v/>
      </c>
      <c r="BA57" s="54" t="str">
        <f>IF('20'!BA57&lt;&gt;"",'20'!BA57/20,"")</f>
        <v/>
      </c>
      <c r="BB57" s="54" t="str">
        <f>IF('20'!BB57&lt;&gt;"",'20'!BB57/20,"")</f>
        <v/>
      </c>
      <c r="BC57" s="54" t="str">
        <f>IF('20'!BC57&lt;&gt;"",'20'!BC57/20,"")</f>
        <v/>
      </c>
      <c r="BD57" s="54" t="str">
        <f>IF('20'!BD57&lt;&gt;"",'20'!BD57/20,"")</f>
        <v/>
      </c>
      <c r="BE57" s="54" t="str">
        <f>IF('20'!BE57&lt;&gt;"",'20'!BE57/20,"")</f>
        <v/>
      </c>
      <c r="BF57" s="54" t="str">
        <f>IF('20'!BF57&lt;&gt;"",'20'!BF57/20,"")</f>
        <v/>
      </c>
      <c r="BG57" s="54" t="str">
        <f>IF('20'!BG57&lt;&gt;"",'20'!BG57/20,"")</f>
        <v/>
      </c>
      <c r="BH57" s="54" t="str">
        <f>IF('20'!BH57&lt;&gt;"",'20'!BH57/20,"")</f>
        <v/>
      </c>
      <c r="BI57" s="54" t="str">
        <f>IF('20'!BI57&lt;&gt;"",'20'!BI57/20,"")</f>
        <v/>
      </c>
      <c r="BJ57" s="54" t="str">
        <f>IF('20'!BJ57&lt;&gt;"",'20'!BJ57/20,"")</f>
        <v/>
      </c>
      <c r="BK57" s="54" t="str">
        <f>IF('20'!BK57&lt;&gt;"",'20'!BK57/20,"")</f>
        <v/>
      </c>
      <c r="BL57" s="54" t="str">
        <f>IF('20'!BL57&lt;&gt;"",'20'!BL57/20,"")</f>
        <v/>
      </c>
      <c r="BM57" s="54" t="str">
        <f>IF('20'!BM57&lt;&gt;"",'20'!BM57/20,"")</f>
        <v/>
      </c>
      <c r="BN57" s="54" t="str">
        <f>IF('20'!BN57&lt;&gt;"",'20'!BN57/20,"")</f>
        <v/>
      </c>
      <c r="BO57" s="54" t="str">
        <f>IF('20'!BO57&lt;&gt;"",'20'!BO57/20,"")</f>
        <v/>
      </c>
      <c r="BP57" s="54" t="str">
        <f>IF('20'!BP57&lt;&gt;"",'20'!BP57/20,"")</f>
        <v/>
      </c>
      <c r="BQ57" s="54" t="str">
        <f>IF('20'!BQ57&lt;&gt;"",'20'!BQ57/20,"")</f>
        <v/>
      </c>
      <c r="BR57" s="54" t="str">
        <f>IF('20'!BR57&lt;&gt;"",'20'!BR57/20,"")</f>
        <v/>
      </c>
      <c r="BS57" s="54" t="str">
        <f>IF('20'!BS57&lt;&gt;"",'20'!BS57/20,"")</f>
        <v/>
      </c>
      <c r="BT57" s="54" t="str">
        <f>IF('20'!BT57&lt;&gt;"",'20'!BT57/20,"")</f>
        <v/>
      </c>
      <c r="BU57" s="54" t="str">
        <f>IF('20'!BU57&lt;&gt;"",'20'!BU57/20,"")</f>
        <v/>
      </c>
      <c r="BV57" s="54" t="str">
        <f>IF('20'!BV57&lt;&gt;"",'20'!BV57/20,"")</f>
        <v/>
      </c>
      <c r="BW57" s="54" t="str">
        <f>IF('20'!BW57&lt;&gt;"",'20'!BW57/20,"")</f>
        <v/>
      </c>
      <c r="BX57" s="54" t="str">
        <f>IF('20'!BX57&lt;&gt;"",'20'!BX57/20,"")</f>
        <v/>
      </c>
      <c r="BY57" s="54" t="str">
        <f>IF('20'!BY57&lt;&gt;"",'20'!BY57/20,"")</f>
        <v/>
      </c>
      <c r="BZ57" s="54" t="str">
        <f>IF('20'!BZ57&lt;&gt;"",'20'!BZ57/20,"")</f>
        <v/>
      </c>
      <c r="CA57" s="54" t="str">
        <f>IF('20'!CA57&lt;&gt;"",'20'!CA57/20,"")</f>
        <v/>
      </c>
      <c r="CB57" s="54" t="str">
        <f>IF('20'!CB57&lt;&gt;"",'20'!CB57/20,"")</f>
        <v/>
      </c>
      <c r="CC57" s="54" t="str">
        <f>IF('20'!CC57&lt;&gt;"",'20'!CC57/20,"")</f>
        <v/>
      </c>
      <c r="CD57" s="54" t="str">
        <f>IF('20'!CD57&lt;&gt;"",'20'!CD57/20,"")</f>
        <v/>
      </c>
      <c r="CE57" s="54" t="str">
        <f>IF('20'!CE57&lt;&gt;"",'20'!CE57/20,"")</f>
        <v/>
      </c>
      <c r="CF57" s="54" t="str">
        <f>IF('20'!CF57&lt;&gt;"",'20'!CF57/20,"")</f>
        <v/>
      </c>
      <c r="CG57" s="54" t="str">
        <f>IF('20'!CG57&lt;&gt;"",'20'!CG57/20,"")</f>
        <v/>
      </c>
      <c r="CH57" s="54" t="str">
        <f>IF('20'!CH57&lt;&gt;"",'20'!CH57/20,"")</f>
        <v/>
      </c>
      <c r="CI57" s="54" t="str">
        <f>IF('20'!CI57&lt;&gt;"",'20'!CI57/20,"")</f>
        <v/>
      </c>
      <c r="CJ57" s="54" t="str">
        <f>IF('20'!CJ57&lt;&gt;"",'20'!CJ57/20,"")</f>
        <v/>
      </c>
      <c r="CK57" s="54" t="str">
        <f>IF('20'!CK57&lt;&gt;"",'20'!CK57/20,"")</f>
        <v/>
      </c>
      <c r="CL57" s="54" t="str">
        <f>IF('20'!CL57&lt;&gt;"",'20'!CL57/20,"")</f>
        <v/>
      </c>
      <c r="CM57" s="54" t="str">
        <f>IF('20'!CM57&lt;&gt;"",'20'!CM57/20,"")</f>
        <v/>
      </c>
      <c r="CN57" s="54" t="str">
        <f>IF('20'!CN57&lt;&gt;"",'20'!CN57/20,"")</f>
        <v/>
      </c>
      <c r="CO57" s="54" t="str">
        <f>IF('20'!CO57&lt;&gt;"",'20'!CO57/20,"")</f>
        <v/>
      </c>
      <c r="CP57" s="54" t="str">
        <f>IF('20'!CP57&lt;&gt;"",'20'!CP57/20,"")</f>
        <v/>
      </c>
      <c r="CQ57" s="54" t="str">
        <f>IF('20'!CQ57&lt;&gt;"",'20'!CQ57/20,"")</f>
        <v/>
      </c>
      <c r="CR57" s="54" t="str">
        <f>IF('20'!CR57&lt;&gt;"",'20'!CR57/20,"")</f>
        <v/>
      </c>
      <c r="CS57" s="54" t="str">
        <f>IF('20'!CS57&lt;&gt;"",'20'!CS57/20,"")</f>
        <v/>
      </c>
      <c r="CT57" s="54" t="str">
        <f>IF('20'!CT57&lt;&gt;"",'20'!CT57/20,"")</f>
        <v/>
      </c>
      <c r="CU57" s="54" t="str">
        <f>IF('20'!CU57&lt;&gt;"",'20'!CU57/20,"")</f>
        <v/>
      </c>
      <c r="CV57" s="54" t="str">
        <f>IF('20'!CV57&lt;&gt;"",'20'!CV57/20,"")</f>
        <v/>
      </c>
      <c r="CW57" s="54" t="str">
        <f>IF('20'!CW57&lt;&gt;"",'20'!CW57/20,"")</f>
        <v/>
      </c>
      <c r="CX57" s="54" t="str">
        <f>IF('20'!CX57&lt;&gt;"",'20'!CX57/20,"")</f>
        <v/>
      </c>
      <c r="CY57" s="54" t="str">
        <f>IF('20'!CY57&lt;&gt;"",'20'!CY57/20,"")</f>
        <v/>
      </c>
      <c r="CZ57" s="54" t="str">
        <f>IF('20'!CZ57&lt;&gt;"",'20'!CZ57/20,"")</f>
        <v/>
      </c>
      <c r="DA57" s="54" t="str">
        <f>IF('20'!DA57&lt;&gt;"",'20'!DA57/20,"")</f>
        <v/>
      </c>
      <c r="DB57" s="54" t="str">
        <f>IF('20'!DB57&lt;&gt;"",'20'!DB57/20,"")</f>
        <v/>
      </c>
      <c r="DC57" s="54" t="str">
        <f>IF('20'!DC57&lt;&gt;"",'20'!DC57/20,"")</f>
        <v/>
      </c>
      <c r="DD57" s="54" t="str">
        <f>IF('20'!DD57&lt;&gt;"",'20'!DD57/20,"")</f>
        <v/>
      </c>
      <c r="DE57" s="54" t="str">
        <f>IF('20'!DE57&lt;&gt;"",'20'!DE57/20,"")</f>
        <v/>
      </c>
      <c r="DF57" s="54" t="str">
        <f>IF('20'!DF57&lt;&gt;"",'20'!DF57/20,"")</f>
        <v/>
      </c>
      <c r="DG57" s="54" t="str">
        <f>IF('20'!DG57&lt;&gt;"",'20'!DG57/20,"")</f>
        <v/>
      </c>
      <c r="DH57" s="54" t="str">
        <f>IF('20'!DH57&lt;&gt;"",'20'!DH57/20,"")</f>
        <v/>
      </c>
      <c r="DI57" s="54" t="str">
        <f>IF('20'!DI57&lt;&gt;"",'20'!DI57/20,"")</f>
        <v/>
      </c>
      <c r="DJ57" s="54" t="str">
        <f>IF('20'!DJ57&lt;&gt;"",'20'!DJ57/20,"")</f>
        <v/>
      </c>
      <c r="DK57" s="54" t="str">
        <f>IF('20'!DK57&lt;&gt;"",'20'!DK57/20,"")</f>
        <v/>
      </c>
      <c r="DL57" s="54" t="str">
        <f>IF('20'!DL57&lt;&gt;"",'20'!DL57/20,"")</f>
        <v/>
      </c>
      <c r="DM57" s="54" t="str">
        <f>IF('20'!DM57&lt;&gt;"",'20'!DM57/20,"")</f>
        <v/>
      </c>
      <c r="DN57" s="54" t="str">
        <f>IF('20'!DN57&lt;&gt;"",'20'!DN57/20,"")</f>
        <v/>
      </c>
      <c r="DO57" s="54" t="str">
        <f>IF('20'!DO57&lt;&gt;"",'20'!DO57/20,"")</f>
        <v/>
      </c>
      <c r="DP57" s="54" t="str">
        <f>IF('20'!DP57&lt;&gt;"",'20'!DP57/20,"")</f>
        <v/>
      </c>
      <c r="DQ57" s="54" t="str">
        <f>IF('20'!DQ57&lt;&gt;"",'20'!DQ57/20,"")</f>
        <v/>
      </c>
      <c r="DR57" s="54" t="str">
        <f>IF('20'!DR57&lt;&gt;"",'20'!DR57/20,"")</f>
        <v/>
      </c>
      <c r="DS57" s="54" t="str">
        <f>IF('20'!DS57&lt;&gt;"",'20'!DS57/20,"")</f>
        <v/>
      </c>
      <c r="DT57" s="54" t="str">
        <f>IF('20'!DT57&lt;&gt;"",'20'!DT57/20,"")</f>
        <v/>
      </c>
      <c r="DU57" s="54" t="str">
        <f>IF('20'!DU57&lt;&gt;"",'20'!DU57/20,"")</f>
        <v/>
      </c>
      <c r="DV57" s="54" t="str">
        <f>IF('20'!DV57&lt;&gt;"",'20'!DV57/20,"")</f>
        <v/>
      </c>
      <c r="DW57" s="54" t="str">
        <f>IF('20'!DW57&lt;&gt;"",'20'!DW57/20,"")</f>
        <v/>
      </c>
      <c r="DX57" s="54" t="str">
        <f>IF('20'!DX57&lt;&gt;"",'20'!DX57/20,"")</f>
        <v/>
      </c>
      <c r="DY57" s="54" t="str">
        <f>IF('20'!DY57&lt;&gt;"",'20'!DY57/20,"")</f>
        <v/>
      </c>
      <c r="DZ57" s="54" t="str">
        <f>IF('20'!DZ57&lt;&gt;"",'20'!DZ57/20,"")</f>
        <v/>
      </c>
      <c r="EA57" s="54" t="str">
        <f>IF('20'!EA57&lt;&gt;"",'20'!EA57/20,"")</f>
        <v/>
      </c>
      <c r="EB57" s="54" t="str">
        <f>IF('20'!EB57&lt;&gt;"",'20'!EB57/20,"")</f>
        <v/>
      </c>
      <c r="EC57" s="54" t="str">
        <f>IF('20'!EC57&lt;&gt;"",'20'!EC57/20,"")</f>
        <v/>
      </c>
      <c r="ED57" s="54" t="str">
        <f>IF('20'!ED57&lt;&gt;"",'20'!ED57/20,"")</f>
        <v/>
      </c>
      <c r="EE57" s="54" t="str">
        <f>IF('20'!EE57&lt;&gt;"",'20'!EE57/20,"")</f>
        <v/>
      </c>
      <c r="EF57" s="54" t="str">
        <f>IF('20'!EF57&lt;&gt;"",'20'!EF57/20,"")</f>
        <v/>
      </c>
      <c r="EG57" s="54" t="str">
        <f>IF('20'!EG57&lt;&gt;"",'20'!EG57/20,"")</f>
        <v/>
      </c>
      <c r="EH57" s="54" t="str">
        <f>IF('20'!EH57&lt;&gt;"",'20'!EH57/20,"")</f>
        <v/>
      </c>
      <c r="EI57" s="54" t="str">
        <f>IF('20'!EI57&lt;&gt;"",'20'!EI57/20,"")</f>
        <v/>
      </c>
      <c r="EJ57" s="54" t="str">
        <f>IF('20'!EJ57&lt;&gt;"",'20'!EJ57/20,"")</f>
        <v/>
      </c>
      <c r="EK57" s="54" t="str">
        <f>IF('20'!EK57&lt;&gt;"",'20'!EK57/20,"")</f>
        <v/>
      </c>
      <c r="EL57" s="54" t="str">
        <f>IF('20'!EL57&lt;&gt;"",'20'!EL57/20,"")</f>
        <v/>
      </c>
      <c r="EM57" s="54" t="str">
        <f>IF('20'!EM57&lt;&gt;"",'20'!EM57/20,"")</f>
        <v/>
      </c>
      <c r="EN57" s="54" t="str">
        <f>IF('20'!EN57&lt;&gt;"",'20'!EN57/20,"")</f>
        <v/>
      </c>
      <c r="EO57" s="54" t="str">
        <f>IF('20'!EO57&lt;&gt;"",'20'!EO57/20,"")</f>
        <v/>
      </c>
      <c r="EP57" s="54" t="str">
        <f>IF('20'!EP57&lt;&gt;"",'20'!EP57/20,"")</f>
        <v/>
      </c>
      <c r="EQ57" s="54" t="str">
        <f>IF('20'!EQ57&lt;&gt;"",'20'!EQ57/20,"")</f>
        <v/>
      </c>
      <c r="ER57" s="54" t="str">
        <f>IF('20'!ER57&lt;&gt;"",'20'!ER57/20,"")</f>
        <v/>
      </c>
      <c r="ES57" s="54" t="str">
        <f>IF('20'!ES57&lt;&gt;"",'20'!ES57/20,"")</f>
        <v/>
      </c>
      <c r="ET57" s="54" t="str">
        <f>IF('20'!ET57&lt;&gt;"",'20'!ET57/20,"")</f>
        <v/>
      </c>
      <c r="EU57" s="54" t="str">
        <f>IF('20'!EU57&lt;&gt;"",'20'!EU57/20,"")</f>
        <v/>
      </c>
      <c r="EV57" s="54" t="str">
        <f>IF('20'!EV57&lt;&gt;"",'20'!EV57/20,"")</f>
        <v/>
      </c>
      <c r="EW57" s="54" t="str">
        <f>IF('20'!EW57&lt;&gt;"",'20'!EW57/20,"")</f>
        <v/>
      </c>
      <c r="EX57" s="54" t="str">
        <f>IF('20'!EX57&lt;&gt;"",'20'!EX57/20,"")</f>
        <v/>
      </c>
      <c r="EY57" s="54" t="str">
        <f>IF('20'!EY57&lt;&gt;"",'20'!EY57/20,"")</f>
        <v/>
      </c>
      <c r="EZ57" s="54" t="str">
        <f>IF('20'!EZ57&lt;&gt;"",'20'!EZ57/20,"")</f>
        <v/>
      </c>
      <c r="FA57" s="54" t="str">
        <f>IF('20'!FA57&lt;&gt;"",'20'!FA57/20,"")</f>
        <v/>
      </c>
      <c r="FB57" s="54" t="str">
        <f>IF('20'!FB57&lt;&gt;"",'20'!FB57/20,"")</f>
        <v/>
      </c>
      <c r="FC57" s="54" t="str">
        <f>IF('20'!FC57&lt;&gt;"",'20'!FC57/20,"")</f>
        <v/>
      </c>
      <c r="FD57" s="54" t="str">
        <f>IF('20'!FD57&lt;&gt;"",'20'!FD57/20,"")</f>
        <v/>
      </c>
      <c r="FE57" s="54" t="str">
        <f>IF('20'!FE57&lt;&gt;"",'20'!FE57/20,"")</f>
        <v/>
      </c>
      <c r="FF57" s="54" t="str">
        <f>IF('20'!FF57&lt;&gt;"",'20'!FF57/20,"")</f>
        <v/>
      </c>
      <c r="FG57" s="54" t="str">
        <f>IF('20'!FG57&lt;&gt;"",'20'!FG57/20,"")</f>
        <v/>
      </c>
      <c r="FH57" s="54" t="str">
        <f>IF('20'!FH57&lt;&gt;"",'20'!FH57/20,"")</f>
        <v/>
      </c>
      <c r="FI57" s="54" t="str">
        <f>IF('20'!FI57&lt;&gt;"",'20'!FI57/20,"")</f>
        <v/>
      </c>
      <c r="FJ57" s="54" t="str">
        <f>IF('20'!FJ57&lt;&gt;"",'20'!FJ57/20,"")</f>
        <v/>
      </c>
      <c r="FK57" s="54" t="str">
        <f>IF('20'!FK57&lt;&gt;"",'20'!FK57/20,"")</f>
        <v/>
      </c>
      <c r="FL57" s="54" t="str">
        <f>IF('20'!FL57&lt;&gt;"",'20'!FL57/20,"")</f>
        <v/>
      </c>
    </row>
    <row r="58" spans="2:168" x14ac:dyDescent="0.25">
      <c r="B58" s="42"/>
      <c r="C58" s="42"/>
      <c r="D58" s="38"/>
      <c r="E58" s="54" t="str">
        <f>IF('20'!E58&lt;&gt;"",'20'!E58/20,"")</f>
        <v/>
      </c>
      <c r="F58" s="54" t="str">
        <f>IF('20'!F58&lt;&gt;"",'20'!F58/20,"")</f>
        <v/>
      </c>
      <c r="G58" s="54" t="str">
        <f>IF('20'!G58&lt;&gt;"",'20'!G58/20,"")</f>
        <v/>
      </c>
      <c r="H58" s="54" t="str">
        <f>IF('20'!H58&lt;&gt;"",'20'!H58/20,"")</f>
        <v/>
      </c>
      <c r="I58" s="54" t="str">
        <f>IF('20'!I58&lt;&gt;"",'20'!I58/20,"")</f>
        <v/>
      </c>
      <c r="J58" s="54" t="str">
        <f>IF('20'!J58&lt;&gt;"",'20'!J58/20,"")</f>
        <v/>
      </c>
      <c r="K58" s="54" t="str">
        <f>IF('20'!K58&lt;&gt;"",'20'!K58/20,"")</f>
        <v/>
      </c>
      <c r="L58" s="54" t="str">
        <f>IF('20'!L58&lt;&gt;"",'20'!L58/20,"")</f>
        <v/>
      </c>
      <c r="M58" s="54" t="str">
        <f>IF('20'!M58&lt;&gt;"",'20'!M58/20,"")</f>
        <v/>
      </c>
      <c r="N58" s="54" t="str">
        <f>IF('20'!N58&lt;&gt;"",'20'!N58/20,"")</f>
        <v/>
      </c>
      <c r="O58" s="54" t="str">
        <f>IF('20'!O58&lt;&gt;"",'20'!O58/20,"")</f>
        <v/>
      </c>
      <c r="P58" s="54" t="str">
        <f>IF('20'!P58&lt;&gt;"",'20'!P58/20,"")</f>
        <v/>
      </c>
      <c r="Q58" s="54" t="str">
        <f>IF('20'!Q58&lt;&gt;"",'20'!Q58/20,"")</f>
        <v/>
      </c>
      <c r="R58" s="54" t="str">
        <f>IF('20'!R58&lt;&gt;"",'20'!R58/20,"")</f>
        <v/>
      </c>
      <c r="S58" s="54" t="str">
        <f>IF('20'!S58&lt;&gt;"",'20'!S58/20,"")</f>
        <v/>
      </c>
      <c r="T58" s="54" t="str">
        <f>IF('20'!T58&lt;&gt;"",'20'!T58/20,"")</f>
        <v/>
      </c>
      <c r="U58" s="54" t="str">
        <f>IF('20'!U58&lt;&gt;"",'20'!U58/20,"")</f>
        <v/>
      </c>
      <c r="V58" s="54" t="str">
        <f>IF('20'!V58&lt;&gt;"",'20'!V58/20,"")</f>
        <v/>
      </c>
      <c r="W58" s="54" t="str">
        <f>IF('20'!W58&lt;&gt;"",'20'!W58/20,"")</f>
        <v/>
      </c>
      <c r="X58" s="54" t="str">
        <f>IF('20'!X58&lt;&gt;"",'20'!X58/20,"")</f>
        <v/>
      </c>
      <c r="Y58" s="54" t="str">
        <f>IF('20'!Y58&lt;&gt;"",'20'!Y58/20,"")</f>
        <v/>
      </c>
      <c r="Z58" s="54" t="str">
        <f>IF('20'!Z58&lt;&gt;"",'20'!Z58/20,"")</f>
        <v/>
      </c>
      <c r="AA58" s="54" t="str">
        <f>IF('20'!AA58&lt;&gt;"",'20'!AA58/20,"")</f>
        <v/>
      </c>
      <c r="AB58" s="54" t="str">
        <f>IF('20'!AB58&lt;&gt;"",'20'!AB58/20,"")</f>
        <v/>
      </c>
      <c r="AC58" s="54" t="str">
        <f>IF('20'!AC58&lt;&gt;"",'20'!AC58/20,"")</f>
        <v/>
      </c>
      <c r="AD58" s="54" t="str">
        <f>IF('20'!AD58&lt;&gt;"",'20'!AD58/20,"")</f>
        <v/>
      </c>
      <c r="AE58" s="54" t="str">
        <f>IF('20'!AE58&lt;&gt;"",'20'!AE58/20,"")</f>
        <v/>
      </c>
      <c r="AF58" s="54" t="str">
        <f>IF('20'!AF58&lt;&gt;"",'20'!AF58/20,"")</f>
        <v/>
      </c>
      <c r="AG58" s="54" t="str">
        <f>IF('20'!AG58&lt;&gt;"",'20'!AG58/20,"")</f>
        <v/>
      </c>
      <c r="AH58" s="54" t="str">
        <f>IF('20'!AH58&lt;&gt;"",'20'!AH58/20,"")</f>
        <v/>
      </c>
      <c r="AI58" s="54" t="str">
        <f>IF('20'!AI58&lt;&gt;"",'20'!AI58/20,"")</f>
        <v/>
      </c>
      <c r="AJ58" s="54" t="str">
        <f>IF('20'!AJ58&lt;&gt;"",'20'!AJ58/20,"")</f>
        <v/>
      </c>
      <c r="AK58" s="54" t="str">
        <f>IF('20'!AK58&lt;&gt;"",'20'!AK58/20,"")</f>
        <v/>
      </c>
      <c r="AL58" s="54" t="str">
        <f>IF('20'!AL58&lt;&gt;"",'20'!AL58/20,"")</f>
        <v/>
      </c>
      <c r="AM58" s="54" t="str">
        <f>IF('20'!AM58&lt;&gt;"",'20'!AM58/20,"")</f>
        <v/>
      </c>
      <c r="AN58" s="54" t="str">
        <f>IF('20'!AN58&lt;&gt;"",'20'!AN58/20,"")</f>
        <v/>
      </c>
      <c r="AO58" s="54" t="str">
        <f>IF('20'!AO58&lt;&gt;"",'20'!AO58/20,"")</f>
        <v/>
      </c>
      <c r="AP58" s="54" t="str">
        <f>IF('20'!AP58&lt;&gt;"",'20'!AP58/20,"")</f>
        <v/>
      </c>
      <c r="AQ58" s="54" t="str">
        <f>IF('20'!AQ58&lt;&gt;"",'20'!AQ58/20,"")</f>
        <v/>
      </c>
      <c r="AR58" s="54" t="str">
        <f>IF('20'!AR58&lt;&gt;"",'20'!AR58/20,"")</f>
        <v/>
      </c>
      <c r="AS58" s="54" t="str">
        <f>IF('20'!AS58&lt;&gt;"",'20'!AS58/20,"")</f>
        <v/>
      </c>
      <c r="AT58" s="54" t="str">
        <f>IF('20'!AT58&lt;&gt;"",'20'!AT58/20,"")</f>
        <v/>
      </c>
      <c r="AU58" s="54" t="str">
        <f>IF('20'!AU58&lt;&gt;"",'20'!AU58/20,"")</f>
        <v/>
      </c>
      <c r="AV58" s="54" t="str">
        <f>IF('20'!AV58&lt;&gt;"",'20'!AV58/20,"")</f>
        <v/>
      </c>
      <c r="AW58" s="54" t="str">
        <f>IF('20'!AW58&lt;&gt;"",'20'!AW58/20,"")</f>
        <v/>
      </c>
      <c r="AX58" s="54" t="str">
        <f>IF('20'!AX58&lt;&gt;"",'20'!AX58/20,"")</f>
        <v/>
      </c>
      <c r="AY58" s="54" t="str">
        <f>IF('20'!AY58&lt;&gt;"",'20'!AY58/20,"")</f>
        <v/>
      </c>
      <c r="AZ58" s="54" t="str">
        <f>IF('20'!AZ58&lt;&gt;"",'20'!AZ58/20,"")</f>
        <v/>
      </c>
      <c r="BA58" s="54" t="str">
        <f>IF('20'!BA58&lt;&gt;"",'20'!BA58/20,"")</f>
        <v/>
      </c>
      <c r="BB58" s="54" t="str">
        <f>IF('20'!BB58&lt;&gt;"",'20'!BB58/20,"")</f>
        <v/>
      </c>
      <c r="BC58" s="54" t="str">
        <f>IF('20'!BC58&lt;&gt;"",'20'!BC58/20,"")</f>
        <v/>
      </c>
      <c r="BD58" s="54" t="str">
        <f>IF('20'!BD58&lt;&gt;"",'20'!BD58/20,"")</f>
        <v/>
      </c>
      <c r="BE58" s="54" t="str">
        <f>IF('20'!BE58&lt;&gt;"",'20'!BE58/20,"")</f>
        <v/>
      </c>
      <c r="BF58" s="54" t="str">
        <f>IF('20'!BF58&lt;&gt;"",'20'!BF58/20,"")</f>
        <v/>
      </c>
      <c r="BG58" s="54" t="str">
        <f>IF('20'!BG58&lt;&gt;"",'20'!BG58/20,"")</f>
        <v/>
      </c>
      <c r="BH58" s="54" t="str">
        <f>IF('20'!BH58&lt;&gt;"",'20'!BH58/20,"")</f>
        <v/>
      </c>
      <c r="BI58" s="54" t="str">
        <f>IF('20'!BI58&lt;&gt;"",'20'!BI58/20,"")</f>
        <v/>
      </c>
      <c r="BJ58" s="54" t="str">
        <f>IF('20'!BJ58&lt;&gt;"",'20'!BJ58/20,"")</f>
        <v/>
      </c>
      <c r="BK58" s="54" t="str">
        <f>IF('20'!BK58&lt;&gt;"",'20'!BK58/20,"")</f>
        <v/>
      </c>
      <c r="BL58" s="54" t="str">
        <f>IF('20'!BL58&lt;&gt;"",'20'!BL58/20,"")</f>
        <v/>
      </c>
      <c r="BM58" s="54" t="str">
        <f>IF('20'!BM58&lt;&gt;"",'20'!BM58/20,"")</f>
        <v/>
      </c>
      <c r="BN58" s="54" t="str">
        <f>IF('20'!BN58&lt;&gt;"",'20'!BN58/20,"")</f>
        <v/>
      </c>
      <c r="BO58" s="54" t="str">
        <f>IF('20'!BO58&lt;&gt;"",'20'!BO58/20,"")</f>
        <v/>
      </c>
      <c r="BP58" s="54" t="str">
        <f>IF('20'!BP58&lt;&gt;"",'20'!BP58/20,"")</f>
        <v/>
      </c>
      <c r="BQ58" s="54" t="str">
        <f>IF('20'!BQ58&lt;&gt;"",'20'!BQ58/20,"")</f>
        <v/>
      </c>
      <c r="BR58" s="54" t="str">
        <f>IF('20'!BR58&lt;&gt;"",'20'!BR58/20,"")</f>
        <v/>
      </c>
      <c r="BS58" s="54" t="str">
        <f>IF('20'!BS58&lt;&gt;"",'20'!BS58/20,"")</f>
        <v/>
      </c>
      <c r="BT58" s="54" t="str">
        <f>IF('20'!BT58&lt;&gt;"",'20'!BT58/20,"")</f>
        <v/>
      </c>
      <c r="BU58" s="54" t="str">
        <f>IF('20'!BU58&lt;&gt;"",'20'!BU58/20,"")</f>
        <v/>
      </c>
      <c r="BV58" s="54" t="str">
        <f>IF('20'!BV58&lt;&gt;"",'20'!BV58/20,"")</f>
        <v/>
      </c>
      <c r="BW58" s="54" t="str">
        <f>IF('20'!BW58&lt;&gt;"",'20'!BW58/20,"")</f>
        <v/>
      </c>
      <c r="BX58" s="54" t="str">
        <f>IF('20'!BX58&lt;&gt;"",'20'!BX58/20,"")</f>
        <v/>
      </c>
      <c r="BY58" s="54" t="str">
        <f>IF('20'!BY58&lt;&gt;"",'20'!BY58/20,"")</f>
        <v/>
      </c>
      <c r="BZ58" s="54" t="str">
        <f>IF('20'!BZ58&lt;&gt;"",'20'!BZ58/20,"")</f>
        <v/>
      </c>
      <c r="CA58" s="54" t="str">
        <f>IF('20'!CA58&lt;&gt;"",'20'!CA58/20,"")</f>
        <v/>
      </c>
      <c r="CB58" s="54" t="str">
        <f>IF('20'!CB58&lt;&gt;"",'20'!CB58/20,"")</f>
        <v/>
      </c>
      <c r="CC58" s="54" t="str">
        <f>IF('20'!CC58&lt;&gt;"",'20'!CC58/20,"")</f>
        <v/>
      </c>
      <c r="CD58" s="54" t="str">
        <f>IF('20'!CD58&lt;&gt;"",'20'!CD58/20,"")</f>
        <v/>
      </c>
      <c r="CE58" s="54" t="str">
        <f>IF('20'!CE58&lt;&gt;"",'20'!CE58/20,"")</f>
        <v/>
      </c>
      <c r="CF58" s="54" t="str">
        <f>IF('20'!CF58&lt;&gt;"",'20'!CF58/20,"")</f>
        <v/>
      </c>
      <c r="CG58" s="54" t="str">
        <f>IF('20'!CG58&lt;&gt;"",'20'!CG58/20,"")</f>
        <v/>
      </c>
      <c r="CH58" s="54" t="str">
        <f>IF('20'!CH58&lt;&gt;"",'20'!CH58/20,"")</f>
        <v/>
      </c>
      <c r="CI58" s="54" t="str">
        <f>IF('20'!CI58&lt;&gt;"",'20'!CI58/20,"")</f>
        <v/>
      </c>
      <c r="CJ58" s="54" t="str">
        <f>IF('20'!CJ58&lt;&gt;"",'20'!CJ58/20,"")</f>
        <v/>
      </c>
      <c r="CK58" s="54" t="str">
        <f>IF('20'!CK58&lt;&gt;"",'20'!CK58/20,"")</f>
        <v/>
      </c>
      <c r="CL58" s="54" t="str">
        <f>IF('20'!CL58&lt;&gt;"",'20'!CL58/20,"")</f>
        <v/>
      </c>
      <c r="CM58" s="54" t="str">
        <f>IF('20'!CM58&lt;&gt;"",'20'!CM58/20,"")</f>
        <v/>
      </c>
      <c r="CN58" s="54" t="str">
        <f>IF('20'!CN58&lt;&gt;"",'20'!CN58/20,"")</f>
        <v/>
      </c>
      <c r="CO58" s="54" t="str">
        <f>IF('20'!CO58&lt;&gt;"",'20'!CO58/20,"")</f>
        <v/>
      </c>
      <c r="CP58" s="54" t="str">
        <f>IF('20'!CP58&lt;&gt;"",'20'!CP58/20,"")</f>
        <v/>
      </c>
      <c r="CQ58" s="54" t="str">
        <f>IF('20'!CQ58&lt;&gt;"",'20'!CQ58/20,"")</f>
        <v/>
      </c>
      <c r="CR58" s="54" t="str">
        <f>IF('20'!CR58&lt;&gt;"",'20'!CR58/20,"")</f>
        <v/>
      </c>
      <c r="CS58" s="54" t="str">
        <f>IF('20'!CS58&lt;&gt;"",'20'!CS58/20,"")</f>
        <v/>
      </c>
      <c r="CT58" s="54" t="str">
        <f>IF('20'!CT58&lt;&gt;"",'20'!CT58/20,"")</f>
        <v/>
      </c>
      <c r="CU58" s="54" t="str">
        <f>IF('20'!CU58&lt;&gt;"",'20'!CU58/20,"")</f>
        <v/>
      </c>
      <c r="CV58" s="54" t="str">
        <f>IF('20'!CV58&lt;&gt;"",'20'!CV58/20,"")</f>
        <v/>
      </c>
      <c r="CW58" s="54" t="str">
        <f>IF('20'!CW58&lt;&gt;"",'20'!CW58/20,"")</f>
        <v/>
      </c>
      <c r="CX58" s="54" t="str">
        <f>IF('20'!CX58&lt;&gt;"",'20'!CX58/20,"")</f>
        <v/>
      </c>
      <c r="CY58" s="54" t="str">
        <f>IF('20'!CY58&lt;&gt;"",'20'!CY58/20,"")</f>
        <v/>
      </c>
      <c r="CZ58" s="54" t="str">
        <f>IF('20'!CZ58&lt;&gt;"",'20'!CZ58/20,"")</f>
        <v/>
      </c>
      <c r="DA58" s="54" t="str">
        <f>IF('20'!DA58&lt;&gt;"",'20'!DA58/20,"")</f>
        <v/>
      </c>
      <c r="DB58" s="54" t="str">
        <f>IF('20'!DB58&lt;&gt;"",'20'!DB58/20,"")</f>
        <v/>
      </c>
      <c r="DC58" s="54" t="str">
        <f>IF('20'!DC58&lt;&gt;"",'20'!DC58/20,"")</f>
        <v/>
      </c>
      <c r="DD58" s="54" t="str">
        <f>IF('20'!DD58&lt;&gt;"",'20'!DD58/20,"")</f>
        <v/>
      </c>
      <c r="DE58" s="54" t="str">
        <f>IF('20'!DE58&lt;&gt;"",'20'!DE58/20,"")</f>
        <v/>
      </c>
      <c r="DF58" s="54" t="str">
        <f>IF('20'!DF58&lt;&gt;"",'20'!DF58/20,"")</f>
        <v/>
      </c>
      <c r="DG58" s="54" t="str">
        <f>IF('20'!DG58&lt;&gt;"",'20'!DG58/20,"")</f>
        <v/>
      </c>
      <c r="DH58" s="54" t="str">
        <f>IF('20'!DH58&lt;&gt;"",'20'!DH58/20,"")</f>
        <v/>
      </c>
      <c r="DI58" s="54" t="str">
        <f>IF('20'!DI58&lt;&gt;"",'20'!DI58/20,"")</f>
        <v/>
      </c>
      <c r="DJ58" s="54" t="str">
        <f>IF('20'!DJ58&lt;&gt;"",'20'!DJ58/20,"")</f>
        <v/>
      </c>
      <c r="DK58" s="54" t="str">
        <f>IF('20'!DK58&lt;&gt;"",'20'!DK58/20,"")</f>
        <v/>
      </c>
      <c r="DL58" s="54" t="str">
        <f>IF('20'!DL58&lt;&gt;"",'20'!DL58/20,"")</f>
        <v/>
      </c>
      <c r="DM58" s="54" t="str">
        <f>IF('20'!DM58&lt;&gt;"",'20'!DM58/20,"")</f>
        <v/>
      </c>
      <c r="DN58" s="54" t="str">
        <f>IF('20'!DN58&lt;&gt;"",'20'!DN58/20,"")</f>
        <v/>
      </c>
      <c r="DO58" s="54" t="str">
        <f>IF('20'!DO58&lt;&gt;"",'20'!DO58/20,"")</f>
        <v/>
      </c>
      <c r="DP58" s="54" t="str">
        <f>IF('20'!DP58&lt;&gt;"",'20'!DP58/20,"")</f>
        <v/>
      </c>
      <c r="DQ58" s="54" t="str">
        <f>IF('20'!DQ58&lt;&gt;"",'20'!DQ58/20,"")</f>
        <v/>
      </c>
      <c r="DR58" s="54" t="str">
        <f>IF('20'!DR58&lt;&gt;"",'20'!DR58/20,"")</f>
        <v/>
      </c>
      <c r="DS58" s="54" t="str">
        <f>IF('20'!DS58&lt;&gt;"",'20'!DS58/20,"")</f>
        <v/>
      </c>
      <c r="DT58" s="54" t="str">
        <f>IF('20'!DT58&lt;&gt;"",'20'!DT58/20,"")</f>
        <v/>
      </c>
      <c r="DU58" s="54" t="str">
        <f>IF('20'!DU58&lt;&gt;"",'20'!DU58/20,"")</f>
        <v/>
      </c>
      <c r="DV58" s="54" t="str">
        <f>IF('20'!DV58&lt;&gt;"",'20'!DV58/20,"")</f>
        <v/>
      </c>
      <c r="DW58" s="54" t="str">
        <f>IF('20'!DW58&lt;&gt;"",'20'!DW58/20,"")</f>
        <v/>
      </c>
      <c r="DX58" s="54" t="str">
        <f>IF('20'!DX58&lt;&gt;"",'20'!DX58/20,"")</f>
        <v/>
      </c>
      <c r="DY58" s="54" t="str">
        <f>IF('20'!DY58&lt;&gt;"",'20'!DY58/20,"")</f>
        <v/>
      </c>
      <c r="DZ58" s="54" t="str">
        <f>IF('20'!DZ58&lt;&gt;"",'20'!DZ58/20,"")</f>
        <v/>
      </c>
      <c r="EA58" s="54" t="str">
        <f>IF('20'!EA58&lt;&gt;"",'20'!EA58/20,"")</f>
        <v/>
      </c>
      <c r="EB58" s="54" t="str">
        <f>IF('20'!EB58&lt;&gt;"",'20'!EB58/20,"")</f>
        <v/>
      </c>
      <c r="EC58" s="54" t="str">
        <f>IF('20'!EC58&lt;&gt;"",'20'!EC58/20,"")</f>
        <v/>
      </c>
      <c r="ED58" s="54" t="str">
        <f>IF('20'!ED58&lt;&gt;"",'20'!ED58/20,"")</f>
        <v/>
      </c>
      <c r="EE58" s="54" t="str">
        <f>IF('20'!EE58&lt;&gt;"",'20'!EE58/20,"")</f>
        <v/>
      </c>
      <c r="EF58" s="54" t="str">
        <f>IF('20'!EF58&lt;&gt;"",'20'!EF58/20,"")</f>
        <v/>
      </c>
      <c r="EG58" s="54" t="str">
        <f>IF('20'!EG58&lt;&gt;"",'20'!EG58/20,"")</f>
        <v/>
      </c>
      <c r="EH58" s="54" t="str">
        <f>IF('20'!EH58&lt;&gt;"",'20'!EH58/20,"")</f>
        <v/>
      </c>
      <c r="EI58" s="54" t="str">
        <f>IF('20'!EI58&lt;&gt;"",'20'!EI58/20,"")</f>
        <v/>
      </c>
      <c r="EJ58" s="54" t="str">
        <f>IF('20'!EJ58&lt;&gt;"",'20'!EJ58/20,"")</f>
        <v/>
      </c>
      <c r="EK58" s="54" t="str">
        <f>IF('20'!EK58&lt;&gt;"",'20'!EK58/20,"")</f>
        <v/>
      </c>
      <c r="EL58" s="54" t="str">
        <f>IF('20'!EL58&lt;&gt;"",'20'!EL58/20,"")</f>
        <v/>
      </c>
      <c r="EM58" s="54" t="str">
        <f>IF('20'!EM58&lt;&gt;"",'20'!EM58/20,"")</f>
        <v/>
      </c>
      <c r="EN58" s="54" t="str">
        <f>IF('20'!EN58&lt;&gt;"",'20'!EN58/20,"")</f>
        <v/>
      </c>
      <c r="EO58" s="54" t="str">
        <f>IF('20'!EO58&lt;&gt;"",'20'!EO58/20,"")</f>
        <v/>
      </c>
      <c r="EP58" s="54" t="str">
        <f>IF('20'!EP58&lt;&gt;"",'20'!EP58/20,"")</f>
        <v/>
      </c>
      <c r="EQ58" s="54" t="str">
        <f>IF('20'!EQ58&lt;&gt;"",'20'!EQ58/20,"")</f>
        <v/>
      </c>
      <c r="ER58" s="54" t="str">
        <f>IF('20'!ER58&lt;&gt;"",'20'!ER58/20,"")</f>
        <v/>
      </c>
      <c r="ES58" s="54" t="str">
        <f>IF('20'!ES58&lt;&gt;"",'20'!ES58/20,"")</f>
        <v/>
      </c>
      <c r="ET58" s="54" t="str">
        <f>IF('20'!ET58&lt;&gt;"",'20'!ET58/20,"")</f>
        <v/>
      </c>
      <c r="EU58" s="54" t="str">
        <f>IF('20'!EU58&lt;&gt;"",'20'!EU58/20,"")</f>
        <v/>
      </c>
      <c r="EV58" s="54" t="str">
        <f>IF('20'!EV58&lt;&gt;"",'20'!EV58/20,"")</f>
        <v/>
      </c>
      <c r="EW58" s="54" t="str">
        <f>IF('20'!EW58&lt;&gt;"",'20'!EW58/20,"")</f>
        <v/>
      </c>
      <c r="EX58" s="54" t="str">
        <f>IF('20'!EX58&lt;&gt;"",'20'!EX58/20,"")</f>
        <v/>
      </c>
      <c r="EY58" s="54" t="str">
        <f>IF('20'!EY58&lt;&gt;"",'20'!EY58/20,"")</f>
        <v/>
      </c>
      <c r="EZ58" s="54" t="str">
        <f>IF('20'!EZ58&lt;&gt;"",'20'!EZ58/20,"")</f>
        <v/>
      </c>
      <c r="FA58" s="54" t="str">
        <f>IF('20'!FA58&lt;&gt;"",'20'!FA58/20,"")</f>
        <v/>
      </c>
      <c r="FB58" s="54" t="str">
        <f>IF('20'!FB58&lt;&gt;"",'20'!FB58/20,"")</f>
        <v/>
      </c>
      <c r="FC58" s="54" t="str">
        <f>IF('20'!FC58&lt;&gt;"",'20'!FC58/20,"")</f>
        <v/>
      </c>
      <c r="FD58" s="54" t="str">
        <f>IF('20'!FD58&lt;&gt;"",'20'!FD58/20,"")</f>
        <v/>
      </c>
      <c r="FE58" s="54" t="str">
        <f>IF('20'!FE58&lt;&gt;"",'20'!FE58/20,"")</f>
        <v/>
      </c>
      <c r="FF58" s="54" t="str">
        <f>IF('20'!FF58&lt;&gt;"",'20'!FF58/20,"")</f>
        <v/>
      </c>
      <c r="FG58" s="54" t="str">
        <f>IF('20'!FG58&lt;&gt;"",'20'!FG58/20,"")</f>
        <v/>
      </c>
      <c r="FH58" s="54" t="str">
        <f>IF('20'!FH58&lt;&gt;"",'20'!FH58/20,"")</f>
        <v/>
      </c>
      <c r="FI58" s="54" t="str">
        <f>IF('20'!FI58&lt;&gt;"",'20'!FI58/20,"")</f>
        <v/>
      </c>
      <c r="FJ58" s="54" t="str">
        <f>IF('20'!FJ58&lt;&gt;"",'20'!FJ58/20,"")</f>
        <v/>
      </c>
      <c r="FK58" s="54" t="str">
        <f>IF('20'!FK58&lt;&gt;"",'20'!FK58/20,"")</f>
        <v/>
      </c>
      <c r="FL58" s="54" t="str">
        <f>IF('20'!FL58&lt;&gt;"",'20'!FL58/20,"")</f>
        <v/>
      </c>
    </row>
    <row r="59" spans="2:168" x14ac:dyDescent="0.25">
      <c r="B59" s="42"/>
      <c r="C59" s="42"/>
      <c r="D59" s="38"/>
      <c r="E59" s="54" t="str">
        <f>IF('20'!E59&lt;&gt;"",'20'!E59/20,"")</f>
        <v/>
      </c>
      <c r="F59" s="54" t="str">
        <f>IF('20'!F59&lt;&gt;"",'20'!F59/20,"")</f>
        <v/>
      </c>
      <c r="G59" s="54" t="str">
        <f>IF('20'!G59&lt;&gt;"",'20'!G59/20,"")</f>
        <v/>
      </c>
      <c r="H59" s="54" t="str">
        <f>IF('20'!H59&lt;&gt;"",'20'!H59/20,"")</f>
        <v/>
      </c>
      <c r="I59" s="54" t="str">
        <f>IF('20'!I59&lt;&gt;"",'20'!I59/20,"")</f>
        <v/>
      </c>
      <c r="J59" s="54" t="str">
        <f>IF('20'!J59&lt;&gt;"",'20'!J59/20,"")</f>
        <v/>
      </c>
      <c r="K59" s="54" t="str">
        <f>IF('20'!K59&lt;&gt;"",'20'!K59/20,"")</f>
        <v/>
      </c>
      <c r="L59" s="54" t="str">
        <f>IF('20'!L59&lt;&gt;"",'20'!L59/20,"")</f>
        <v/>
      </c>
      <c r="M59" s="54" t="str">
        <f>IF('20'!M59&lt;&gt;"",'20'!M59/20,"")</f>
        <v/>
      </c>
      <c r="N59" s="54" t="str">
        <f>IF('20'!N59&lt;&gt;"",'20'!N59/20,"")</f>
        <v/>
      </c>
      <c r="O59" s="54" t="str">
        <f>IF('20'!O59&lt;&gt;"",'20'!O59/20,"")</f>
        <v/>
      </c>
      <c r="P59" s="54" t="str">
        <f>IF('20'!P59&lt;&gt;"",'20'!P59/20,"")</f>
        <v/>
      </c>
      <c r="Q59" s="54" t="str">
        <f>IF('20'!Q59&lt;&gt;"",'20'!Q59/20,"")</f>
        <v/>
      </c>
      <c r="R59" s="54" t="str">
        <f>IF('20'!R59&lt;&gt;"",'20'!R59/20,"")</f>
        <v/>
      </c>
      <c r="S59" s="54" t="str">
        <f>IF('20'!S59&lt;&gt;"",'20'!S59/20,"")</f>
        <v/>
      </c>
      <c r="T59" s="54" t="str">
        <f>IF('20'!T59&lt;&gt;"",'20'!T59/20,"")</f>
        <v/>
      </c>
      <c r="U59" s="54" t="str">
        <f>IF('20'!U59&lt;&gt;"",'20'!U59/20,"")</f>
        <v/>
      </c>
      <c r="V59" s="54" t="str">
        <f>IF('20'!V59&lt;&gt;"",'20'!V59/20,"")</f>
        <v/>
      </c>
      <c r="W59" s="54" t="str">
        <f>IF('20'!W59&lt;&gt;"",'20'!W59/20,"")</f>
        <v/>
      </c>
      <c r="X59" s="54" t="str">
        <f>IF('20'!X59&lt;&gt;"",'20'!X59/20,"")</f>
        <v/>
      </c>
      <c r="Y59" s="54" t="str">
        <f>IF('20'!Y59&lt;&gt;"",'20'!Y59/20,"")</f>
        <v/>
      </c>
      <c r="Z59" s="54" t="str">
        <f>IF('20'!Z59&lt;&gt;"",'20'!Z59/20,"")</f>
        <v/>
      </c>
      <c r="AA59" s="54" t="str">
        <f>IF('20'!AA59&lt;&gt;"",'20'!AA59/20,"")</f>
        <v/>
      </c>
      <c r="AB59" s="54" t="str">
        <f>IF('20'!AB59&lt;&gt;"",'20'!AB59/20,"")</f>
        <v/>
      </c>
      <c r="AC59" s="54" t="str">
        <f>IF('20'!AC59&lt;&gt;"",'20'!AC59/20,"")</f>
        <v/>
      </c>
      <c r="AD59" s="54" t="str">
        <f>IF('20'!AD59&lt;&gt;"",'20'!AD59/20,"")</f>
        <v/>
      </c>
      <c r="AE59" s="54" t="str">
        <f>IF('20'!AE59&lt;&gt;"",'20'!AE59/20,"")</f>
        <v/>
      </c>
      <c r="AF59" s="54" t="str">
        <f>IF('20'!AF59&lt;&gt;"",'20'!AF59/20,"")</f>
        <v/>
      </c>
      <c r="AG59" s="54" t="str">
        <f>IF('20'!AG59&lt;&gt;"",'20'!AG59/20,"")</f>
        <v/>
      </c>
      <c r="AH59" s="54" t="str">
        <f>IF('20'!AH59&lt;&gt;"",'20'!AH59/20,"")</f>
        <v/>
      </c>
      <c r="AI59" s="54" t="str">
        <f>IF('20'!AI59&lt;&gt;"",'20'!AI59/20,"")</f>
        <v/>
      </c>
      <c r="AJ59" s="54" t="str">
        <f>IF('20'!AJ59&lt;&gt;"",'20'!AJ59/20,"")</f>
        <v/>
      </c>
      <c r="AK59" s="54" t="str">
        <f>IF('20'!AK59&lt;&gt;"",'20'!AK59/20,"")</f>
        <v/>
      </c>
      <c r="AL59" s="54" t="str">
        <f>IF('20'!AL59&lt;&gt;"",'20'!AL59/20,"")</f>
        <v/>
      </c>
      <c r="AM59" s="54" t="str">
        <f>IF('20'!AM59&lt;&gt;"",'20'!AM59/20,"")</f>
        <v/>
      </c>
      <c r="AN59" s="54" t="str">
        <f>IF('20'!AN59&lt;&gt;"",'20'!AN59/20,"")</f>
        <v/>
      </c>
      <c r="AO59" s="54" t="str">
        <f>IF('20'!AO59&lt;&gt;"",'20'!AO59/20,"")</f>
        <v/>
      </c>
      <c r="AP59" s="54" t="str">
        <f>IF('20'!AP59&lt;&gt;"",'20'!AP59/20,"")</f>
        <v/>
      </c>
      <c r="AQ59" s="54" t="str">
        <f>IF('20'!AQ59&lt;&gt;"",'20'!AQ59/20,"")</f>
        <v/>
      </c>
      <c r="AR59" s="54" t="str">
        <f>IF('20'!AR59&lt;&gt;"",'20'!AR59/20,"")</f>
        <v/>
      </c>
      <c r="AS59" s="54" t="str">
        <f>IF('20'!AS59&lt;&gt;"",'20'!AS59/20,"")</f>
        <v/>
      </c>
      <c r="AT59" s="54" t="str">
        <f>IF('20'!AT59&lt;&gt;"",'20'!AT59/20,"")</f>
        <v/>
      </c>
      <c r="AU59" s="54" t="str">
        <f>IF('20'!AU59&lt;&gt;"",'20'!AU59/20,"")</f>
        <v/>
      </c>
      <c r="AV59" s="54" t="str">
        <f>IF('20'!AV59&lt;&gt;"",'20'!AV59/20,"")</f>
        <v/>
      </c>
      <c r="AW59" s="54" t="str">
        <f>IF('20'!AW59&lt;&gt;"",'20'!AW59/20,"")</f>
        <v/>
      </c>
      <c r="AX59" s="54" t="str">
        <f>IF('20'!AX59&lt;&gt;"",'20'!AX59/20,"")</f>
        <v/>
      </c>
      <c r="AY59" s="54" t="str">
        <f>IF('20'!AY59&lt;&gt;"",'20'!AY59/20,"")</f>
        <v/>
      </c>
      <c r="AZ59" s="54" t="str">
        <f>IF('20'!AZ59&lt;&gt;"",'20'!AZ59/20,"")</f>
        <v/>
      </c>
      <c r="BA59" s="54" t="str">
        <f>IF('20'!BA59&lt;&gt;"",'20'!BA59/20,"")</f>
        <v/>
      </c>
      <c r="BB59" s="54" t="str">
        <f>IF('20'!BB59&lt;&gt;"",'20'!BB59/20,"")</f>
        <v/>
      </c>
      <c r="BC59" s="54" t="str">
        <f>IF('20'!BC59&lt;&gt;"",'20'!BC59/20,"")</f>
        <v/>
      </c>
      <c r="BD59" s="54" t="str">
        <f>IF('20'!BD59&lt;&gt;"",'20'!BD59/20,"")</f>
        <v/>
      </c>
      <c r="BE59" s="54" t="str">
        <f>IF('20'!BE59&lt;&gt;"",'20'!BE59/20,"")</f>
        <v/>
      </c>
      <c r="BF59" s="54" t="str">
        <f>IF('20'!BF59&lt;&gt;"",'20'!BF59/20,"")</f>
        <v/>
      </c>
      <c r="BG59" s="54" t="str">
        <f>IF('20'!BG59&lt;&gt;"",'20'!BG59/20,"")</f>
        <v/>
      </c>
      <c r="BH59" s="54" t="str">
        <f>IF('20'!BH59&lt;&gt;"",'20'!BH59/20,"")</f>
        <v/>
      </c>
      <c r="BI59" s="54" t="str">
        <f>IF('20'!BI59&lt;&gt;"",'20'!BI59/20,"")</f>
        <v/>
      </c>
      <c r="BJ59" s="54" t="str">
        <f>IF('20'!BJ59&lt;&gt;"",'20'!BJ59/20,"")</f>
        <v/>
      </c>
      <c r="BK59" s="54" t="str">
        <f>IF('20'!BK59&lt;&gt;"",'20'!BK59/20,"")</f>
        <v/>
      </c>
      <c r="BL59" s="54" t="str">
        <f>IF('20'!BL59&lt;&gt;"",'20'!BL59/20,"")</f>
        <v/>
      </c>
      <c r="BM59" s="54" t="str">
        <f>IF('20'!BM59&lt;&gt;"",'20'!BM59/20,"")</f>
        <v/>
      </c>
      <c r="BN59" s="54" t="str">
        <f>IF('20'!BN59&lt;&gt;"",'20'!BN59/20,"")</f>
        <v/>
      </c>
      <c r="BO59" s="54" t="str">
        <f>IF('20'!BO59&lt;&gt;"",'20'!BO59/20,"")</f>
        <v/>
      </c>
      <c r="BP59" s="54" t="str">
        <f>IF('20'!BP59&lt;&gt;"",'20'!BP59/20,"")</f>
        <v/>
      </c>
      <c r="BQ59" s="54" t="str">
        <f>IF('20'!BQ59&lt;&gt;"",'20'!BQ59/20,"")</f>
        <v/>
      </c>
      <c r="BR59" s="54" t="str">
        <f>IF('20'!BR59&lt;&gt;"",'20'!BR59/20,"")</f>
        <v/>
      </c>
      <c r="BS59" s="54" t="str">
        <f>IF('20'!BS59&lt;&gt;"",'20'!BS59/20,"")</f>
        <v/>
      </c>
      <c r="BT59" s="54" t="str">
        <f>IF('20'!BT59&lt;&gt;"",'20'!BT59/20,"")</f>
        <v/>
      </c>
      <c r="BU59" s="54" t="str">
        <f>IF('20'!BU59&lt;&gt;"",'20'!BU59/20,"")</f>
        <v/>
      </c>
      <c r="BV59" s="54" t="str">
        <f>IF('20'!BV59&lt;&gt;"",'20'!BV59/20,"")</f>
        <v/>
      </c>
      <c r="BW59" s="54" t="str">
        <f>IF('20'!BW59&lt;&gt;"",'20'!BW59/20,"")</f>
        <v/>
      </c>
      <c r="BX59" s="54" t="str">
        <f>IF('20'!BX59&lt;&gt;"",'20'!BX59/20,"")</f>
        <v/>
      </c>
      <c r="BY59" s="54" t="str">
        <f>IF('20'!BY59&lt;&gt;"",'20'!BY59/20,"")</f>
        <v/>
      </c>
      <c r="BZ59" s="54" t="str">
        <f>IF('20'!BZ59&lt;&gt;"",'20'!BZ59/20,"")</f>
        <v/>
      </c>
      <c r="CA59" s="54" t="str">
        <f>IF('20'!CA59&lt;&gt;"",'20'!CA59/20,"")</f>
        <v/>
      </c>
      <c r="CB59" s="54" t="str">
        <f>IF('20'!CB59&lt;&gt;"",'20'!CB59/20,"")</f>
        <v/>
      </c>
      <c r="CC59" s="54" t="str">
        <f>IF('20'!CC59&lt;&gt;"",'20'!CC59/20,"")</f>
        <v/>
      </c>
      <c r="CD59" s="54" t="str">
        <f>IF('20'!CD59&lt;&gt;"",'20'!CD59/20,"")</f>
        <v/>
      </c>
      <c r="CE59" s="54" t="str">
        <f>IF('20'!CE59&lt;&gt;"",'20'!CE59/20,"")</f>
        <v/>
      </c>
      <c r="CF59" s="54" t="str">
        <f>IF('20'!CF59&lt;&gt;"",'20'!CF59/20,"")</f>
        <v/>
      </c>
      <c r="CG59" s="54" t="str">
        <f>IF('20'!CG59&lt;&gt;"",'20'!CG59/20,"")</f>
        <v/>
      </c>
      <c r="CH59" s="54" t="str">
        <f>IF('20'!CH59&lt;&gt;"",'20'!CH59/20,"")</f>
        <v/>
      </c>
      <c r="CI59" s="54" t="str">
        <f>IF('20'!CI59&lt;&gt;"",'20'!CI59/20,"")</f>
        <v/>
      </c>
      <c r="CJ59" s="54" t="str">
        <f>IF('20'!CJ59&lt;&gt;"",'20'!CJ59/20,"")</f>
        <v/>
      </c>
      <c r="CK59" s="54" t="str">
        <f>IF('20'!CK59&lt;&gt;"",'20'!CK59/20,"")</f>
        <v/>
      </c>
      <c r="CL59" s="54" t="str">
        <f>IF('20'!CL59&lt;&gt;"",'20'!CL59/20,"")</f>
        <v/>
      </c>
      <c r="CM59" s="54" t="str">
        <f>IF('20'!CM59&lt;&gt;"",'20'!CM59/20,"")</f>
        <v/>
      </c>
      <c r="CN59" s="54" t="str">
        <f>IF('20'!CN59&lt;&gt;"",'20'!CN59/20,"")</f>
        <v/>
      </c>
      <c r="CO59" s="54" t="str">
        <f>IF('20'!CO59&lt;&gt;"",'20'!CO59/20,"")</f>
        <v/>
      </c>
      <c r="CP59" s="54" t="str">
        <f>IF('20'!CP59&lt;&gt;"",'20'!CP59/20,"")</f>
        <v/>
      </c>
      <c r="CQ59" s="54" t="str">
        <f>IF('20'!CQ59&lt;&gt;"",'20'!CQ59/20,"")</f>
        <v/>
      </c>
      <c r="CR59" s="54" t="str">
        <f>IF('20'!CR59&lt;&gt;"",'20'!CR59/20,"")</f>
        <v/>
      </c>
      <c r="CS59" s="54" t="str">
        <f>IF('20'!CS59&lt;&gt;"",'20'!CS59/20,"")</f>
        <v/>
      </c>
      <c r="CT59" s="54" t="str">
        <f>IF('20'!CT59&lt;&gt;"",'20'!CT59/20,"")</f>
        <v/>
      </c>
      <c r="CU59" s="54" t="str">
        <f>IF('20'!CU59&lt;&gt;"",'20'!CU59/20,"")</f>
        <v/>
      </c>
      <c r="CV59" s="54" t="str">
        <f>IF('20'!CV59&lt;&gt;"",'20'!CV59/20,"")</f>
        <v/>
      </c>
      <c r="CW59" s="54" t="str">
        <f>IF('20'!CW59&lt;&gt;"",'20'!CW59/20,"")</f>
        <v/>
      </c>
      <c r="CX59" s="54" t="str">
        <f>IF('20'!CX59&lt;&gt;"",'20'!CX59/20,"")</f>
        <v/>
      </c>
      <c r="CY59" s="54" t="str">
        <f>IF('20'!CY59&lt;&gt;"",'20'!CY59/20,"")</f>
        <v/>
      </c>
      <c r="CZ59" s="54" t="str">
        <f>IF('20'!CZ59&lt;&gt;"",'20'!CZ59/20,"")</f>
        <v/>
      </c>
      <c r="DA59" s="54" t="str">
        <f>IF('20'!DA59&lt;&gt;"",'20'!DA59/20,"")</f>
        <v/>
      </c>
      <c r="DB59" s="54" t="str">
        <f>IF('20'!DB59&lt;&gt;"",'20'!DB59/20,"")</f>
        <v/>
      </c>
      <c r="DC59" s="54" t="str">
        <f>IF('20'!DC59&lt;&gt;"",'20'!DC59/20,"")</f>
        <v/>
      </c>
      <c r="DD59" s="54" t="str">
        <f>IF('20'!DD59&lt;&gt;"",'20'!DD59/20,"")</f>
        <v/>
      </c>
      <c r="DE59" s="54" t="str">
        <f>IF('20'!DE59&lt;&gt;"",'20'!DE59/20,"")</f>
        <v/>
      </c>
      <c r="DF59" s="54" t="str">
        <f>IF('20'!DF59&lt;&gt;"",'20'!DF59/20,"")</f>
        <v/>
      </c>
      <c r="DG59" s="54" t="str">
        <f>IF('20'!DG59&lt;&gt;"",'20'!DG59/20,"")</f>
        <v/>
      </c>
      <c r="DH59" s="54" t="str">
        <f>IF('20'!DH59&lt;&gt;"",'20'!DH59/20,"")</f>
        <v/>
      </c>
      <c r="DI59" s="54" t="str">
        <f>IF('20'!DI59&lt;&gt;"",'20'!DI59/20,"")</f>
        <v/>
      </c>
      <c r="DJ59" s="54" t="str">
        <f>IF('20'!DJ59&lt;&gt;"",'20'!DJ59/20,"")</f>
        <v/>
      </c>
      <c r="DK59" s="54" t="str">
        <f>IF('20'!DK59&lt;&gt;"",'20'!DK59/20,"")</f>
        <v/>
      </c>
      <c r="DL59" s="54" t="str">
        <f>IF('20'!DL59&lt;&gt;"",'20'!DL59/20,"")</f>
        <v/>
      </c>
      <c r="DM59" s="54" t="str">
        <f>IF('20'!DM59&lt;&gt;"",'20'!DM59/20,"")</f>
        <v/>
      </c>
      <c r="DN59" s="54" t="str">
        <f>IF('20'!DN59&lt;&gt;"",'20'!DN59/20,"")</f>
        <v/>
      </c>
      <c r="DO59" s="54" t="str">
        <f>IF('20'!DO59&lt;&gt;"",'20'!DO59/20,"")</f>
        <v/>
      </c>
      <c r="DP59" s="54" t="str">
        <f>IF('20'!DP59&lt;&gt;"",'20'!DP59/20,"")</f>
        <v/>
      </c>
      <c r="DQ59" s="54" t="str">
        <f>IF('20'!DQ59&lt;&gt;"",'20'!DQ59/20,"")</f>
        <v/>
      </c>
      <c r="DR59" s="54" t="str">
        <f>IF('20'!DR59&lt;&gt;"",'20'!DR59/20,"")</f>
        <v/>
      </c>
      <c r="DS59" s="54" t="str">
        <f>IF('20'!DS59&lt;&gt;"",'20'!DS59/20,"")</f>
        <v/>
      </c>
      <c r="DT59" s="54" t="str">
        <f>IF('20'!DT59&lt;&gt;"",'20'!DT59/20,"")</f>
        <v/>
      </c>
      <c r="DU59" s="54" t="str">
        <f>IF('20'!DU59&lt;&gt;"",'20'!DU59/20,"")</f>
        <v/>
      </c>
      <c r="DV59" s="54" t="str">
        <f>IF('20'!DV59&lt;&gt;"",'20'!DV59/20,"")</f>
        <v/>
      </c>
      <c r="DW59" s="54" t="str">
        <f>IF('20'!DW59&lt;&gt;"",'20'!DW59/20,"")</f>
        <v/>
      </c>
      <c r="DX59" s="54" t="str">
        <f>IF('20'!DX59&lt;&gt;"",'20'!DX59/20,"")</f>
        <v/>
      </c>
      <c r="DY59" s="54" t="str">
        <f>IF('20'!DY59&lt;&gt;"",'20'!DY59/20,"")</f>
        <v/>
      </c>
      <c r="DZ59" s="54" t="str">
        <f>IF('20'!DZ59&lt;&gt;"",'20'!DZ59/20,"")</f>
        <v/>
      </c>
      <c r="EA59" s="54" t="str">
        <f>IF('20'!EA59&lt;&gt;"",'20'!EA59/20,"")</f>
        <v/>
      </c>
      <c r="EB59" s="54" t="str">
        <f>IF('20'!EB59&lt;&gt;"",'20'!EB59/20,"")</f>
        <v/>
      </c>
      <c r="EC59" s="54" t="str">
        <f>IF('20'!EC59&lt;&gt;"",'20'!EC59/20,"")</f>
        <v/>
      </c>
      <c r="ED59" s="54" t="str">
        <f>IF('20'!ED59&lt;&gt;"",'20'!ED59/20,"")</f>
        <v/>
      </c>
      <c r="EE59" s="54" t="str">
        <f>IF('20'!EE59&lt;&gt;"",'20'!EE59/20,"")</f>
        <v/>
      </c>
      <c r="EF59" s="54" t="str">
        <f>IF('20'!EF59&lt;&gt;"",'20'!EF59/20,"")</f>
        <v/>
      </c>
      <c r="EG59" s="54" t="str">
        <f>IF('20'!EG59&lt;&gt;"",'20'!EG59/20,"")</f>
        <v/>
      </c>
      <c r="EH59" s="54" t="str">
        <f>IF('20'!EH59&lt;&gt;"",'20'!EH59/20,"")</f>
        <v/>
      </c>
      <c r="EI59" s="54" t="str">
        <f>IF('20'!EI59&lt;&gt;"",'20'!EI59/20,"")</f>
        <v/>
      </c>
      <c r="EJ59" s="54" t="str">
        <f>IF('20'!EJ59&lt;&gt;"",'20'!EJ59/20,"")</f>
        <v/>
      </c>
      <c r="EK59" s="54" t="str">
        <f>IF('20'!EK59&lt;&gt;"",'20'!EK59/20,"")</f>
        <v/>
      </c>
      <c r="EL59" s="54" t="str">
        <f>IF('20'!EL59&lt;&gt;"",'20'!EL59/20,"")</f>
        <v/>
      </c>
      <c r="EM59" s="54" t="str">
        <f>IF('20'!EM59&lt;&gt;"",'20'!EM59/20,"")</f>
        <v/>
      </c>
      <c r="EN59" s="54" t="str">
        <f>IF('20'!EN59&lt;&gt;"",'20'!EN59/20,"")</f>
        <v/>
      </c>
      <c r="EO59" s="54" t="str">
        <f>IF('20'!EO59&lt;&gt;"",'20'!EO59/20,"")</f>
        <v/>
      </c>
      <c r="EP59" s="54" t="str">
        <f>IF('20'!EP59&lt;&gt;"",'20'!EP59/20,"")</f>
        <v/>
      </c>
      <c r="EQ59" s="54" t="str">
        <f>IF('20'!EQ59&lt;&gt;"",'20'!EQ59/20,"")</f>
        <v/>
      </c>
      <c r="ER59" s="54" t="str">
        <f>IF('20'!ER59&lt;&gt;"",'20'!ER59/20,"")</f>
        <v/>
      </c>
      <c r="ES59" s="54" t="str">
        <f>IF('20'!ES59&lt;&gt;"",'20'!ES59/20,"")</f>
        <v/>
      </c>
      <c r="ET59" s="54" t="str">
        <f>IF('20'!ET59&lt;&gt;"",'20'!ET59/20,"")</f>
        <v/>
      </c>
      <c r="EU59" s="54" t="str">
        <f>IF('20'!EU59&lt;&gt;"",'20'!EU59/20,"")</f>
        <v/>
      </c>
      <c r="EV59" s="54" t="str">
        <f>IF('20'!EV59&lt;&gt;"",'20'!EV59/20,"")</f>
        <v/>
      </c>
      <c r="EW59" s="54" t="str">
        <f>IF('20'!EW59&lt;&gt;"",'20'!EW59/20,"")</f>
        <v/>
      </c>
      <c r="EX59" s="54" t="str">
        <f>IF('20'!EX59&lt;&gt;"",'20'!EX59/20,"")</f>
        <v/>
      </c>
      <c r="EY59" s="54" t="str">
        <f>IF('20'!EY59&lt;&gt;"",'20'!EY59/20,"")</f>
        <v/>
      </c>
      <c r="EZ59" s="54" t="str">
        <f>IF('20'!EZ59&lt;&gt;"",'20'!EZ59/20,"")</f>
        <v/>
      </c>
      <c r="FA59" s="54" t="str">
        <f>IF('20'!FA59&lt;&gt;"",'20'!FA59/20,"")</f>
        <v/>
      </c>
      <c r="FB59" s="54" t="str">
        <f>IF('20'!FB59&lt;&gt;"",'20'!FB59/20,"")</f>
        <v/>
      </c>
      <c r="FC59" s="54" t="str">
        <f>IF('20'!FC59&lt;&gt;"",'20'!FC59/20,"")</f>
        <v/>
      </c>
      <c r="FD59" s="54" t="str">
        <f>IF('20'!FD59&lt;&gt;"",'20'!FD59/20,"")</f>
        <v/>
      </c>
      <c r="FE59" s="54" t="str">
        <f>IF('20'!FE59&lt;&gt;"",'20'!FE59/20,"")</f>
        <v/>
      </c>
      <c r="FF59" s="54" t="str">
        <f>IF('20'!FF59&lt;&gt;"",'20'!FF59/20,"")</f>
        <v/>
      </c>
      <c r="FG59" s="54" t="str">
        <f>IF('20'!FG59&lt;&gt;"",'20'!FG59/20,"")</f>
        <v/>
      </c>
      <c r="FH59" s="54" t="str">
        <f>IF('20'!FH59&lt;&gt;"",'20'!FH59/20,"")</f>
        <v/>
      </c>
      <c r="FI59" s="54" t="str">
        <f>IF('20'!FI59&lt;&gt;"",'20'!FI59/20,"")</f>
        <v/>
      </c>
      <c r="FJ59" s="54" t="str">
        <f>IF('20'!FJ59&lt;&gt;"",'20'!FJ59/20,"")</f>
        <v/>
      </c>
      <c r="FK59" s="54" t="str">
        <f>IF('20'!FK59&lt;&gt;"",'20'!FK59/20,"")</f>
        <v/>
      </c>
      <c r="FL59" s="54" t="str">
        <f>IF('20'!FL59&lt;&gt;"",'20'!FL59/20,"")</f>
        <v/>
      </c>
    </row>
    <row r="60" spans="2:168" x14ac:dyDescent="0.25">
      <c r="B60" s="42"/>
      <c r="C60" s="42"/>
      <c r="D60" s="38"/>
      <c r="E60" s="54" t="str">
        <f>IF('20'!E60&lt;&gt;"",'20'!E60/20,"")</f>
        <v/>
      </c>
      <c r="F60" s="54" t="str">
        <f>IF('20'!F60&lt;&gt;"",'20'!F60/20,"")</f>
        <v/>
      </c>
      <c r="G60" s="54" t="str">
        <f>IF('20'!G60&lt;&gt;"",'20'!G60/20,"")</f>
        <v/>
      </c>
      <c r="H60" s="54" t="str">
        <f>IF('20'!H60&lt;&gt;"",'20'!H60/20,"")</f>
        <v/>
      </c>
      <c r="I60" s="54" t="str">
        <f>IF('20'!I60&lt;&gt;"",'20'!I60/20,"")</f>
        <v/>
      </c>
      <c r="J60" s="54" t="str">
        <f>IF('20'!J60&lt;&gt;"",'20'!J60/20,"")</f>
        <v/>
      </c>
      <c r="K60" s="54" t="str">
        <f>IF('20'!K60&lt;&gt;"",'20'!K60/20,"")</f>
        <v/>
      </c>
      <c r="L60" s="54" t="str">
        <f>IF('20'!L60&lt;&gt;"",'20'!L60/20,"")</f>
        <v/>
      </c>
      <c r="M60" s="54" t="str">
        <f>IF('20'!M60&lt;&gt;"",'20'!M60/20,"")</f>
        <v/>
      </c>
      <c r="N60" s="54" t="str">
        <f>IF('20'!N60&lt;&gt;"",'20'!N60/20,"")</f>
        <v/>
      </c>
      <c r="O60" s="54" t="str">
        <f>IF('20'!O60&lt;&gt;"",'20'!O60/20,"")</f>
        <v/>
      </c>
      <c r="P60" s="54" t="str">
        <f>IF('20'!P60&lt;&gt;"",'20'!P60/20,"")</f>
        <v/>
      </c>
      <c r="Q60" s="54" t="str">
        <f>IF('20'!Q60&lt;&gt;"",'20'!Q60/20,"")</f>
        <v/>
      </c>
      <c r="R60" s="54" t="str">
        <f>IF('20'!R60&lt;&gt;"",'20'!R60/20,"")</f>
        <v/>
      </c>
      <c r="S60" s="54" t="str">
        <f>IF('20'!S60&lt;&gt;"",'20'!S60/20,"")</f>
        <v/>
      </c>
      <c r="T60" s="54" t="str">
        <f>IF('20'!T60&lt;&gt;"",'20'!T60/20,"")</f>
        <v/>
      </c>
      <c r="U60" s="54" t="str">
        <f>IF('20'!U60&lt;&gt;"",'20'!U60/20,"")</f>
        <v/>
      </c>
      <c r="V60" s="54" t="str">
        <f>IF('20'!V60&lt;&gt;"",'20'!V60/20,"")</f>
        <v/>
      </c>
      <c r="W60" s="54" t="str">
        <f>IF('20'!W60&lt;&gt;"",'20'!W60/20,"")</f>
        <v/>
      </c>
      <c r="X60" s="54" t="str">
        <f>IF('20'!X60&lt;&gt;"",'20'!X60/20,"")</f>
        <v/>
      </c>
      <c r="Y60" s="54" t="str">
        <f>IF('20'!Y60&lt;&gt;"",'20'!Y60/20,"")</f>
        <v/>
      </c>
      <c r="Z60" s="54" t="str">
        <f>IF('20'!Z60&lt;&gt;"",'20'!Z60/20,"")</f>
        <v/>
      </c>
      <c r="AA60" s="54" t="str">
        <f>IF('20'!AA60&lt;&gt;"",'20'!AA60/20,"")</f>
        <v/>
      </c>
      <c r="AB60" s="54" t="str">
        <f>IF('20'!AB60&lt;&gt;"",'20'!AB60/20,"")</f>
        <v/>
      </c>
      <c r="AC60" s="54" t="str">
        <f>IF('20'!AC60&lt;&gt;"",'20'!AC60/20,"")</f>
        <v/>
      </c>
      <c r="AD60" s="54" t="str">
        <f>IF('20'!AD60&lt;&gt;"",'20'!AD60/20,"")</f>
        <v/>
      </c>
      <c r="AE60" s="54" t="str">
        <f>IF('20'!AE60&lt;&gt;"",'20'!AE60/20,"")</f>
        <v/>
      </c>
      <c r="AF60" s="54" t="str">
        <f>IF('20'!AF60&lt;&gt;"",'20'!AF60/20,"")</f>
        <v/>
      </c>
      <c r="AG60" s="54" t="str">
        <f>IF('20'!AG60&lt;&gt;"",'20'!AG60/20,"")</f>
        <v/>
      </c>
      <c r="AH60" s="54" t="str">
        <f>IF('20'!AH60&lt;&gt;"",'20'!AH60/20,"")</f>
        <v/>
      </c>
      <c r="AI60" s="54" t="str">
        <f>IF('20'!AI60&lt;&gt;"",'20'!AI60/20,"")</f>
        <v/>
      </c>
      <c r="AJ60" s="54" t="str">
        <f>IF('20'!AJ60&lt;&gt;"",'20'!AJ60/20,"")</f>
        <v/>
      </c>
      <c r="AK60" s="54" t="str">
        <f>IF('20'!AK60&lt;&gt;"",'20'!AK60/20,"")</f>
        <v/>
      </c>
      <c r="AL60" s="54" t="str">
        <f>IF('20'!AL60&lt;&gt;"",'20'!AL60/20,"")</f>
        <v/>
      </c>
      <c r="AM60" s="54" t="str">
        <f>IF('20'!AM60&lt;&gt;"",'20'!AM60/20,"")</f>
        <v/>
      </c>
      <c r="AN60" s="54" t="str">
        <f>IF('20'!AN60&lt;&gt;"",'20'!AN60/20,"")</f>
        <v/>
      </c>
      <c r="AO60" s="54" t="str">
        <f>IF('20'!AO60&lt;&gt;"",'20'!AO60/20,"")</f>
        <v/>
      </c>
      <c r="AP60" s="54" t="str">
        <f>IF('20'!AP60&lt;&gt;"",'20'!AP60/20,"")</f>
        <v/>
      </c>
      <c r="AQ60" s="54" t="str">
        <f>IF('20'!AQ60&lt;&gt;"",'20'!AQ60/20,"")</f>
        <v/>
      </c>
      <c r="AR60" s="54" t="str">
        <f>IF('20'!AR60&lt;&gt;"",'20'!AR60/20,"")</f>
        <v/>
      </c>
      <c r="AS60" s="54" t="str">
        <f>IF('20'!AS60&lt;&gt;"",'20'!AS60/20,"")</f>
        <v/>
      </c>
      <c r="AT60" s="54" t="str">
        <f>IF('20'!AT60&lt;&gt;"",'20'!AT60/20,"")</f>
        <v/>
      </c>
      <c r="AU60" s="54" t="str">
        <f>IF('20'!AU60&lt;&gt;"",'20'!AU60/20,"")</f>
        <v/>
      </c>
      <c r="AV60" s="54" t="str">
        <f>IF('20'!AV60&lt;&gt;"",'20'!AV60/20,"")</f>
        <v/>
      </c>
      <c r="AW60" s="54" t="str">
        <f>IF('20'!AW60&lt;&gt;"",'20'!AW60/20,"")</f>
        <v/>
      </c>
      <c r="AX60" s="54" t="str">
        <f>IF('20'!AX60&lt;&gt;"",'20'!AX60/20,"")</f>
        <v/>
      </c>
      <c r="AY60" s="54" t="str">
        <f>IF('20'!AY60&lt;&gt;"",'20'!AY60/20,"")</f>
        <v/>
      </c>
      <c r="AZ60" s="54" t="str">
        <f>IF('20'!AZ60&lt;&gt;"",'20'!AZ60/20,"")</f>
        <v/>
      </c>
      <c r="BA60" s="54" t="str">
        <f>IF('20'!BA60&lt;&gt;"",'20'!BA60/20,"")</f>
        <v/>
      </c>
      <c r="BB60" s="54" t="str">
        <f>IF('20'!BB60&lt;&gt;"",'20'!BB60/20,"")</f>
        <v/>
      </c>
      <c r="BC60" s="54" t="str">
        <f>IF('20'!BC60&lt;&gt;"",'20'!BC60/20,"")</f>
        <v/>
      </c>
      <c r="BD60" s="54" t="str">
        <f>IF('20'!BD60&lt;&gt;"",'20'!BD60/20,"")</f>
        <v/>
      </c>
      <c r="BE60" s="54" t="str">
        <f>IF('20'!BE60&lt;&gt;"",'20'!BE60/20,"")</f>
        <v/>
      </c>
      <c r="BF60" s="54" t="str">
        <f>IF('20'!BF60&lt;&gt;"",'20'!BF60/20,"")</f>
        <v/>
      </c>
      <c r="BG60" s="54" t="str">
        <f>IF('20'!BG60&lt;&gt;"",'20'!BG60/20,"")</f>
        <v/>
      </c>
      <c r="BH60" s="54" t="str">
        <f>IF('20'!BH60&lt;&gt;"",'20'!BH60/20,"")</f>
        <v/>
      </c>
      <c r="BI60" s="54" t="str">
        <f>IF('20'!BI60&lt;&gt;"",'20'!BI60/20,"")</f>
        <v/>
      </c>
      <c r="BJ60" s="54" t="str">
        <f>IF('20'!BJ60&lt;&gt;"",'20'!BJ60/20,"")</f>
        <v/>
      </c>
      <c r="BK60" s="54" t="str">
        <f>IF('20'!BK60&lt;&gt;"",'20'!BK60/20,"")</f>
        <v/>
      </c>
      <c r="BL60" s="54" t="str">
        <f>IF('20'!BL60&lt;&gt;"",'20'!BL60/20,"")</f>
        <v/>
      </c>
      <c r="BM60" s="54" t="str">
        <f>IF('20'!BM60&lt;&gt;"",'20'!BM60/20,"")</f>
        <v/>
      </c>
      <c r="BN60" s="54" t="str">
        <f>IF('20'!BN60&lt;&gt;"",'20'!BN60/20,"")</f>
        <v/>
      </c>
      <c r="BO60" s="54" t="str">
        <f>IF('20'!BO60&lt;&gt;"",'20'!BO60/20,"")</f>
        <v/>
      </c>
      <c r="BP60" s="54" t="str">
        <f>IF('20'!BP60&lt;&gt;"",'20'!BP60/20,"")</f>
        <v/>
      </c>
      <c r="BQ60" s="54" t="str">
        <f>IF('20'!BQ60&lt;&gt;"",'20'!BQ60/20,"")</f>
        <v/>
      </c>
      <c r="BR60" s="54" t="str">
        <f>IF('20'!BR60&lt;&gt;"",'20'!BR60/20,"")</f>
        <v/>
      </c>
      <c r="BS60" s="54" t="str">
        <f>IF('20'!BS60&lt;&gt;"",'20'!BS60/20,"")</f>
        <v/>
      </c>
      <c r="BT60" s="54" t="str">
        <f>IF('20'!BT60&lt;&gt;"",'20'!BT60/20,"")</f>
        <v/>
      </c>
      <c r="BU60" s="54" t="str">
        <f>IF('20'!BU60&lt;&gt;"",'20'!BU60/20,"")</f>
        <v/>
      </c>
      <c r="BV60" s="54" t="str">
        <f>IF('20'!BV60&lt;&gt;"",'20'!BV60/20,"")</f>
        <v/>
      </c>
      <c r="BW60" s="54" t="str">
        <f>IF('20'!BW60&lt;&gt;"",'20'!BW60/20,"")</f>
        <v/>
      </c>
      <c r="BX60" s="54" t="str">
        <f>IF('20'!BX60&lt;&gt;"",'20'!BX60/20,"")</f>
        <v/>
      </c>
      <c r="BY60" s="54" t="str">
        <f>IF('20'!BY60&lt;&gt;"",'20'!BY60/20,"")</f>
        <v/>
      </c>
      <c r="BZ60" s="54" t="str">
        <f>IF('20'!BZ60&lt;&gt;"",'20'!BZ60/20,"")</f>
        <v/>
      </c>
      <c r="CA60" s="54" t="str">
        <f>IF('20'!CA60&lt;&gt;"",'20'!CA60/20,"")</f>
        <v/>
      </c>
      <c r="CB60" s="54" t="str">
        <f>IF('20'!CB60&lt;&gt;"",'20'!CB60/20,"")</f>
        <v/>
      </c>
      <c r="CC60" s="54" t="str">
        <f>IF('20'!CC60&lt;&gt;"",'20'!CC60/20,"")</f>
        <v/>
      </c>
      <c r="CD60" s="54" t="str">
        <f>IF('20'!CD60&lt;&gt;"",'20'!CD60/20,"")</f>
        <v/>
      </c>
      <c r="CE60" s="54" t="str">
        <f>IF('20'!CE60&lt;&gt;"",'20'!CE60/20,"")</f>
        <v/>
      </c>
      <c r="CF60" s="54" t="str">
        <f>IF('20'!CF60&lt;&gt;"",'20'!CF60/20,"")</f>
        <v/>
      </c>
      <c r="CG60" s="54" t="str">
        <f>IF('20'!CG60&lt;&gt;"",'20'!CG60/20,"")</f>
        <v/>
      </c>
      <c r="CH60" s="54" t="str">
        <f>IF('20'!CH60&lt;&gt;"",'20'!CH60/20,"")</f>
        <v/>
      </c>
      <c r="CI60" s="54" t="str">
        <f>IF('20'!CI60&lt;&gt;"",'20'!CI60/20,"")</f>
        <v/>
      </c>
      <c r="CJ60" s="54" t="str">
        <f>IF('20'!CJ60&lt;&gt;"",'20'!CJ60/20,"")</f>
        <v/>
      </c>
      <c r="CK60" s="54" t="str">
        <f>IF('20'!CK60&lt;&gt;"",'20'!CK60/20,"")</f>
        <v/>
      </c>
      <c r="CL60" s="54" t="str">
        <f>IF('20'!CL60&lt;&gt;"",'20'!CL60/20,"")</f>
        <v/>
      </c>
      <c r="CM60" s="54" t="str">
        <f>IF('20'!CM60&lt;&gt;"",'20'!CM60/20,"")</f>
        <v/>
      </c>
      <c r="CN60" s="54" t="str">
        <f>IF('20'!CN60&lt;&gt;"",'20'!CN60/20,"")</f>
        <v/>
      </c>
      <c r="CO60" s="54" t="str">
        <f>IF('20'!CO60&lt;&gt;"",'20'!CO60/20,"")</f>
        <v/>
      </c>
      <c r="CP60" s="54" t="str">
        <f>IF('20'!CP60&lt;&gt;"",'20'!CP60/20,"")</f>
        <v/>
      </c>
      <c r="CQ60" s="54" t="str">
        <f>IF('20'!CQ60&lt;&gt;"",'20'!CQ60/20,"")</f>
        <v/>
      </c>
      <c r="CR60" s="54" t="str">
        <f>IF('20'!CR60&lt;&gt;"",'20'!CR60/20,"")</f>
        <v/>
      </c>
      <c r="CS60" s="54" t="str">
        <f>IF('20'!CS60&lt;&gt;"",'20'!CS60/20,"")</f>
        <v/>
      </c>
      <c r="CT60" s="54" t="str">
        <f>IF('20'!CT60&lt;&gt;"",'20'!CT60/20,"")</f>
        <v/>
      </c>
      <c r="CU60" s="54" t="str">
        <f>IF('20'!CU60&lt;&gt;"",'20'!CU60/20,"")</f>
        <v/>
      </c>
      <c r="CV60" s="54" t="str">
        <f>IF('20'!CV60&lt;&gt;"",'20'!CV60/20,"")</f>
        <v/>
      </c>
      <c r="CW60" s="54" t="str">
        <f>IF('20'!CW60&lt;&gt;"",'20'!CW60/20,"")</f>
        <v/>
      </c>
      <c r="CX60" s="54" t="str">
        <f>IF('20'!CX60&lt;&gt;"",'20'!CX60/20,"")</f>
        <v/>
      </c>
      <c r="CY60" s="54" t="str">
        <f>IF('20'!CY60&lt;&gt;"",'20'!CY60/20,"")</f>
        <v/>
      </c>
      <c r="CZ60" s="54" t="str">
        <f>IF('20'!CZ60&lt;&gt;"",'20'!CZ60/20,"")</f>
        <v/>
      </c>
      <c r="DA60" s="54" t="str">
        <f>IF('20'!DA60&lt;&gt;"",'20'!DA60/20,"")</f>
        <v/>
      </c>
      <c r="DB60" s="54" t="str">
        <f>IF('20'!DB60&lt;&gt;"",'20'!DB60/20,"")</f>
        <v/>
      </c>
      <c r="DC60" s="54" t="str">
        <f>IF('20'!DC60&lt;&gt;"",'20'!DC60/20,"")</f>
        <v/>
      </c>
      <c r="DD60" s="54" t="str">
        <f>IF('20'!DD60&lt;&gt;"",'20'!DD60/20,"")</f>
        <v/>
      </c>
      <c r="DE60" s="54" t="str">
        <f>IF('20'!DE60&lt;&gt;"",'20'!DE60/20,"")</f>
        <v/>
      </c>
      <c r="DF60" s="54" t="str">
        <f>IF('20'!DF60&lt;&gt;"",'20'!DF60/20,"")</f>
        <v/>
      </c>
      <c r="DG60" s="54" t="str">
        <f>IF('20'!DG60&lt;&gt;"",'20'!DG60/20,"")</f>
        <v/>
      </c>
      <c r="DH60" s="54" t="str">
        <f>IF('20'!DH60&lt;&gt;"",'20'!DH60/20,"")</f>
        <v/>
      </c>
      <c r="DI60" s="54" t="str">
        <f>IF('20'!DI60&lt;&gt;"",'20'!DI60/20,"")</f>
        <v/>
      </c>
      <c r="DJ60" s="54" t="str">
        <f>IF('20'!DJ60&lt;&gt;"",'20'!DJ60/20,"")</f>
        <v/>
      </c>
      <c r="DK60" s="54" t="str">
        <f>IF('20'!DK60&lt;&gt;"",'20'!DK60/20,"")</f>
        <v/>
      </c>
      <c r="DL60" s="54" t="str">
        <f>IF('20'!DL60&lt;&gt;"",'20'!DL60/20,"")</f>
        <v/>
      </c>
      <c r="DM60" s="54" t="str">
        <f>IF('20'!DM60&lt;&gt;"",'20'!DM60/20,"")</f>
        <v/>
      </c>
      <c r="DN60" s="54" t="str">
        <f>IF('20'!DN60&lt;&gt;"",'20'!DN60/20,"")</f>
        <v/>
      </c>
      <c r="DO60" s="54" t="str">
        <f>IF('20'!DO60&lt;&gt;"",'20'!DO60/20,"")</f>
        <v/>
      </c>
      <c r="DP60" s="54" t="str">
        <f>IF('20'!DP60&lt;&gt;"",'20'!DP60/20,"")</f>
        <v/>
      </c>
      <c r="DQ60" s="54" t="str">
        <f>IF('20'!DQ60&lt;&gt;"",'20'!DQ60/20,"")</f>
        <v/>
      </c>
      <c r="DR60" s="54" t="str">
        <f>IF('20'!DR60&lt;&gt;"",'20'!DR60/20,"")</f>
        <v/>
      </c>
      <c r="DS60" s="54" t="str">
        <f>IF('20'!DS60&lt;&gt;"",'20'!DS60/20,"")</f>
        <v/>
      </c>
      <c r="DT60" s="54" t="str">
        <f>IF('20'!DT60&lt;&gt;"",'20'!DT60/20,"")</f>
        <v/>
      </c>
      <c r="DU60" s="54" t="str">
        <f>IF('20'!DU60&lt;&gt;"",'20'!DU60/20,"")</f>
        <v/>
      </c>
      <c r="DV60" s="54" t="str">
        <f>IF('20'!DV60&lt;&gt;"",'20'!DV60/20,"")</f>
        <v/>
      </c>
      <c r="DW60" s="54" t="str">
        <f>IF('20'!DW60&lt;&gt;"",'20'!DW60/20,"")</f>
        <v/>
      </c>
      <c r="DX60" s="54" t="str">
        <f>IF('20'!DX60&lt;&gt;"",'20'!DX60/20,"")</f>
        <v/>
      </c>
      <c r="DY60" s="54" t="str">
        <f>IF('20'!DY60&lt;&gt;"",'20'!DY60/20,"")</f>
        <v/>
      </c>
      <c r="DZ60" s="54" t="str">
        <f>IF('20'!DZ60&lt;&gt;"",'20'!DZ60/20,"")</f>
        <v/>
      </c>
      <c r="EA60" s="54" t="str">
        <f>IF('20'!EA60&lt;&gt;"",'20'!EA60/20,"")</f>
        <v/>
      </c>
      <c r="EB60" s="54" t="str">
        <f>IF('20'!EB60&lt;&gt;"",'20'!EB60/20,"")</f>
        <v/>
      </c>
      <c r="EC60" s="54" t="str">
        <f>IF('20'!EC60&lt;&gt;"",'20'!EC60/20,"")</f>
        <v/>
      </c>
      <c r="ED60" s="54" t="str">
        <f>IF('20'!ED60&lt;&gt;"",'20'!ED60/20,"")</f>
        <v/>
      </c>
      <c r="EE60" s="54" t="str">
        <f>IF('20'!EE60&lt;&gt;"",'20'!EE60/20,"")</f>
        <v/>
      </c>
      <c r="EF60" s="54" t="str">
        <f>IF('20'!EF60&lt;&gt;"",'20'!EF60/20,"")</f>
        <v/>
      </c>
      <c r="EG60" s="54" t="str">
        <f>IF('20'!EG60&lt;&gt;"",'20'!EG60/20,"")</f>
        <v/>
      </c>
      <c r="EH60" s="54" t="str">
        <f>IF('20'!EH60&lt;&gt;"",'20'!EH60/20,"")</f>
        <v/>
      </c>
      <c r="EI60" s="54" t="str">
        <f>IF('20'!EI60&lt;&gt;"",'20'!EI60/20,"")</f>
        <v/>
      </c>
      <c r="EJ60" s="54" t="str">
        <f>IF('20'!EJ60&lt;&gt;"",'20'!EJ60/20,"")</f>
        <v/>
      </c>
      <c r="EK60" s="54" t="str">
        <f>IF('20'!EK60&lt;&gt;"",'20'!EK60/20,"")</f>
        <v/>
      </c>
      <c r="EL60" s="54" t="str">
        <f>IF('20'!EL60&lt;&gt;"",'20'!EL60/20,"")</f>
        <v/>
      </c>
      <c r="EM60" s="54" t="str">
        <f>IF('20'!EM60&lt;&gt;"",'20'!EM60/20,"")</f>
        <v/>
      </c>
      <c r="EN60" s="54" t="str">
        <f>IF('20'!EN60&lt;&gt;"",'20'!EN60/20,"")</f>
        <v/>
      </c>
      <c r="EO60" s="54" t="str">
        <f>IF('20'!EO60&lt;&gt;"",'20'!EO60/20,"")</f>
        <v/>
      </c>
      <c r="EP60" s="54" t="str">
        <f>IF('20'!EP60&lt;&gt;"",'20'!EP60/20,"")</f>
        <v/>
      </c>
      <c r="EQ60" s="54" t="str">
        <f>IF('20'!EQ60&lt;&gt;"",'20'!EQ60/20,"")</f>
        <v/>
      </c>
      <c r="ER60" s="54" t="str">
        <f>IF('20'!ER60&lt;&gt;"",'20'!ER60/20,"")</f>
        <v/>
      </c>
      <c r="ES60" s="54" t="str">
        <f>IF('20'!ES60&lt;&gt;"",'20'!ES60/20,"")</f>
        <v/>
      </c>
      <c r="ET60" s="54" t="str">
        <f>IF('20'!ET60&lt;&gt;"",'20'!ET60/20,"")</f>
        <v/>
      </c>
      <c r="EU60" s="54" t="str">
        <f>IF('20'!EU60&lt;&gt;"",'20'!EU60/20,"")</f>
        <v/>
      </c>
      <c r="EV60" s="54" t="str">
        <f>IF('20'!EV60&lt;&gt;"",'20'!EV60/20,"")</f>
        <v/>
      </c>
      <c r="EW60" s="54" t="str">
        <f>IF('20'!EW60&lt;&gt;"",'20'!EW60/20,"")</f>
        <v/>
      </c>
      <c r="EX60" s="54" t="str">
        <f>IF('20'!EX60&lt;&gt;"",'20'!EX60/20,"")</f>
        <v/>
      </c>
      <c r="EY60" s="54" t="str">
        <f>IF('20'!EY60&lt;&gt;"",'20'!EY60/20,"")</f>
        <v/>
      </c>
      <c r="EZ60" s="54" t="str">
        <f>IF('20'!EZ60&lt;&gt;"",'20'!EZ60/20,"")</f>
        <v/>
      </c>
      <c r="FA60" s="54" t="str">
        <f>IF('20'!FA60&lt;&gt;"",'20'!FA60/20,"")</f>
        <v/>
      </c>
      <c r="FB60" s="54" t="str">
        <f>IF('20'!FB60&lt;&gt;"",'20'!FB60/20,"")</f>
        <v/>
      </c>
      <c r="FC60" s="54" t="str">
        <f>IF('20'!FC60&lt;&gt;"",'20'!FC60/20,"")</f>
        <v/>
      </c>
      <c r="FD60" s="54" t="str">
        <f>IF('20'!FD60&lt;&gt;"",'20'!FD60/20,"")</f>
        <v/>
      </c>
      <c r="FE60" s="54" t="str">
        <f>IF('20'!FE60&lt;&gt;"",'20'!FE60/20,"")</f>
        <v/>
      </c>
      <c r="FF60" s="54" t="str">
        <f>IF('20'!FF60&lt;&gt;"",'20'!FF60/20,"")</f>
        <v/>
      </c>
      <c r="FG60" s="54" t="str">
        <f>IF('20'!FG60&lt;&gt;"",'20'!FG60/20,"")</f>
        <v/>
      </c>
      <c r="FH60" s="54" t="str">
        <f>IF('20'!FH60&lt;&gt;"",'20'!FH60/20,"")</f>
        <v/>
      </c>
      <c r="FI60" s="54" t="str">
        <f>IF('20'!FI60&lt;&gt;"",'20'!FI60/20,"")</f>
        <v/>
      </c>
      <c r="FJ60" s="54" t="str">
        <f>IF('20'!FJ60&lt;&gt;"",'20'!FJ60/20,"")</f>
        <v/>
      </c>
      <c r="FK60" s="54" t="str">
        <f>IF('20'!FK60&lt;&gt;"",'20'!FK60/20,"")</f>
        <v/>
      </c>
      <c r="FL60" s="54" t="str">
        <f>IF('20'!FL60&lt;&gt;"",'20'!FL60/20,"")</f>
        <v/>
      </c>
    </row>
    <row r="61" spans="2:168" x14ac:dyDescent="0.25">
      <c r="B61" s="42"/>
      <c r="C61" s="42"/>
      <c r="D61" s="38"/>
      <c r="E61" s="54" t="str">
        <f>IF('20'!E61&lt;&gt;"",'20'!E61/20,"")</f>
        <v/>
      </c>
      <c r="F61" s="54" t="str">
        <f>IF('20'!F61&lt;&gt;"",'20'!F61/20,"")</f>
        <v/>
      </c>
      <c r="G61" s="54" t="str">
        <f>IF('20'!G61&lt;&gt;"",'20'!G61/20,"")</f>
        <v/>
      </c>
      <c r="H61" s="54" t="str">
        <f>IF('20'!H61&lt;&gt;"",'20'!H61/20,"")</f>
        <v/>
      </c>
      <c r="I61" s="54" t="str">
        <f>IF('20'!I61&lt;&gt;"",'20'!I61/20,"")</f>
        <v/>
      </c>
      <c r="J61" s="54" t="str">
        <f>IF('20'!J61&lt;&gt;"",'20'!J61/20,"")</f>
        <v/>
      </c>
      <c r="K61" s="54" t="str">
        <f>IF('20'!K61&lt;&gt;"",'20'!K61/20,"")</f>
        <v/>
      </c>
      <c r="L61" s="54" t="str">
        <f>IF('20'!L61&lt;&gt;"",'20'!L61/20,"")</f>
        <v/>
      </c>
      <c r="M61" s="54" t="str">
        <f>IF('20'!M61&lt;&gt;"",'20'!M61/20,"")</f>
        <v/>
      </c>
      <c r="N61" s="54" t="str">
        <f>IF('20'!N61&lt;&gt;"",'20'!N61/20,"")</f>
        <v/>
      </c>
      <c r="O61" s="54" t="str">
        <f>IF('20'!O61&lt;&gt;"",'20'!O61/20,"")</f>
        <v/>
      </c>
      <c r="P61" s="54" t="str">
        <f>IF('20'!P61&lt;&gt;"",'20'!P61/20,"")</f>
        <v/>
      </c>
      <c r="Q61" s="54" t="str">
        <f>IF('20'!Q61&lt;&gt;"",'20'!Q61/20,"")</f>
        <v/>
      </c>
      <c r="R61" s="54" t="str">
        <f>IF('20'!R61&lt;&gt;"",'20'!R61/20,"")</f>
        <v/>
      </c>
      <c r="S61" s="54" t="str">
        <f>IF('20'!S61&lt;&gt;"",'20'!S61/20,"")</f>
        <v/>
      </c>
      <c r="T61" s="54" t="str">
        <f>IF('20'!T61&lt;&gt;"",'20'!T61/20,"")</f>
        <v/>
      </c>
      <c r="U61" s="54" t="str">
        <f>IF('20'!U61&lt;&gt;"",'20'!U61/20,"")</f>
        <v/>
      </c>
      <c r="V61" s="54" t="str">
        <f>IF('20'!V61&lt;&gt;"",'20'!V61/20,"")</f>
        <v/>
      </c>
      <c r="W61" s="54" t="str">
        <f>IF('20'!W61&lt;&gt;"",'20'!W61/20,"")</f>
        <v/>
      </c>
      <c r="X61" s="54" t="str">
        <f>IF('20'!X61&lt;&gt;"",'20'!X61/20,"")</f>
        <v/>
      </c>
      <c r="Y61" s="54" t="str">
        <f>IF('20'!Y61&lt;&gt;"",'20'!Y61/20,"")</f>
        <v/>
      </c>
      <c r="Z61" s="54" t="str">
        <f>IF('20'!Z61&lt;&gt;"",'20'!Z61/20,"")</f>
        <v/>
      </c>
      <c r="AA61" s="54" t="str">
        <f>IF('20'!AA61&lt;&gt;"",'20'!AA61/20,"")</f>
        <v/>
      </c>
      <c r="AB61" s="54" t="str">
        <f>IF('20'!AB61&lt;&gt;"",'20'!AB61/20,"")</f>
        <v/>
      </c>
      <c r="AC61" s="54" t="str">
        <f>IF('20'!AC61&lt;&gt;"",'20'!AC61/20,"")</f>
        <v/>
      </c>
      <c r="AD61" s="54" t="str">
        <f>IF('20'!AD61&lt;&gt;"",'20'!AD61/20,"")</f>
        <v/>
      </c>
      <c r="AE61" s="54" t="str">
        <f>IF('20'!AE61&lt;&gt;"",'20'!AE61/20,"")</f>
        <v/>
      </c>
      <c r="AF61" s="54" t="str">
        <f>IF('20'!AF61&lt;&gt;"",'20'!AF61/20,"")</f>
        <v/>
      </c>
      <c r="AG61" s="54" t="str">
        <f>IF('20'!AG61&lt;&gt;"",'20'!AG61/20,"")</f>
        <v/>
      </c>
      <c r="AH61" s="54" t="str">
        <f>IF('20'!AH61&lt;&gt;"",'20'!AH61/20,"")</f>
        <v/>
      </c>
      <c r="AI61" s="54" t="str">
        <f>IF('20'!AI61&lt;&gt;"",'20'!AI61/20,"")</f>
        <v/>
      </c>
      <c r="AJ61" s="54" t="str">
        <f>IF('20'!AJ61&lt;&gt;"",'20'!AJ61/20,"")</f>
        <v/>
      </c>
      <c r="AK61" s="54" t="str">
        <f>IF('20'!AK61&lt;&gt;"",'20'!AK61/20,"")</f>
        <v/>
      </c>
      <c r="AL61" s="54" t="str">
        <f>IF('20'!AL61&lt;&gt;"",'20'!AL61/20,"")</f>
        <v/>
      </c>
      <c r="AM61" s="54" t="str">
        <f>IF('20'!AM61&lt;&gt;"",'20'!AM61/20,"")</f>
        <v/>
      </c>
      <c r="AN61" s="54" t="str">
        <f>IF('20'!AN61&lt;&gt;"",'20'!AN61/20,"")</f>
        <v/>
      </c>
      <c r="AO61" s="54" t="str">
        <f>IF('20'!AO61&lt;&gt;"",'20'!AO61/20,"")</f>
        <v/>
      </c>
      <c r="AP61" s="54" t="str">
        <f>IF('20'!AP61&lt;&gt;"",'20'!AP61/20,"")</f>
        <v/>
      </c>
      <c r="AQ61" s="54" t="str">
        <f>IF('20'!AQ61&lt;&gt;"",'20'!AQ61/20,"")</f>
        <v/>
      </c>
      <c r="AR61" s="54" t="str">
        <f>IF('20'!AR61&lt;&gt;"",'20'!AR61/20,"")</f>
        <v/>
      </c>
      <c r="AS61" s="54" t="str">
        <f>IF('20'!AS61&lt;&gt;"",'20'!AS61/20,"")</f>
        <v/>
      </c>
      <c r="AT61" s="54" t="str">
        <f>IF('20'!AT61&lt;&gt;"",'20'!AT61/20,"")</f>
        <v/>
      </c>
      <c r="AU61" s="54" t="str">
        <f>IF('20'!AU61&lt;&gt;"",'20'!AU61/20,"")</f>
        <v/>
      </c>
      <c r="AV61" s="54" t="str">
        <f>IF('20'!AV61&lt;&gt;"",'20'!AV61/20,"")</f>
        <v/>
      </c>
      <c r="AW61" s="54" t="str">
        <f>IF('20'!AW61&lt;&gt;"",'20'!AW61/20,"")</f>
        <v/>
      </c>
      <c r="AX61" s="54" t="str">
        <f>IF('20'!AX61&lt;&gt;"",'20'!AX61/20,"")</f>
        <v/>
      </c>
      <c r="AY61" s="54" t="str">
        <f>IF('20'!AY61&lt;&gt;"",'20'!AY61/20,"")</f>
        <v/>
      </c>
      <c r="AZ61" s="54" t="str">
        <f>IF('20'!AZ61&lt;&gt;"",'20'!AZ61/20,"")</f>
        <v/>
      </c>
      <c r="BA61" s="54" t="str">
        <f>IF('20'!BA61&lt;&gt;"",'20'!BA61/20,"")</f>
        <v/>
      </c>
      <c r="BB61" s="54" t="str">
        <f>IF('20'!BB61&lt;&gt;"",'20'!BB61/20,"")</f>
        <v/>
      </c>
      <c r="BC61" s="54" t="str">
        <f>IF('20'!BC61&lt;&gt;"",'20'!BC61/20,"")</f>
        <v/>
      </c>
      <c r="BD61" s="54" t="str">
        <f>IF('20'!BD61&lt;&gt;"",'20'!BD61/20,"")</f>
        <v/>
      </c>
      <c r="BE61" s="54" t="str">
        <f>IF('20'!BE61&lt;&gt;"",'20'!BE61/20,"")</f>
        <v/>
      </c>
      <c r="BF61" s="54" t="str">
        <f>IF('20'!BF61&lt;&gt;"",'20'!BF61/20,"")</f>
        <v/>
      </c>
      <c r="BG61" s="54" t="str">
        <f>IF('20'!BG61&lt;&gt;"",'20'!BG61/20,"")</f>
        <v/>
      </c>
      <c r="BH61" s="54" t="str">
        <f>IF('20'!BH61&lt;&gt;"",'20'!BH61/20,"")</f>
        <v/>
      </c>
      <c r="BI61" s="54" t="str">
        <f>IF('20'!BI61&lt;&gt;"",'20'!BI61/20,"")</f>
        <v/>
      </c>
      <c r="BJ61" s="54" t="str">
        <f>IF('20'!BJ61&lt;&gt;"",'20'!BJ61/20,"")</f>
        <v/>
      </c>
      <c r="BK61" s="54" t="str">
        <f>IF('20'!BK61&lt;&gt;"",'20'!BK61/20,"")</f>
        <v/>
      </c>
      <c r="BL61" s="54" t="str">
        <f>IF('20'!BL61&lt;&gt;"",'20'!BL61/20,"")</f>
        <v/>
      </c>
      <c r="BM61" s="54" t="str">
        <f>IF('20'!BM61&lt;&gt;"",'20'!BM61/20,"")</f>
        <v/>
      </c>
      <c r="BN61" s="54" t="str">
        <f>IF('20'!BN61&lt;&gt;"",'20'!BN61/20,"")</f>
        <v/>
      </c>
      <c r="BO61" s="54" t="str">
        <f>IF('20'!BO61&lt;&gt;"",'20'!BO61/20,"")</f>
        <v/>
      </c>
      <c r="BP61" s="54" t="str">
        <f>IF('20'!BP61&lt;&gt;"",'20'!BP61/20,"")</f>
        <v/>
      </c>
      <c r="BQ61" s="54" t="str">
        <f>IF('20'!BQ61&lt;&gt;"",'20'!BQ61/20,"")</f>
        <v/>
      </c>
      <c r="BR61" s="54" t="str">
        <f>IF('20'!BR61&lt;&gt;"",'20'!BR61/20,"")</f>
        <v/>
      </c>
      <c r="BS61" s="54" t="str">
        <f>IF('20'!BS61&lt;&gt;"",'20'!BS61/20,"")</f>
        <v/>
      </c>
      <c r="BT61" s="54" t="str">
        <f>IF('20'!BT61&lt;&gt;"",'20'!BT61/20,"")</f>
        <v/>
      </c>
      <c r="BU61" s="54" t="str">
        <f>IF('20'!BU61&lt;&gt;"",'20'!BU61/20,"")</f>
        <v/>
      </c>
      <c r="BV61" s="54" t="str">
        <f>IF('20'!BV61&lt;&gt;"",'20'!BV61/20,"")</f>
        <v/>
      </c>
      <c r="BW61" s="54" t="str">
        <f>IF('20'!BW61&lt;&gt;"",'20'!BW61/20,"")</f>
        <v/>
      </c>
      <c r="BX61" s="54" t="str">
        <f>IF('20'!BX61&lt;&gt;"",'20'!BX61/20,"")</f>
        <v/>
      </c>
      <c r="BY61" s="54" t="str">
        <f>IF('20'!BY61&lt;&gt;"",'20'!BY61/20,"")</f>
        <v/>
      </c>
      <c r="BZ61" s="54" t="str">
        <f>IF('20'!BZ61&lt;&gt;"",'20'!BZ61/20,"")</f>
        <v/>
      </c>
      <c r="CA61" s="54" t="str">
        <f>IF('20'!CA61&lt;&gt;"",'20'!CA61/20,"")</f>
        <v/>
      </c>
      <c r="CB61" s="54" t="str">
        <f>IF('20'!CB61&lt;&gt;"",'20'!CB61/20,"")</f>
        <v/>
      </c>
      <c r="CC61" s="54" t="str">
        <f>IF('20'!CC61&lt;&gt;"",'20'!CC61/20,"")</f>
        <v/>
      </c>
      <c r="CD61" s="54" t="str">
        <f>IF('20'!CD61&lt;&gt;"",'20'!CD61/20,"")</f>
        <v/>
      </c>
      <c r="CE61" s="54" t="str">
        <f>IF('20'!CE61&lt;&gt;"",'20'!CE61/20,"")</f>
        <v/>
      </c>
      <c r="CF61" s="54" t="str">
        <f>IF('20'!CF61&lt;&gt;"",'20'!CF61/20,"")</f>
        <v/>
      </c>
      <c r="CG61" s="54" t="str">
        <f>IF('20'!CG61&lt;&gt;"",'20'!CG61/20,"")</f>
        <v/>
      </c>
      <c r="CH61" s="54" t="str">
        <f>IF('20'!CH61&lt;&gt;"",'20'!CH61/20,"")</f>
        <v/>
      </c>
      <c r="CI61" s="54" t="str">
        <f>IF('20'!CI61&lt;&gt;"",'20'!CI61/20,"")</f>
        <v/>
      </c>
      <c r="CJ61" s="54" t="str">
        <f>IF('20'!CJ61&lt;&gt;"",'20'!CJ61/20,"")</f>
        <v/>
      </c>
      <c r="CK61" s="54" t="str">
        <f>IF('20'!CK61&lt;&gt;"",'20'!CK61/20,"")</f>
        <v/>
      </c>
      <c r="CL61" s="54" t="str">
        <f>IF('20'!CL61&lt;&gt;"",'20'!CL61/20,"")</f>
        <v/>
      </c>
      <c r="CM61" s="54" t="str">
        <f>IF('20'!CM61&lt;&gt;"",'20'!CM61/20,"")</f>
        <v/>
      </c>
      <c r="CN61" s="54" t="str">
        <f>IF('20'!CN61&lt;&gt;"",'20'!CN61/20,"")</f>
        <v/>
      </c>
      <c r="CO61" s="54" t="str">
        <f>IF('20'!CO61&lt;&gt;"",'20'!CO61/20,"")</f>
        <v/>
      </c>
      <c r="CP61" s="54" t="str">
        <f>IF('20'!CP61&lt;&gt;"",'20'!CP61/20,"")</f>
        <v/>
      </c>
      <c r="CQ61" s="54" t="str">
        <f>IF('20'!CQ61&lt;&gt;"",'20'!CQ61/20,"")</f>
        <v/>
      </c>
      <c r="CR61" s="54" t="str">
        <f>IF('20'!CR61&lt;&gt;"",'20'!CR61/20,"")</f>
        <v/>
      </c>
      <c r="CS61" s="54" t="str">
        <f>IF('20'!CS61&lt;&gt;"",'20'!CS61/20,"")</f>
        <v/>
      </c>
      <c r="CT61" s="54" t="str">
        <f>IF('20'!CT61&lt;&gt;"",'20'!CT61/20,"")</f>
        <v/>
      </c>
      <c r="CU61" s="54" t="str">
        <f>IF('20'!CU61&lt;&gt;"",'20'!CU61/20,"")</f>
        <v/>
      </c>
      <c r="CV61" s="54" t="str">
        <f>IF('20'!CV61&lt;&gt;"",'20'!CV61/20,"")</f>
        <v/>
      </c>
      <c r="CW61" s="54" t="str">
        <f>IF('20'!CW61&lt;&gt;"",'20'!CW61/20,"")</f>
        <v/>
      </c>
      <c r="CX61" s="54" t="str">
        <f>IF('20'!CX61&lt;&gt;"",'20'!CX61/20,"")</f>
        <v/>
      </c>
      <c r="CY61" s="54" t="str">
        <f>IF('20'!CY61&lt;&gt;"",'20'!CY61/20,"")</f>
        <v/>
      </c>
      <c r="CZ61" s="54" t="str">
        <f>IF('20'!CZ61&lt;&gt;"",'20'!CZ61/20,"")</f>
        <v/>
      </c>
      <c r="DA61" s="54" t="str">
        <f>IF('20'!DA61&lt;&gt;"",'20'!DA61/20,"")</f>
        <v/>
      </c>
      <c r="DB61" s="54" t="str">
        <f>IF('20'!DB61&lt;&gt;"",'20'!DB61/20,"")</f>
        <v/>
      </c>
      <c r="DC61" s="54" t="str">
        <f>IF('20'!DC61&lt;&gt;"",'20'!DC61/20,"")</f>
        <v/>
      </c>
      <c r="DD61" s="54" t="str">
        <f>IF('20'!DD61&lt;&gt;"",'20'!DD61/20,"")</f>
        <v/>
      </c>
      <c r="DE61" s="54" t="str">
        <f>IF('20'!DE61&lt;&gt;"",'20'!DE61/20,"")</f>
        <v/>
      </c>
      <c r="DF61" s="54" t="str">
        <f>IF('20'!DF61&lt;&gt;"",'20'!DF61/20,"")</f>
        <v/>
      </c>
      <c r="DG61" s="54" t="str">
        <f>IF('20'!DG61&lt;&gt;"",'20'!DG61/20,"")</f>
        <v/>
      </c>
      <c r="DH61" s="54" t="str">
        <f>IF('20'!DH61&lt;&gt;"",'20'!DH61/20,"")</f>
        <v/>
      </c>
      <c r="DI61" s="54" t="str">
        <f>IF('20'!DI61&lt;&gt;"",'20'!DI61/20,"")</f>
        <v/>
      </c>
      <c r="DJ61" s="54" t="str">
        <f>IF('20'!DJ61&lt;&gt;"",'20'!DJ61/20,"")</f>
        <v/>
      </c>
      <c r="DK61" s="54" t="str">
        <f>IF('20'!DK61&lt;&gt;"",'20'!DK61/20,"")</f>
        <v/>
      </c>
      <c r="DL61" s="54" t="str">
        <f>IF('20'!DL61&lt;&gt;"",'20'!DL61/20,"")</f>
        <v/>
      </c>
      <c r="DM61" s="54" t="str">
        <f>IF('20'!DM61&lt;&gt;"",'20'!DM61/20,"")</f>
        <v/>
      </c>
      <c r="DN61" s="54" t="str">
        <f>IF('20'!DN61&lt;&gt;"",'20'!DN61/20,"")</f>
        <v/>
      </c>
      <c r="DO61" s="54" t="str">
        <f>IF('20'!DO61&lt;&gt;"",'20'!DO61/20,"")</f>
        <v/>
      </c>
      <c r="DP61" s="54" t="str">
        <f>IF('20'!DP61&lt;&gt;"",'20'!DP61/20,"")</f>
        <v/>
      </c>
      <c r="DQ61" s="54" t="str">
        <f>IF('20'!DQ61&lt;&gt;"",'20'!DQ61/20,"")</f>
        <v/>
      </c>
      <c r="DR61" s="54" t="str">
        <f>IF('20'!DR61&lt;&gt;"",'20'!DR61/20,"")</f>
        <v/>
      </c>
      <c r="DS61" s="54" t="str">
        <f>IF('20'!DS61&lt;&gt;"",'20'!DS61/20,"")</f>
        <v/>
      </c>
      <c r="DT61" s="54" t="str">
        <f>IF('20'!DT61&lt;&gt;"",'20'!DT61/20,"")</f>
        <v/>
      </c>
      <c r="DU61" s="54" t="str">
        <f>IF('20'!DU61&lt;&gt;"",'20'!DU61/20,"")</f>
        <v/>
      </c>
      <c r="DV61" s="54" t="str">
        <f>IF('20'!DV61&lt;&gt;"",'20'!DV61/20,"")</f>
        <v/>
      </c>
      <c r="DW61" s="54" t="str">
        <f>IF('20'!DW61&lt;&gt;"",'20'!DW61/20,"")</f>
        <v/>
      </c>
      <c r="DX61" s="54" t="str">
        <f>IF('20'!DX61&lt;&gt;"",'20'!DX61/20,"")</f>
        <v/>
      </c>
      <c r="DY61" s="54" t="str">
        <f>IF('20'!DY61&lt;&gt;"",'20'!DY61/20,"")</f>
        <v/>
      </c>
      <c r="DZ61" s="54" t="str">
        <f>IF('20'!DZ61&lt;&gt;"",'20'!DZ61/20,"")</f>
        <v/>
      </c>
      <c r="EA61" s="54" t="str">
        <f>IF('20'!EA61&lt;&gt;"",'20'!EA61/20,"")</f>
        <v/>
      </c>
      <c r="EB61" s="54" t="str">
        <f>IF('20'!EB61&lt;&gt;"",'20'!EB61/20,"")</f>
        <v/>
      </c>
      <c r="EC61" s="54" t="str">
        <f>IF('20'!EC61&lt;&gt;"",'20'!EC61/20,"")</f>
        <v/>
      </c>
      <c r="ED61" s="54" t="str">
        <f>IF('20'!ED61&lt;&gt;"",'20'!ED61/20,"")</f>
        <v/>
      </c>
      <c r="EE61" s="54" t="str">
        <f>IF('20'!EE61&lt;&gt;"",'20'!EE61/20,"")</f>
        <v/>
      </c>
      <c r="EF61" s="54" t="str">
        <f>IF('20'!EF61&lt;&gt;"",'20'!EF61/20,"")</f>
        <v/>
      </c>
      <c r="EG61" s="54" t="str">
        <f>IF('20'!EG61&lt;&gt;"",'20'!EG61/20,"")</f>
        <v/>
      </c>
      <c r="EH61" s="54" t="str">
        <f>IF('20'!EH61&lt;&gt;"",'20'!EH61/20,"")</f>
        <v/>
      </c>
      <c r="EI61" s="54" t="str">
        <f>IF('20'!EI61&lt;&gt;"",'20'!EI61/20,"")</f>
        <v/>
      </c>
      <c r="EJ61" s="54" t="str">
        <f>IF('20'!EJ61&lt;&gt;"",'20'!EJ61/20,"")</f>
        <v/>
      </c>
      <c r="EK61" s="54" t="str">
        <f>IF('20'!EK61&lt;&gt;"",'20'!EK61/20,"")</f>
        <v/>
      </c>
      <c r="EL61" s="54" t="str">
        <f>IF('20'!EL61&lt;&gt;"",'20'!EL61/20,"")</f>
        <v/>
      </c>
      <c r="EM61" s="54" t="str">
        <f>IF('20'!EM61&lt;&gt;"",'20'!EM61/20,"")</f>
        <v/>
      </c>
      <c r="EN61" s="54" t="str">
        <f>IF('20'!EN61&lt;&gt;"",'20'!EN61/20,"")</f>
        <v/>
      </c>
      <c r="EO61" s="54" t="str">
        <f>IF('20'!EO61&lt;&gt;"",'20'!EO61/20,"")</f>
        <v/>
      </c>
      <c r="EP61" s="54" t="str">
        <f>IF('20'!EP61&lt;&gt;"",'20'!EP61/20,"")</f>
        <v/>
      </c>
      <c r="EQ61" s="54" t="str">
        <f>IF('20'!EQ61&lt;&gt;"",'20'!EQ61/20,"")</f>
        <v/>
      </c>
      <c r="ER61" s="54" t="str">
        <f>IF('20'!ER61&lt;&gt;"",'20'!ER61/20,"")</f>
        <v/>
      </c>
      <c r="ES61" s="54" t="str">
        <f>IF('20'!ES61&lt;&gt;"",'20'!ES61/20,"")</f>
        <v/>
      </c>
      <c r="ET61" s="54" t="str">
        <f>IF('20'!ET61&lt;&gt;"",'20'!ET61/20,"")</f>
        <v/>
      </c>
      <c r="EU61" s="54" t="str">
        <f>IF('20'!EU61&lt;&gt;"",'20'!EU61/20,"")</f>
        <v/>
      </c>
      <c r="EV61" s="54" t="str">
        <f>IF('20'!EV61&lt;&gt;"",'20'!EV61/20,"")</f>
        <v/>
      </c>
      <c r="EW61" s="54" t="str">
        <f>IF('20'!EW61&lt;&gt;"",'20'!EW61/20,"")</f>
        <v/>
      </c>
      <c r="EX61" s="54" t="str">
        <f>IF('20'!EX61&lt;&gt;"",'20'!EX61/20,"")</f>
        <v/>
      </c>
      <c r="EY61" s="54" t="str">
        <f>IF('20'!EY61&lt;&gt;"",'20'!EY61/20,"")</f>
        <v/>
      </c>
      <c r="EZ61" s="54" t="str">
        <f>IF('20'!EZ61&lt;&gt;"",'20'!EZ61/20,"")</f>
        <v/>
      </c>
      <c r="FA61" s="54" t="str">
        <f>IF('20'!FA61&lt;&gt;"",'20'!FA61/20,"")</f>
        <v/>
      </c>
      <c r="FB61" s="54" t="str">
        <f>IF('20'!FB61&lt;&gt;"",'20'!FB61/20,"")</f>
        <v/>
      </c>
      <c r="FC61" s="54" t="str">
        <f>IF('20'!FC61&lt;&gt;"",'20'!FC61/20,"")</f>
        <v/>
      </c>
      <c r="FD61" s="54" t="str">
        <f>IF('20'!FD61&lt;&gt;"",'20'!FD61/20,"")</f>
        <v/>
      </c>
      <c r="FE61" s="54" t="str">
        <f>IF('20'!FE61&lt;&gt;"",'20'!FE61/20,"")</f>
        <v/>
      </c>
      <c r="FF61" s="54" t="str">
        <f>IF('20'!FF61&lt;&gt;"",'20'!FF61/20,"")</f>
        <v/>
      </c>
      <c r="FG61" s="54" t="str">
        <f>IF('20'!FG61&lt;&gt;"",'20'!FG61/20,"")</f>
        <v/>
      </c>
      <c r="FH61" s="54" t="str">
        <f>IF('20'!FH61&lt;&gt;"",'20'!FH61/20,"")</f>
        <v/>
      </c>
      <c r="FI61" s="54" t="str">
        <f>IF('20'!FI61&lt;&gt;"",'20'!FI61/20,"")</f>
        <v/>
      </c>
      <c r="FJ61" s="54" t="str">
        <f>IF('20'!FJ61&lt;&gt;"",'20'!FJ61/20,"")</f>
        <v/>
      </c>
      <c r="FK61" s="54" t="str">
        <f>IF('20'!FK61&lt;&gt;"",'20'!FK61/20,"")</f>
        <v/>
      </c>
      <c r="FL61" s="54" t="str">
        <f>IF('20'!FL61&lt;&gt;"",'20'!FL61/20,"")</f>
        <v/>
      </c>
    </row>
    <row r="62" spans="2:168" x14ac:dyDescent="0.25">
      <c r="B62" s="42"/>
      <c r="C62" s="42"/>
      <c r="D62" s="38"/>
      <c r="E62" s="54" t="str">
        <f>IF('20'!E62&lt;&gt;"",'20'!E62/20,"")</f>
        <v/>
      </c>
      <c r="F62" s="54" t="str">
        <f>IF('20'!F62&lt;&gt;"",'20'!F62/20,"")</f>
        <v/>
      </c>
      <c r="G62" s="54" t="str">
        <f>IF('20'!G62&lt;&gt;"",'20'!G62/20,"")</f>
        <v/>
      </c>
      <c r="H62" s="54" t="str">
        <f>IF('20'!H62&lt;&gt;"",'20'!H62/20,"")</f>
        <v/>
      </c>
      <c r="I62" s="54" t="str">
        <f>IF('20'!I62&lt;&gt;"",'20'!I62/20,"")</f>
        <v/>
      </c>
      <c r="J62" s="54" t="str">
        <f>IF('20'!J62&lt;&gt;"",'20'!J62/20,"")</f>
        <v/>
      </c>
      <c r="K62" s="54" t="str">
        <f>IF('20'!K62&lt;&gt;"",'20'!K62/20,"")</f>
        <v/>
      </c>
      <c r="L62" s="54" t="str">
        <f>IF('20'!L62&lt;&gt;"",'20'!L62/20,"")</f>
        <v/>
      </c>
      <c r="M62" s="54" t="str">
        <f>IF('20'!M62&lt;&gt;"",'20'!M62/20,"")</f>
        <v/>
      </c>
      <c r="N62" s="54" t="str">
        <f>IF('20'!N62&lt;&gt;"",'20'!N62/20,"")</f>
        <v/>
      </c>
      <c r="O62" s="54" t="str">
        <f>IF('20'!O62&lt;&gt;"",'20'!O62/20,"")</f>
        <v/>
      </c>
      <c r="P62" s="54" t="str">
        <f>IF('20'!P62&lt;&gt;"",'20'!P62/20,"")</f>
        <v/>
      </c>
      <c r="Q62" s="54" t="str">
        <f>IF('20'!Q62&lt;&gt;"",'20'!Q62/20,"")</f>
        <v/>
      </c>
      <c r="R62" s="54" t="str">
        <f>IF('20'!R62&lt;&gt;"",'20'!R62/20,"")</f>
        <v/>
      </c>
      <c r="S62" s="54" t="str">
        <f>IF('20'!S62&lt;&gt;"",'20'!S62/20,"")</f>
        <v/>
      </c>
      <c r="T62" s="54" t="str">
        <f>IF('20'!T62&lt;&gt;"",'20'!T62/20,"")</f>
        <v/>
      </c>
      <c r="U62" s="54" t="str">
        <f>IF('20'!U62&lt;&gt;"",'20'!U62/20,"")</f>
        <v/>
      </c>
      <c r="V62" s="54" t="str">
        <f>IF('20'!V62&lt;&gt;"",'20'!V62/20,"")</f>
        <v/>
      </c>
      <c r="W62" s="54" t="str">
        <f>IF('20'!W62&lt;&gt;"",'20'!W62/20,"")</f>
        <v/>
      </c>
      <c r="X62" s="54" t="str">
        <f>IF('20'!X62&lt;&gt;"",'20'!X62/20,"")</f>
        <v/>
      </c>
      <c r="Y62" s="54" t="str">
        <f>IF('20'!Y62&lt;&gt;"",'20'!Y62/20,"")</f>
        <v/>
      </c>
      <c r="Z62" s="54" t="str">
        <f>IF('20'!Z62&lt;&gt;"",'20'!Z62/20,"")</f>
        <v/>
      </c>
      <c r="AA62" s="54" t="str">
        <f>IF('20'!AA62&lt;&gt;"",'20'!AA62/20,"")</f>
        <v/>
      </c>
      <c r="AB62" s="54" t="str">
        <f>IF('20'!AB62&lt;&gt;"",'20'!AB62/20,"")</f>
        <v/>
      </c>
      <c r="AC62" s="54" t="str">
        <f>IF('20'!AC62&lt;&gt;"",'20'!AC62/20,"")</f>
        <v/>
      </c>
      <c r="AD62" s="54" t="str">
        <f>IF('20'!AD62&lt;&gt;"",'20'!AD62/20,"")</f>
        <v/>
      </c>
      <c r="AE62" s="54" t="str">
        <f>IF('20'!AE62&lt;&gt;"",'20'!AE62/20,"")</f>
        <v/>
      </c>
      <c r="AF62" s="54" t="str">
        <f>IF('20'!AF62&lt;&gt;"",'20'!AF62/20,"")</f>
        <v/>
      </c>
      <c r="AG62" s="54" t="str">
        <f>IF('20'!AG62&lt;&gt;"",'20'!AG62/20,"")</f>
        <v/>
      </c>
      <c r="AH62" s="54" t="str">
        <f>IF('20'!AH62&lt;&gt;"",'20'!AH62/20,"")</f>
        <v/>
      </c>
      <c r="AI62" s="54" t="str">
        <f>IF('20'!AI62&lt;&gt;"",'20'!AI62/20,"")</f>
        <v/>
      </c>
      <c r="AJ62" s="54" t="str">
        <f>IF('20'!AJ62&lt;&gt;"",'20'!AJ62/20,"")</f>
        <v/>
      </c>
      <c r="AK62" s="54" t="str">
        <f>IF('20'!AK62&lt;&gt;"",'20'!AK62/20,"")</f>
        <v/>
      </c>
      <c r="AL62" s="54" t="str">
        <f>IF('20'!AL62&lt;&gt;"",'20'!AL62/20,"")</f>
        <v/>
      </c>
      <c r="AM62" s="54" t="str">
        <f>IF('20'!AM62&lt;&gt;"",'20'!AM62/20,"")</f>
        <v/>
      </c>
      <c r="AN62" s="54" t="str">
        <f>IF('20'!AN62&lt;&gt;"",'20'!AN62/20,"")</f>
        <v/>
      </c>
      <c r="AO62" s="54" t="str">
        <f>IF('20'!AO62&lt;&gt;"",'20'!AO62/20,"")</f>
        <v/>
      </c>
      <c r="AP62" s="54" t="str">
        <f>IF('20'!AP62&lt;&gt;"",'20'!AP62/20,"")</f>
        <v/>
      </c>
      <c r="AQ62" s="54" t="str">
        <f>IF('20'!AQ62&lt;&gt;"",'20'!AQ62/20,"")</f>
        <v/>
      </c>
      <c r="AR62" s="54" t="str">
        <f>IF('20'!AR62&lt;&gt;"",'20'!AR62/20,"")</f>
        <v/>
      </c>
      <c r="AS62" s="54" t="str">
        <f>IF('20'!AS62&lt;&gt;"",'20'!AS62/20,"")</f>
        <v/>
      </c>
      <c r="AT62" s="54" t="str">
        <f>IF('20'!AT62&lt;&gt;"",'20'!AT62/20,"")</f>
        <v/>
      </c>
      <c r="AU62" s="54" t="str">
        <f>IF('20'!AU62&lt;&gt;"",'20'!AU62/20,"")</f>
        <v/>
      </c>
      <c r="AV62" s="54" t="str">
        <f>IF('20'!AV62&lt;&gt;"",'20'!AV62/20,"")</f>
        <v/>
      </c>
      <c r="AW62" s="54" t="str">
        <f>IF('20'!AW62&lt;&gt;"",'20'!AW62/20,"")</f>
        <v/>
      </c>
      <c r="AX62" s="54" t="str">
        <f>IF('20'!AX62&lt;&gt;"",'20'!AX62/20,"")</f>
        <v/>
      </c>
      <c r="AY62" s="54" t="str">
        <f>IF('20'!AY62&lt;&gt;"",'20'!AY62/20,"")</f>
        <v/>
      </c>
      <c r="AZ62" s="54" t="str">
        <f>IF('20'!AZ62&lt;&gt;"",'20'!AZ62/20,"")</f>
        <v/>
      </c>
      <c r="BA62" s="54" t="str">
        <f>IF('20'!BA62&lt;&gt;"",'20'!BA62/20,"")</f>
        <v/>
      </c>
      <c r="BB62" s="54" t="str">
        <f>IF('20'!BB62&lt;&gt;"",'20'!BB62/20,"")</f>
        <v/>
      </c>
      <c r="BC62" s="54" t="str">
        <f>IF('20'!BC62&lt;&gt;"",'20'!BC62/20,"")</f>
        <v/>
      </c>
      <c r="BD62" s="54" t="str">
        <f>IF('20'!BD62&lt;&gt;"",'20'!BD62/20,"")</f>
        <v/>
      </c>
      <c r="BE62" s="54" t="str">
        <f>IF('20'!BE62&lt;&gt;"",'20'!BE62/20,"")</f>
        <v/>
      </c>
      <c r="BF62" s="54" t="str">
        <f>IF('20'!BF62&lt;&gt;"",'20'!BF62/20,"")</f>
        <v/>
      </c>
      <c r="BG62" s="54" t="str">
        <f>IF('20'!BG62&lt;&gt;"",'20'!BG62/20,"")</f>
        <v/>
      </c>
      <c r="BH62" s="54" t="str">
        <f>IF('20'!BH62&lt;&gt;"",'20'!BH62/20,"")</f>
        <v/>
      </c>
      <c r="BI62" s="54" t="str">
        <f>IF('20'!BI62&lt;&gt;"",'20'!BI62/20,"")</f>
        <v/>
      </c>
      <c r="BJ62" s="54" t="str">
        <f>IF('20'!BJ62&lt;&gt;"",'20'!BJ62/20,"")</f>
        <v/>
      </c>
      <c r="BK62" s="54" t="str">
        <f>IF('20'!BK62&lt;&gt;"",'20'!BK62/20,"")</f>
        <v/>
      </c>
      <c r="BL62" s="54" t="str">
        <f>IF('20'!BL62&lt;&gt;"",'20'!BL62/20,"")</f>
        <v/>
      </c>
      <c r="BM62" s="54" t="str">
        <f>IF('20'!BM62&lt;&gt;"",'20'!BM62/20,"")</f>
        <v/>
      </c>
      <c r="BN62" s="54" t="str">
        <f>IF('20'!BN62&lt;&gt;"",'20'!BN62/20,"")</f>
        <v/>
      </c>
      <c r="BO62" s="54" t="str">
        <f>IF('20'!BO62&lt;&gt;"",'20'!BO62/20,"")</f>
        <v/>
      </c>
      <c r="BP62" s="54" t="str">
        <f>IF('20'!BP62&lt;&gt;"",'20'!BP62/20,"")</f>
        <v/>
      </c>
      <c r="BQ62" s="54" t="str">
        <f>IF('20'!BQ62&lt;&gt;"",'20'!BQ62/20,"")</f>
        <v/>
      </c>
      <c r="BR62" s="54" t="str">
        <f>IF('20'!BR62&lt;&gt;"",'20'!BR62/20,"")</f>
        <v/>
      </c>
      <c r="BS62" s="54" t="str">
        <f>IF('20'!BS62&lt;&gt;"",'20'!BS62/20,"")</f>
        <v/>
      </c>
      <c r="BT62" s="54" t="str">
        <f>IF('20'!BT62&lt;&gt;"",'20'!BT62/20,"")</f>
        <v/>
      </c>
      <c r="BU62" s="54" t="str">
        <f>IF('20'!BU62&lt;&gt;"",'20'!BU62/20,"")</f>
        <v/>
      </c>
      <c r="BV62" s="54" t="str">
        <f>IF('20'!BV62&lt;&gt;"",'20'!BV62/20,"")</f>
        <v/>
      </c>
      <c r="BW62" s="54" t="str">
        <f>IF('20'!BW62&lt;&gt;"",'20'!BW62/20,"")</f>
        <v/>
      </c>
      <c r="BX62" s="54" t="str">
        <f>IF('20'!BX62&lt;&gt;"",'20'!BX62/20,"")</f>
        <v/>
      </c>
      <c r="BY62" s="54" t="str">
        <f>IF('20'!BY62&lt;&gt;"",'20'!BY62/20,"")</f>
        <v/>
      </c>
      <c r="BZ62" s="54" t="str">
        <f>IF('20'!BZ62&lt;&gt;"",'20'!BZ62/20,"")</f>
        <v/>
      </c>
      <c r="CA62" s="54" t="str">
        <f>IF('20'!CA62&lt;&gt;"",'20'!CA62/20,"")</f>
        <v/>
      </c>
      <c r="CB62" s="54" t="str">
        <f>IF('20'!CB62&lt;&gt;"",'20'!CB62/20,"")</f>
        <v/>
      </c>
      <c r="CC62" s="54" t="str">
        <f>IF('20'!CC62&lt;&gt;"",'20'!CC62/20,"")</f>
        <v/>
      </c>
      <c r="CD62" s="54" t="str">
        <f>IF('20'!CD62&lt;&gt;"",'20'!CD62/20,"")</f>
        <v/>
      </c>
      <c r="CE62" s="54" t="str">
        <f>IF('20'!CE62&lt;&gt;"",'20'!CE62/20,"")</f>
        <v/>
      </c>
      <c r="CF62" s="54" t="str">
        <f>IF('20'!CF62&lt;&gt;"",'20'!CF62/20,"")</f>
        <v/>
      </c>
      <c r="CG62" s="54" t="str">
        <f>IF('20'!CG62&lt;&gt;"",'20'!CG62/20,"")</f>
        <v/>
      </c>
      <c r="CH62" s="54" t="str">
        <f>IF('20'!CH62&lt;&gt;"",'20'!CH62/20,"")</f>
        <v/>
      </c>
      <c r="CI62" s="54" t="str">
        <f>IF('20'!CI62&lt;&gt;"",'20'!CI62/20,"")</f>
        <v/>
      </c>
      <c r="CJ62" s="54" t="str">
        <f>IF('20'!CJ62&lt;&gt;"",'20'!CJ62/20,"")</f>
        <v/>
      </c>
      <c r="CK62" s="54" t="str">
        <f>IF('20'!CK62&lt;&gt;"",'20'!CK62/20,"")</f>
        <v/>
      </c>
      <c r="CL62" s="54" t="str">
        <f>IF('20'!CL62&lt;&gt;"",'20'!CL62/20,"")</f>
        <v/>
      </c>
      <c r="CM62" s="54" t="str">
        <f>IF('20'!CM62&lt;&gt;"",'20'!CM62/20,"")</f>
        <v/>
      </c>
      <c r="CN62" s="54" t="str">
        <f>IF('20'!CN62&lt;&gt;"",'20'!CN62/20,"")</f>
        <v/>
      </c>
      <c r="CO62" s="54" t="str">
        <f>IF('20'!CO62&lt;&gt;"",'20'!CO62/20,"")</f>
        <v/>
      </c>
      <c r="CP62" s="54" t="str">
        <f>IF('20'!CP62&lt;&gt;"",'20'!CP62/20,"")</f>
        <v/>
      </c>
      <c r="CQ62" s="54" t="str">
        <f>IF('20'!CQ62&lt;&gt;"",'20'!CQ62/20,"")</f>
        <v/>
      </c>
      <c r="CR62" s="54" t="str">
        <f>IF('20'!CR62&lt;&gt;"",'20'!CR62/20,"")</f>
        <v/>
      </c>
      <c r="CS62" s="54" t="str">
        <f>IF('20'!CS62&lt;&gt;"",'20'!CS62/20,"")</f>
        <v/>
      </c>
      <c r="CT62" s="54" t="str">
        <f>IF('20'!CT62&lt;&gt;"",'20'!CT62/20,"")</f>
        <v/>
      </c>
      <c r="CU62" s="54" t="str">
        <f>IF('20'!CU62&lt;&gt;"",'20'!CU62/20,"")</f>
        <v/>
      </c>
      <c r="CV62" s="54" t="str">
        <f>IF('20'!CV62&lt;&gt;"",'20'!CV62/20,"")</f>
        <v/>
      </c>
      <c r="CW62" s="54" t="str">
        <f>IF('20'!CW62&lt;&gt;"",'20'!CW62/20,"")</f>
        <v/>
      </c>
      <c r="CX62" s="54" t="str">
        <f>IF('20'!CX62&lt;&gt;"",'20'!CX62/20,"")</f>
        <v/>
      </c>
      <c r="CY62" s="54" t="str">
        <f>IF('20'!CY62&lt;&gt;"",'20'!CY62/20,"")</f>
        <v/>
      </c>
      <c r="CZ62" s="54" t="str">
        <f>IF('20'!CZ62&lt;&gt;"",'20'!CZ62/20,"")</f>
        <v/>
      </c>
      <c r="DA62" s="54" t="str">
        <f>IF('20'!DA62&lt;&gt;"",'20'!DA62/20,"")</f>
        <v/>
      </c>
      <c r="DB62" s="54" t="str">
        <f>IF('20'!DB62&lt;&gt;"",'20'!DB62/20,"")</f>
        <v/>
      </c>
      <c r="DC62" s="54" t="str">
        <f>IF('20'!DC62&lt;&gt;"",'20'!DC62/20,"")</f>
        <v/>
      </c>
      <c r="DD62" s="54" t="str">
        <f>IF('20'!DD62&lt;&gt;"",'20'!DD62/20,"")</f>
        <v/>
      </c>
      <c r="DE62" s="54" t="str">
        <f>IF('20'!DE62&lt;&gt;"",'20'!DE62/20,"")</f>
        <v/>
      </c>
      <c r="DF62" s="54" t="str">
        <f>IF('20'!DF62&lt;&gt;"",'20'!DF62/20,"")</f>
        <v/>
      </c>
      <c r="DG62" s="54" t="str">
        <f>IF('20'!DG62&lt;&gt;"",'20'!DG62/20,"")</f>
        <v/>
      </c>
      <c r="DH62" s="54" t="str">
        <f>IF('20'!DH62&lt;&gt;"",'20'!DH62/20,"")</f>
        <v/>
      </c>
      <c r="DI62" s="54" t="str">
        <f>IF('20'!DI62&lt;&gt;"",'20'!DI62/20,"")</f>
        <v/>
      </c>
      <c r="DJ62" s="54" t="str">
        <f>IF('20'!DJ62&lt;&gt;"",'20'!DJ62/20,"")</f>
        <v/>
      </c>
      <c r="DK62" s="54" t="str">
        <f>IF('20'!DK62&lt;&gt;"",'20'!DK62/20,"")</f>
        <v/>
      </c>
      <c r="DL62" s="54" t="str">
        <f>IF('20'!DL62&lt;&gt;"",'20'!DL62/20,"")</f>
        <v/>
      </c>
      <c r="DM62" s="54" t="str">
        <f>IF('20'!DM62&lt;&gt;"",'20'!DM62/20,"")</f>
        <v/>
      </c>
      <c r="DN62" s="54" t="str">
        <f>IF('20'!DN62&lt;&gt;"",'20'!DN62/20,"")</f>
        <v/>
      </c>
      <c r="DO62" s="54" t="str">
        <f>IF('20'!DO62&lt;&gt;"",'20'!DO62/20,"")</f>
        <v/>
      </c>
      <c r="DP62" s="54" t="str">
        <f>IF('20'!DP62&lt;&gt;"",'20'!DP62/20,"")</f>
        <v/>
      </c>
      <c r="DQ62" s="54" t="str">
        <f>IF('20'!DQ62&lt;&gt;"",'20'!DQ62/20,"")</f>
        <v/>
      </c>
      <c r="DR62" s="54" t="str">
        <f>IF('20'!DR62&lt;&gt;"",'20'!DR62/20,"")</f>
        <v/>
      </c>
      <c r="DS62" s="54" t="str">
        <f>IF('20'!DS62&lt;&gt;"",'20'!DS62/20,"")</f>
        <v/>
      </c>
      <c r="DT62" s="54" t="str">
        <f>IF('20'!DT62&lt;&gt;"",'20'!DT62/20,"")</f>
        <v/>
      </c>
      <c r="DU62" s="54" t="str">
        <f>IF('20'!DU62&lt;&gt;"",'20'!DU62/20,"")</f>
        <v/>
      </c>
      <c r="DV62" s="54" t="str">
        <f>IF('20'!DV62&lt;&gt;"",'20'!DV62/20,"")</f>
        <v/>
      </c>
      <c r="DW62" s="54" t="str">
        <f>IF('20'!DW62&lt;&gt;"",'20'!DW62/20,"")</f>
        <v/>
      </c>
      <c r="DX62" s="54" t="str">
        <f>IF('20'!DX62&lt;&gt;"",'20'!DX62/20,"")</f>
        <v/>
      </c>
      <c r="DY62" s="54" t="str">
        <f>IF('20'!DY62&lt;&gt;"",'20'!DY62/20,"")</f>
        <v/>
      </c>
      <c r="DZ62" s="54" t="str">
        <f>IF('20'!DZ62&lt;&gt;"",'20'!DZ62/20,"")</f>
        <v/>
      </c>
      <c r="EA62" s="54" t="str">
        <f>IF('20'!EA62&lt;&gt;"",'20'!EA62/20,"")</f>
        <v/>
      </c>
      <c r="EB62" s="54" t="str">
        <f>IF('20'!EB62&lt;&gt;"",'20'!EB62/20,"")</f>
        <v/>
      </c>
      <c r="EC62" s="54" t="str">
        <f>IF('20'!EC62&lt;&gt;"",'20'!EC62/20,"")</f>
        <v/>
      </c>
      <c r="ED62" s="54" t="str">
        <f>IF('20'!ED62&lt;&gt;"",'20'!ED62/20,"")</f>
        <v/>
      </c>
      <c r="EE62" s="54" t="str">
        <f>IF('20'!EE62&lt;&gt;"",'20'!EE62/20,"")</f>
        <v/>
      </c>
      <c r="EF62" s="54" t="str">
        <f>IF('20'!EF62&lt;&gt;"",'20'!EF62/20,"")</f>
        <v/>
      </c>
      <c r="EG62" s="54" t="str">
        <f>IF('20'!EG62&lt;&gt;"",'20'!EG62/20,"")</f>
        <v/>
      </c>
      <c r="EH62" s="54" t="str">
        <f>IF('20'!EH62&lt;&gt;"",'20'!EH62/20,"")</f>
        <v/>
      </c>
      <c r="EI62" s="54" t="str">
        <f>IF('20'!EI62&lt;&gt;"",'20'!EI62/20,"")</f>
        <v/>
      </c>
      <c r="EJ62" s="54" t="str">
        <f>IF('20'!EJ62&lt;&gt;"",'20'!EJ62/20,"")</f>
        <v/>
      </c>
      <c r="EK62" s="54" t="str">
        <f>IF('20'!EK62&lt;&gt;"",'20'!EK62/20,"")</f>
        <v/>
      </c>
      <c r="EL62" s="54" t="str">
        <f>IF('20'!EL62&lt;&gt;"",'20'!EL62/20,"")</f>
        <v/>
      </c>
      <c r="EM62" s="54" t="str">
        <f>IF('20'!EM62&lt;&gt;"",'20'!EM62/20,"")</f>
        <v/>
      </c>
      <c r="EN62" s="54" t="str">
        <f>IF('20'!EN62&lt;&gt;"",'20'!EN62/20,"")</f>
        <v/>
      </c>
      <c r="EO62" s="54" t="str">
        <f>IF('20'!EO62&lt;&gt;"",'20'!EO62/20,"")</f>
        <v/>
      </c>
      <c r="EP62" s="54" t="str">
        <f>IF('20'!EP62&lt;&gt;"",'20'!EP62/20,"")</f>
        <v/>
      </c>
      <c r="EQ62" s="54" t="str">
        <f>IF('20'!EQ62&lt;&gt;"",'20'!EQ62/20,"")</f>
        <v/>
      </c>
      <c r="ER62" s="54" t="str">
        <f>IF('20'!ER62&lt;&gt;"",'20'!ER62/20,"")</f>
        <v/>
      </c>
      <c r="ES62" s="54" t="str">
        <f>IF('20'!ES62&lt;&gt;"",'20'!ES62/20,"")</f>
        <v/>
      </c>
      <c r="ET62" s="54" t="str">
        <f>IF('20'!ET62&lt;&gt;"",'20'!ET62/20,"")</f>
        <v/>
      </c>
      <c r="EU62" s="54" t="str">
        <f>IF('20'!EU62&lt;&gt;"",'20'!EU62/20,"")</f>
        <v/>
      </c>
      <c r="EV62" s="54" t="str">
        <f>IF('20'!EV62&lt;&gt;"",'20'!EV62/20,"")</f>
        <v/>
      </c>
      <c r="EW62" s="54" t="str">
        <f>IF('20'!EW62&lt;&gt;"",'20'!EW62/20,"")</f>
        <v/>
      </c>
      <c r="EX62" s="54" t="str">
        <f>IF('20'!EX62&lt;&gt;"",'20'!EX62/20,"")</f>
        <v/>
      </c>
      <c r="EY62" s="54" t="str">
        <f>IF('20'!EY62&lt;&gt;"",'20'!EY62/20,"")</f>
        <v/>
      </c>
      <c r="EZ62" s="54" t="str">
        <f>IF('20'!EZ62&lt;&gt;"",'20'!EZ62/20,"")</f>
        <v/>
      </c>
      <c r="FA62" s="54" t="str">
        <f>IF('20'!FA62&lt;&gt;"",'20'!FA62/20,"")</f>
        <v/>
      </c>
      <c r="FB62" s="54" t="str">
        <f>IF('20'!FB62&lt;&gt;"",'20'!FB62/20,"")</f>
        <v/>
      </c>
      <c r="FC62" s="54" t="str">
        <f>IF('20'!FC62&lt;&gt;"",'20'!FC62/20,"")</f>
        <v/>
      </c>
      <c r="FD62" s="54" t="str">
        <f>IF('20'!FD62&lt;&gt;"",'20'!FD62/20,"")</f>
        <v/>
      </c>
      <c r="FE62" s="54" t="str">
        <f>IF('20'!FE62&lt;&gt;"",'20'!FE62/20,"")</f>
        <v/>
      </c>
      <c r="FF62" s="54" t="str">
        <f>IF('20'!FF62&lt;&gt;"",'20'!FF62/20,"")</f>
        <v/>
      </c>
      <c r="FG62" s="54" t="str">
        <f>IF('20'!FG62&lt;&gt;"",'20'!FG62/20,"")</f>
        <v/>
      </c>
      <c r="FH62" s="54" t="str">
        <f>IF('20'!FH62&lt;&gt;"",'20'!FH62/20,"")</f>
        <v/>
      </c>
      <c r="FI62" s="54" t="str">
        <f>IF('20'!FI62&lt;&gt;"",'20'!FI62/20,"")</f>
        <v/>
      </c>
      <c r="FJ62" s="54" t="str">
        <f>IF('20'!FJ62&lt;&gt;"",'20'!FJ62/20,"")</f>
        <v/>
      </c>
      <c r="FK62" s="54" t="str">
        <f>IF('20'!FK62&lt;&gt;"",'20'!FK62/20,"")</f>
        <v/>
      </c>
      <c r="FL62" s="54" t="str">
        <f>IF('20'!FL62&lt;&gt;"",'20'!FL62/20,"")</f>
        <v/>
      </c>
    </row>
    <row r="63" spans="2:168" x14ac:dyDescent="0.25">
      <c r="B63" s="42"/>
      <c r="C63" s="42"/>
      <c r="D63" s="38"/>
      <c r="E63" s="54" t="str">
        <f>IF('20'!E63&lt;&gt;"",'20'!E63/20,"")</f>
        <v/>
      </c>
      <c r="F63" s="54" t="str">
        <f>IF('20'!F63&lt;&gt;"",'20'!F63/20,"")</f>
        <v/>
      </c>
      <c r="G63" s="54" t="str">
        <f>IF('20'!G63&lt;&gt;"",'20'!G63/20,"")</f>
        <v/>
      </c>
      <c r="H63" s="54" t="str">
        <f>IF('20'!H63&lt;&gt;"",'20'!H63/20,"")</f>
        <v/>
      </c>
      <c r="I63" s="54" t="str">
        <f>IF('20'!I63&lt;&gt;"",'20'!I63/20,"")</f>
        <v/>
      </c>
      <c r="J63" s="54" t="str">
        <f>IF('20'!J63&lt;&gt;"",'20'!J63/20,"")</f>
        <v/>
      </c>
      <c r="K63" s="54" t="str">
        <f>IF('20'!K63&lt;&gt;"",'20'!K63/20,"")</f>
        <v/>
      </c>
      <c r="L63" s="54" t="str">
        <f>IF('20'!L63&lt;&gt;"",'20'!L63/20,"")</f>
        <v/>
      </c>
      <c r="M63" s="54" t="str">
        <f>IF('20'!M63&lt;&gt;"",'20'!M63/20,"")</f>
        <v/>
      </c>
      <c r="N63" s="54" t="str">
        <f>IF('20'!N63&lt;&gt;"",'20'!N63/20,"")</f>
        <v/>
      </c>
      <c r="O63" s="54" t="str">
        <f>IF('20'!O63&lt;&gt;"",'20'!O63/20,"")</f>
        <v/>
      </c>
      <c r="P63" s="54" t="str">
        <f>IF('20'!P63&lt;&gt;"",'20'!P63/20,"")</f>
        <v/>
      </c>
      <c r="Q63" s="54" t="str">
        <f>IF('20'!Q63&lt;&gt;"",'20'!Q63/20,"")</f>
        <v/>
      </c>
      <c r="R63" s="54" t="str">
        <f>IF('20'!R63&lt;&gt;"",'20'!R63/20,"")</f>
        <v/>
      </c>
      <c r="S63" s="54" t="str">
        <f>IF('20'!S63&lt;&gt;"",'20'!S63/20,"")</f>
        <v/>
      </c>
      <c r="T63" s="54" t="str">
        <f>IF('20'!T63&lt;&gt;"",'20'!T63/20,"")</f>
        <v/>
      </c>
      <c r="U63" s="54" t="str">
        <f>IF('20'!U63&lt;&gt;"",'20'!U63/20,"")</f>
        <v/>
      </c>
      <c r="V63" s="54" t="str">
        <f>IF('20'!V63&lt;&gt;"",'20'!V63/20,"")</f>
        <v/>
      </c>
      <c r="W63" s="54" t="str">
        <f>IF('20'!W63&lt;&gt;"",'20'!W63/20,"")</f>
        <v/>
      </c>
      <c r="X63" s="54" t="str">
        <f>IF('20'!X63&lt;&gt;"",'20'!X63/20,"")</f>
        <v/>
      </c>
      <c r="Y63" s="54" t="str">
        <f>IF('20'!Y63&lt;&gt;"",'20'!Y63/20,"")</f>
        <v/>
      </c>
      <c r="Z63" s="54" t="str">
        <f>IF('20'!Z63&lt;&gt;"",'20'!Z63/20,"")</f>
        <v/>
      </c>
      <c r="AA63" s="54" t="str">
        <f>IF('20'!AA63&lt;&gt;"",'20'!AA63/20,"")</f>
        <v/>
      </c>
      <c r="AB63" s="54" t="str">
        <f>IF('20'!AB63&lt;&gt;"",'20'!AB63/20,"")</f>
        <v/>
      </c>
      <c r="AC63" s="54" t="str">
        <f>IF('20'!AC63&lt;&gt;"",'20'!AC63/20,"")</f>
        <v/>
      </c>
      <c r="AD63" s="54" t="str">
        <f>IF('20'!AD63&lt;&gt;"",'20'!AD63/20,"")</f>
        <v/>
      </c>
      <c r="AE63" s="54" t="str">
        <f>IF('20'!AE63&lt;&gt;"",'20'!AE63/20,"")</f>
        <v/>
      </c>
      <c r="AF63" s="54" t="str">
        <f>IF('20'!AF63&lt;&gt;"",'20'!AF63/20,"")</f>
        <v/>
      </c>
      <c r="AG63" s="54" t="str">
        <f>IF('20'!AG63&lt;&gt;"",'20'!AG63/20,"")</f>
        <v/>
      </c>
      <c r="AH63" s="54" t="str">
        <f>IF('20'!AH63&lt;&gt;"",'20'!AH63/20,"")</f>
        <v/>
      </c>
      <c r="AI63" s="54" t="str">
        <f>IF('20'!AI63&lt;&gt;"",'20'!AI63/20,"")</f>
        <v/>
      </c>
      <c r="AJ63" s="54" t="str">
        <f>IF('20'!AJ63&lt;&gt;"",'20'!AJ63/20,"")</f>
        <v/>
      </c>
      <c r="AK63" s="54" t="str">
        <f>IF('20'!AK63&lt;&gt;"",'20'!AK63/20,"")</f>
        <v/>
      </c>
      <c r="AL63" s="54" t="str">
        <f>IF('20'!AL63&lt;&gt;"",'20'!AL63/20,"")</f>
        <v/>
      </c>
      <c r="AM63" s="54" t="str">
        <f>IF('20'!AM63&lt;&gt;"",'20'!AM63/20,"")</f>
        <v/>
      </c>
      <c r="AN63" s="54" t="str">
        <f>IF('20'!AN63&lt;&gt;"",'20'!AN63/20,"")</f>
        <v/>
      </c>
      <c r="AO63" s="54" t="str">
        <f>IF('20'!AO63&lt;&gt;"",'20'!AO63/20,"")</f>
        <v/>
      </c>
      <c r="AP63" s="54" t="str">
        <f>IF('20'!AP63&lt;&gt;"",'20'!AP63/20,"")</f>
        <v/>
      </c>
      <c r="AQ63" s="54" t="str">
        <f>IF('20'!AQ63&lt;&gt;"",'20'!AQ63/20,"")</f>
        <v/>
      </c>
      <c r="AR63" s="54" t="str">
        <f>IF('20'!AR63&lt;&gt;"",'20'!AR63/20,"")</f>
        <v/>
      </c>
      <c r="AS63" s="54" t="str">
        <f>IF('20'!AS63&lt;&gt;"",'20'!AS63/20,"")</f>
        <v/>
      </c>
      <c r="AT63" s="54" t="str">
        <f>IF('20'!AT63&lt;&gt;"",'20'!AT63/20,"")</f>
        <v/>
      </c>
      <c r="AU63" s="54" t="str">
        <f>IF('20'!AU63&lt;&gt;"",'20'!AU63/20,"")</f>
        <v/>
      </c>
      <c r="AV63" s="54" t="str">
        <f>IF('20'!AV63&lt;&gt;"",'20'!AV63/20,"")</f>
        <v/>
      </c>
      <c r="AW63" s="54" t="str">
        <f>IF('20'!AW63&lt;&gt;"",'20'!AW63/20,"")</f>
        <v/>
      </c>
      <c r="AX63" s="54" t="str">
        <f>IF('20'!AX63&lt;&gt;"",'20'!AX63/20,"")</f>
        <v/>
      </c>
      <c r="AY63" s="54" t="str">
        <f>IF('20'!AY63&lt;&gt;"",'20'!AY63/20,"")</f>
        <v/>
      </c>
      <c r="AZ63" s="54" t="str">
        <f>IF('20'!AZ63&lt;&gt;"",'20'!AZ63/20,"")</f>
        <v/>
      </c>
      <c r="BA63" s="54" t="str">
        <f>IF('20'!BA63&lt;&gt;"",'20'!BA63/20,"")</f>
        <v/>
      </c>
      <c r="BB63" s="54" t="str">
        <f>IF('20'!BB63&lt;&gt;"",'20'!BB63/20,"")</f>
        <v/>
      </c>
      <c r="BC63" s="54" t="str">
        <f>IF('20'!BC63&lt;&gt;"",'20'!BC63/20,"")</f>
        <v/>
      </c>
      <c r="BD63" s="54" t="str">
        <f>IF('20'!BD63&lt;&gt;"",'20'!BD63/20,"")</f>
        <v/>
      </c>
      <c r="BE63" s="54" t="str">
        <f>IF('20'!BE63&lt;&gt;"",'20'!BE63/20,"")</f>
        <v/>
      </c>
      <c r="BF63" s="54" t="str">
        <f>IF('20'!BF63&lt;&gt;"",'20'!BF63/20,"")</f>
        <v/>
      </c>
      <c r="BG63" s="54" t="str">
        <f>IF('20'!BG63&lt;&gt;"",'20'!BG63/20,"")</f>
        <v/>
      </c>
      <c r="BH63" s="54" t="str">
        <f>IF('20'!BH63&lt;&gt;"",'20'!BH63/20,"")</f>
        <v/>
      </c>
      <c r="BI63" s="54" t="str">
        <f>IF('20'!BI63&lt;&gt;"",'20'!BI63/20,"")</f>
        <v/>
      </c>
      <c r="BJ63" s="54" t="str">
        <f>IF('20'!BJ63&lt;&gt;"",'20'!BJ63/20,"")</f>
        <v/>
      </c>
      <c r="BK63" s="54" t="str">
        <f>IF('20'!BK63&lt;&gt;"",'20'!BK63/20,"")</f>
        <v/>
      </c>
      <c r="BL63" s="54" t="str">
        <f>IF('20'!BL63&lt;&gt;"",'20'!BL63/20,"")</f>
        <v/>
      </c>
      <c r="BM63" s="54" t="str">
        <f>IF('20'!BM63&lt;&gt;"",'20'!BM63/20,"")</f>
        <v/>
      </c>
      <c r="BN63" s="54" t="str">
        <f>IF('20'!BN63&lt;&gt;"",'20'!BN63/20,"")</f>
        <v/>
      </c>
      <c r="BO63" s="54" t="str">
        <f>IF('20'!BO63&lt;&gt;"",'20'!BO63/20,"")</f>
        <v/>
      </c>
      <c r="BP63" s="54" t="str">
        <f>IF('20'!BP63&lt;&gt;"",'20'!BP63/20,"")</f>
        <v/>
      </c>
      <c r="BQ63" s="54" t="str">
        <f>IF('20'!BQ63&lt;&gt;"",'20'!BQ63/20,"")</f>
        <v/>
      </c>
      <c r="BR63" s="54" t="str">
        <f>IF('20'!BR63&lt;&gt;"",'20'!BR63/20,"")</f>
        <v/>
      </c>
      <c r="BS63" s="54" t="str">
        <f>IF('20'!BS63&lt;&gt;"",'20'!BS63/20,"")</f>
        <v/>
      </c>
      <c r="BT63" s="54" t="str">
        <f>IF('20'!BT63&lt;&gt;"",'20'!BT63/20,"")</f>
        <v/>
      </c>
      <c r="BU63" s="54" t="str">
        <f>IF('20'!BU63&lt;&gt;"",'20'!BU63/20,"")</f>
        <v/>
      </c>
      <c r="BV63" s="54" t="str">
        <f>IF('20'!BV63&lt;&gt;"",'20'!BV63/20,"")</f>
        <v/>
      </c>
      <c r="BW63" s="54" t="str">
        <f>IF('20'!BW63&lt;&gt;"",'20'!BW63/20,"")</f>
        <v/>
      </c>
      <c r="BX63" s="54" t="str">
        <f>IF('20'!BX63&lt;&gt;"",'20'!BX63/20,"")</f>
        <v/>
      </c>
      <c r="BY63" s="54" t="str">
        <f>IF('20'!BY63&lt;&gt;"",'20'!BY63/20,"")</f>
        <v/>
      </c>
      <c r="BZ63" s="54" t="str">
        <f>IF('20'!BZ63&lt;&gt;"",'20'!BZ63/20,"")</f>
        <v/>
      </c>
      <c r="CA63" s="54" t="str">
        <f>IF('20'!CA63&lt;&gt;"",'20'!CA63/20,"")</f>
        <v/>
      </c>
      <c r="CB63" s="54" t="str">
        <f>IF('20'!CB63&lt;&gt;"",'20'!CB63/20,"")</f>
        <v/>
      </c>
      <c r="CC63" s="54" t="str">
        <f>IF('20'!CC63&lt;&gt;"",'20'!CC63/20,"")</f>
        <v/>
      </c>
      <c r="CD63" s="54" t="str">
        <f>IF('20'!CD63&lt;&gt;"",'20'!CD63/20,"")</f>
        <v/>
      </c>
      <c r="CE63" s="54" t="str">
        <f>IF('20'!CE63&lt;&gt;"",'20'!CE63/20,"")</f>
        <v/>
      </c>
      <c r="CF63" s="54" t="str">
        <f>IF('20'!CF63&lt;&gt;"",'20'!CF63/20,"")</f>
        <v/>
      </c>
      <c r="CG63" s="54" t="str">
        <f>IF('20'!CG63&lt;&gt;"",'20'!CG63/20,"")</f>
        <v/>
      </c>
      <c r="CH63" s="54" t="str">
        <f>IF('20'!CH63&lt;&gt;"",'20'!CH63/20,"")</f>
        <v/>
      </c>
      <c r="CI63" s="54" t="str">
        <f>IF('20'!CI63&lt;&gt;"",'20'!CI63/20,"")</f>
        <v/>
      </c>
      <c r="CJ63" s="54" t="str">
        <f>IF('20'!CJ63&lt;&gt;"",'20'!CJ63/20,"")</f>
        <v/>
      </c>
      <c r="CK63" s="54" t="str">
        <f>IF('20'!CK63&lt;&gt;"",'20'!CK63/20,"")</f>
        <v/>
      </c>
      <c r="CL63" s="54" t="str">
        <f>IF('20'!CL63&lt;&gt;"",'20'!CL63/20,"")</f>
        <v/>
      </c>
      <c r="CM63" s="54" t="str">
        <f>IF('20'!CM63&lt;&gt;"",'20'!CM63/20,"")</f>
        <v/>
      </c>
      <c r="CN63" s="54" t="str">
        <f>IF('20'!CN63&lt;&gt;"",'20'!CN63/20,"")</f>
        <v/>
      </c>
      <c r="CO63" s="54" t="str">
        <f>IF('20'!CO63&lt;&gt;"",'20'!CO63/20,"")</f>
        <v/>
      </c>
      <c r="CP63" s="54" t="str">
        <f>IF('20'!CP63&lt;&gt;"",'20'!CP63/20,"")</f>
        <v/>
      </c>
      <c r="CQ63" s="54" t="str">
        <f>IF('20'!CQ63&lt;&gt;"",'20'!CQ63/20,"")</f>
        <v/>
      </c>
      <c r="CR63" s="54" t="str">
        <f>IF('20'!CR63&lt;&gt;"",'20'!CR63/20,"")</f>
        <v/>
      </c>
      <c r="CS63" s="54" t="str">
        <f>IF('20'!CS63&lt;&gt;"",'20'!CS63/20,"")</f>
        <v/>
      </c>
      <c r="CT63" s="54" t="str">
        <f>IF('20'!CT63&lt;&gt;"",'20'!CT63/20,"")</f>
        <v/>
      </c>
      <c r="CU63" s="54" t="str">
        <f>IF('20'!CU63&lt;&gt;"",'20'!CU63/20,"")</f>
        <v/>
      </c>
      <c r="CV63" s="54" t="str">
        <f>IF('20'!CV63&lt;&gt;"",'20'!CV63/20,"")</f>
        <v/>
      </c>
      <c r="CW63" s="54" t="str">
        <f>IF('20'!CW63&lt;&gt;"",'20'!CW63/20,"")</f>
        <v/>
      </c>
      <c r="CX63" s="54" t="str">
        <f>IF('20'!CX63&lt;&gt;"",'20'!CX63/20,"")</f>
        <v/>
      </c>
      <c r="CY63" s="54" t="str">
        <f>IF('20'!CY63&lt;&gt;"",'20'!CY63/20,"")</f>
        <v/>
      </c>
      <c r="CZ63" s="54" t="str">
        <f>IF('20'!CZ63&lt;&gt;"",'20'!CZ63/20,"")</f>
        <v/>
      </c>
      <c r="DA63" s="54" t="str">
        <f>IF('20'!DA63&lt;&gt;"",'20'!DA63/20,"")</f>
        <v/>
      </c>
      <c r="DB63" s="54" t="str">
        <f>IF('20'!DB63&lt;&gt;"",'20'!DB63/20,"")</f>
        <v/>
      </c>
      <c r="DC63" s="54" t="str">
        <f>IF('20'!DC63&lt;&gt;"",'20'!DC63/20,"")</f>
        <v/>
      </c>
      <c r="DD63" s="54" t="str">
        <f>IF('20'!DD63&lt;&gt;"",'20'!DD63/20,"")</f>
        <v/>
      </c>
      <c r="DE63" s="54" t="str">
        <f>IF('20'!DE63&lt;&gt;"",'20'!DE63/20,"")</f>
        <v/>
      </c>
      <c r="DF63" s="54" t="str">
        <f>IF('20'!DF63&lt;&gt;"",'20'!DF63/20,"")</f>
        <v/>
      </c>
      <c r="DG63" s="54" t="str">
        <f>IF('20'!DG63&lt;&gt;"",'20'!DG63/20,"")</f>
        <v/>
      </c>
      <c r="DH63" s="54" t="str">
        <f>IF('20'!DH63&lt;&gt;"",'20'!DH63/20,"")</f>
        <v/>
      </c>
      <c r="DI63" s="54" t="str">
        <f>IF('20'!DI63&lt;&gt;"",'20'!DI63/20,"")</f>
        <v/>
      </c>
      <c r="DJ63" s="54" t="str">
        <f>IF('20'!DJ63&lt;&gt;"",'20'!DJ63/20,"")</f>
        <v/>
      </c>
      <c r="DK63" s="54" t="str">
        <f>IF('20'!DK63&lt;&gt;"",'20'!DK63/20,"")</f>
        <v/>
      </c>
      <c r="DL63" s="54" t="str">
        <f>IF('20'!DL63&lt;&gt;"",'20'!DL63/20,"")</f>
        <v/>
      </c>
      <c r="DM63" s="54" t="str">
        <f>IF('20'!DM63&lt;&gt;"",'20'!DM63/20,"")</f>
        <v/>
      </c>
      <c r="DN63" s="54" t="str">
        <f>IF('20'!DN63&lt;&gt;"",'20'!DN63/20,"")</f>
        <v/>
      </c>
      <c r="DO63" s="54" t="str">
        <f>IF('20'!DO63&lt;&gt;"",'20'!DO63/20,"")</f>
        <v/>
      </c>
      <c r="DP63" s="54" t="str">
        <f>IF('20'!DP63&lt;&gt;"",'20'!DP63/20,"")</f>
        <v/>
      </c>
      <c r="DQ63" s="54" t="str">
        <f>IF('20'!DQ63&lt;&gt;"",'20'!DQ63/20,"")</f>
        <v/>
      </c>
      <c r="DR63" s="54" t="str">
        <f>IF('20'!DR63&lt;&gt;"",'20'!DR63/20,"")</f>
        <v/>
      </c>
      <c r="DS63" s="54" t="str">
        <f>IF('20'!DS63&lt;&gt;"",'20'!DS63/20,"")</f>
        <v/>
      </c>
      <c r="DT63" s="54" t="str">
        <f>IF('20'!DT63&lt;&gt;"",'20'!DT63/20,"")</f>
        <v/>
      </c>
      <c r="DU63" s="54" t="str">
        <f>IF('20'!DU63&lt;&gt;"",'20'!DU63/20,"")</f>
        <v/>
      </c>
      <c r="DV63" s="54" t="str">
        <f>IF('20'!DV63&lt;&gt;"",'20'!DV63/20,"")</f>
        <v/>
      </c>
      <c r="DW63" s="54" t="str">
        <f>IF('20'!DW63&lt;&gt;"",'20'!DW63/20,"")</f>
        <v/>
      </c>
      <c r="DX63" s="54" t="str">
        <f>IF('20'!DX63&lt;&gt;"",'20'!DX63/20,"")</f>
        <v/>
      </c>
      <c r="DY63" s="54" t="str">
        <f>IF('20'!DY63&lt;&gt;"",'20'!DY63/20,"")</f>
        <v/>
      </c>
      <c r="DZ63" s="54" t="str">
        <f>IF('20'!DZ63&lt;&gt;"",'20'!DZ63/20,"")</f>
        <v/>
      </c>
      <c r="EA63" s="54" t="str">
        <f>IF('20'!EA63&lt;&gt;"",'20'!EA63/20,"")</f>
        <v/>
      </c>
      <c r="EB63" s="54" t="str">
        <f>IF('20'!EB63&lt;&gt;"",'20'!EB63/20,"")</f>
        <v/>
      </c>
      <c r="EC63" s="54" t="str">
        <f>IF('20'!EC63&lt;&gt;"",'20'!EC63/20,"")</f>
        <v/>
      </c>
      <c r="ED63" s="54" t="str">
        <f>IF('20'!ED63&lt;&gt;"",'20'!ED63/20,"")</f>
        <v/>
      </c>
      <c r="EE63" s="54" t="str">
        <f>IF('20'!EE63&lt;&gt;"",'20'!EE63/20,"")</f>
        <v/>
      </c>
      <c r="EF63" s="54" t="str">
        <f>IF('20'!EF63&lt;&gt;"",'20'!EF63/20,"")</f>
        <v/>
      </c>
      <c r="EG63" s="54" t="str">
        <f>IF('20'!EG63&lt;&gt;"",'20'!EG63/20,"")</f>
        <v/>
      </c>
      <c r="EH63" s="54" t="str">
        <f>IF('20'!EH63&lt;&gt;"",'20'!EH63/20,"")</f>
        <v/>
      </c>
      <c r="EI63" s="54" t="str">
        <f>IF('20'!EI63&lt;&gt;"",'20'!EI63/20,"")</f>
        <v/>
      </c>
      <c r="EJ63" s="54" t="str">
        <f>IF('20'!EJ63&lt;&gt;"",'20'!EJ63/20,"")</f>
        <v/>
      </c>
      <c r="EK63" s="54" t="str">
        <f>IF('20'!EK63&lt;&gt;"",'20'!EK63/20,"")</f>
        <v/>
      </c>
      <c r="EL63" s="54" t="str">
        <f>IF('20'!EL63&lt;&gt;"",'20'!EL63/20,"")</f>
        <v/>
      </c>
      <c r="EM63" s="54" t="str">
        <f>IF('20'!EM63&lt;&gt;"",'20'!EM63/20,"")</f>
        <v/>
      </c>
      <c r="EN63" s="54" t="str">
        <f>IF('20'!EN63&lt;&gt;"",'20'!EN63/20,"")</f>
        <v/>
      </c>
      <c r="EO63" s="54" t="str">
        <f>IF('20'!EO63&lt;&gt;"",'20'!EO63/20,"")</f>
        <v/>
      </c>
      <c r="EP63" s="54" t="str">
        <f>IF('20'!EP63&lt;&gt;"",'20'!EP63/20,"")</f>
        <v/>
      </c>
      <c r="EQ63" s="54" t="str">
        <f>IF('20'!EQ63&lt;&gt;"",'20'!EQ63/20,"")</f>
        <v/>
      </c>
      <c r="ER63" s="54" t="str">
        <f>IF('20'!ER63&lt;&gt;"",'20'!ER63/20,"")</f>
        <v/>
      </c>
      <c r="ES63" s="54" t="str">
        <f>IF('20'!ES63&lt;&gt;"",'20'!ES63/20,"")</f>
        <v/>
      </c>
      <c r="ET63" s="54" t="str">
        <f>IF('20'!ET63&lt;&gt;"",'20'!ET63/20,"")</f>
        <v/>
      </c>
      <c r="EU63" s="54" t="str">
        <f>IF('20'!EU63&lt;&gt;"",'20'!EU63/20,"")</f>
        <v/>
      </c>
      <c r="EV63" s="54" t="str">
        <f>IF('20'!EV63&lt;&gt;"",'20'!EV63/20,"")</f>
        <v/>
      </c>
      <c r="EW63" s="54" t="str">
        <f>IF('20'!EW63&lt;&gt;"",'20'!EW63/20,"")</f>
        <v/>
      </c>
      <c r="EX63" s="54" t="str">
        <f>IF('20'!EX63&lt;&gt;"",'20'!EX63/20,"")</f>
        <v/>
      </c>
      <c r="EY63" s="54" t="str">
        <f>IF('20'!EY63&lt;&gt;"",'20'!EY63/20,"")</f>
        <v/>
      </c>
      <c r="EZ63" s="54" t="str">
        <f>IF('20'!EZ63&lt;&gt;"",'20'!EZ63/20,"")</f>
        <v/>
      </c>
      <c r="FA63" s="54" t="str">
        <f>IF('20'!FA63&lt;&gt;"",'20'!FA63/20,"")</f>
        <v/>
      </c>
      <c r="FB63" s="54" t="str">
        <f>IF('20'!FB63&lt;&gt;"",'20'!FB63/20,"")</f>
        <v/>
      </c>
      <c r="FC63" s="54" t="str">
        <f>IF('20'!FC63&lt;&gt;"",'20'!FC63/20,"")</f>
        <v/>
      </c>
      <c r="FD63" s="54" t="str">
        <f>IF('20'!FD63&lt;&gt;"",'20'!FD63/20,"")</f>
        <v/>
      </c>
      <c r="FE63" s="54" t="str">
        <f>IF('20'!FE63&lt;&gt;"",'20'!FE63/20,"")</f>
        <v/>
      </c>
      <c r="FF63" s="54" t="str">
        <f>IF('20'!FF63&lt;&gt;"",'20'!FF63/20,"")</f>
        <v/>
      </c>
      <c r="FG63" s="54" t="str">
        <f>IF('20'!FG63&lt;&gt;"",'20'!FG63/20,"")</f>
        <v/>
      </c>
      <c r="FH63" s="54" t="str">
        <f>IF('20'!FH63&lt;&gt;"",'20'!FH63/20,"")</f>
        <v/>
      </c>
      <c r="FI63" s="54" t="str">
        <f>IF('20'!FI63&lt;&gt;"",'20'!FI63/20,"")</f>
        <v/>
      </c>
      <c r="FJ63" s="54" t="str">
        <f>IF('20'!FJ63&lt;&gt;"",'20'!FJ63/20,"")</f>
        <v/>
      </c>
      <c r="FK63" s="54" t="str">
        <f>IF('20'!FK63&lt;&gt;"",'20'!FK63/20,"")</f>
        <v/>
      </c>
      <c r="FL63" s="54" t="str">
        <f>IF('20'!FL63&lt;&gt;"",'20'!FL63/20,"")</f>
        <v/>
      </c>
    </row>
    <row r="64" spans="2:168" x14ac:dyDescent="0.25">
      <c r="B64" s="42"/>
      <c r="C64" s="42"/>
      <c r="D64" s="38"/>
      <c r="E64" s="54" t="str">
        <f>IF('20'!E64&lt;&gt;"",'20'!E64/20,"")</f>
        <v/>
      </c>
      <c r="F64" s="54" t="str">
        <f>IF('20'!F64&lt;&gt;"",'20'!F64/20,"")</f>
        <v/>
      </c>
      <c r="G64" s="54" t="str">
        <f>IF('20'!G64&lt;&gt;"",'20'!G64/20,"")</f>
        <v/>
      </c>
      <c r="H64" s="54" t="str">
        <f>IF('20'!H64&lt;&gt;"",'20'!H64/20,"")</f>
        <v/>
      </c>
      <c r="I64" s="54" t="str">
        <f>IF('20'!I64&lt;&gt;"",'20'!I64/20,"")</f>
        <v/>
      </c>
      <c r="J64" s="54" t="str">
        <f>IF('20'!J64&lt;&gt;"",'20'!J64/20,"")</f>
        <v/>
      </c>
      <c r="K64" s="54" t="str">
        <f>IF('20'!K64&lt;&gt;"",'20'!K64/20,"")</f>
        <v/>
      </c>
      <c r="L64" s="54" t="str">
        <f>IF('20'!L64&lt;&gt;"",'20'!L64/20,"")</f>
        <v/>
      </c>
      <c r="M64" s="54" t="str">
        <f>IF('20'!M64&lt;&gt;"",'20'!M64/20,"")</f>
        <v/>
      </c>
      <c r="N64" s="54" t="str">
        <f>IF('20'!N64&lt;&gt;"",'20'!N64/20,"")</f>
        <v/>
      </c>
      <c r="O64" s="54" t="str">
        <f>IF('20'!O64&lt;&gt;"",'20'!O64/20,"")</f>
        <v/>
      </c>
      <c r="P64" s="54" t="str">
        <f>IF('20'!P64&lt;&gt;"",'20'!P64/20,"")</f>
        <v/>
      </c>
      <c r="Q64" s="54" t="str">
        <f>IF('20'!Q64&lt;&gt;"",'20'!Q64/20,"")</f>
        <v/>
      </c>
      <c r="R64" s="54" t="str">
        <f>IF('20'!R64&lt;&gt;"",'20'!R64/20,"")</f>
        <v/>
      </c>
      <c r="S64" s="54" t="str">
        <f>IF('20'!S64&lt;&gt;"",'20'!S64/20,"")</f>
        <v/>
      </c>
      <c r="T64" s="54" t="str">
        <f>IF('20'!T64&lt;&gt;"",'20'!T64/20,"")</f>
        <v/>
      </c>
      <c r="U64" s="54" t="str">
        <f>IF('20'!U64&lt;&gt;"",'20'!U64/20,"")</f>
        <v/>
      </c>
      <c r="V64" s="54" t="str">
        <f>IF('20'!V64&lt;&gt;"",'20'!V64/20,"")</f>
        <v/>
      </c>
      <c r="W64" s="54" t="str">
        <f>IF('20'!W64&lt;&gt;"",'20'!W64/20,"")</f>
        <v/>
      </c>
      <c r="X64" s="54" t="str">
        <f>IF('20'!X64&lt;&gt;"",'20'!X64/20,"")</f>
        <v/>
      </c>
      <c r="Y64" s="54" t="str">
        <f>IF('20'!Y64&lt;&gt;"",'20'!Y64/20,"")</f>
        <v/>
      </c>
      <c r="Z64" s="54" t="str">
        <f>IF('20'!Z64&lt;&gt;"",'20'!Z64/20,"")</f>
        <v/>
      </c>
      <c r="AA64" s="54" t="str">
        <f>IF('20'!AA64&lt;&gt;"",'20'!AA64/20,"")</f>
        <v/>
      </c>
      <c r="AB64" s="54" t="str">
        <f>IF('20'!AB64&lt;&gt;"",'20'!AB64/20,"")</f>
        <v/>
      </c>
      <c r="AC64" s="54" t="str">
        <f>IF('20'!AC64&lt;&gt;"",'20'!AC64/20,"")</f>
        <v/>
      </c>
      <c r="AD64" s="54" t="str">
        <f>IF('20'!AD64&lt;&gt;"",'20'!AD64/20,"")</f>
        <v/>
      </c>
      <c r="AE64" s="54" t="str">
        <f>IF('20'!AE64&lt;&gt;"",'20'!AE64/20,"")</f>
        <v/>
      </c>
      <c r="AF64" s="54" t="str">
        <f>IF('20'!AF64&lt;&gt;"",'20'!AF64/20,"")</f>
        <v/>
      </c>
      <c r="AG64" s="54" t="str">
        <f>IF('20'!AG64&lt;&gt;"",'20'!AG64/20,"")</f>
        <v/>
      </c>
      <c r="AH64" s="54" t="str">
        <f>IF('20'!AH64&lt;&gt;"",'20'!AH64/20,"")</f>
        <v/>
      </c>
      <c r="AI64" s="54" t="str">
        <f>IF('20'!AI64&lt;&gt;"",'20'!AI64/20,"")</f>
        <v/>
      </c>
      <c r="AJ64" s="54" t="str">
        <f>IF('20'!AJ64&lt;&gt;"",'20'!AJ64/20,"")</f>
        <v/>
      </c>
      <c r="AK64" s="54" t="str">
        <f>IF('20'!AK64&lt;&gt;"",'20'!AK64/20,"")</f>
        <v/>
      </c>
      <c r="AL64" s="54" t="str">
        <f>IF('20'!AL64&lt;&gt;"",'20'!AL64/20,"")</f>
        <v/>
      </c>
      <c r="AM64" s="54" t="str">
        <f>IF('20'!AM64&lt;&gt;"",'20'!AM64/20,"")</f>
        <v/>
      </c>
      <c r="AN64" s="54" t="str">
        <f>IF('20'!AN64&lt;&gt;"",'20'!AN64/20,"")</f>
        <v/>
      </c>
      <c r="AO64" s="54" t="str">
        <f>IF('20'!AO64&lt;&gt;"",'20'!AO64/20,"")</f>
        <v/>
      </c>
      <c r="AP64" s="54" t="str">
        <f>IF('20'!AP64&lt;&gt;"",'20'!AP64/20,"")</f>
        <v/>
      </c>
      <c r="AQ64" s="54" t="str">
        <f>IF('20'!AQ64&lt;&gt;"",'20'!AQ64/20,"")</f>
        <v/>
      </c>
      <c r="AR64" s="54" t="str">
        <f>IF('20'!AR64&lt;&gt;"",'20'!AR64/20,"")</f>
        <v/>
      </c>
      <c r="AS64" s="54" t="str">
        <f>IF('20'!AS64&lt;&gt;"",'20'!AS64/20,"")</f>
        <v/>
      </c>
      <c r="AT64" s="54" t="str">
        <f>IF('20'!AT64&lt;&gt;"",'20'!AT64/20,"")</f>
        <v/>
      </c>
      <c r="AU64" s="54" t="str">
        <f>IF('20'!AU64&lt;&gt;"",'20'!AU64/20,"")</f>
        <v/>
      </c>
      <c r="AV64" s="54" t="str">
        <f>IF('20'!AV64&lt;&gt;"",'20'!AV64/20,"")</f>
        <v/>
      </c>
      <c r="AW64" s="54" t="str">
        <f>IF('20'!AW64&lt;&gt;"",'20'!AW64/20,"")</f>
        <v/>
      </c>
      <c r="AX64" s="54" t="str">
        <f>IF('20'!AX64&lt;&gt;"",'20'!AX64/20,"")</f>
        <v/>
      </c>
      <c r="AY64" s="54" t="str">
        <f>IF('20'!AY64&lt;&gt;"",'20'!AY64/20,"")</f>
        <v/>
      </c>
      <c r="AZ64" s="54" t="str">
        <f>IF('20'!AZ64&lt;&gt;"",'20'!AZ64/20,"")</f>
        <v/>
      </c>
      <c r="BA64" s="54" t="str">
        <f>IF('20'!BA64&lt;&gt;"",'20'!BA64/20,"")</f>
        <v/>
      </c>
      <c r="BB64" s="54" t="str">
        <f>IF('20'!BB64&lt;&gt;"",'20'!BB64/20,"")</f>
        <v/>
      </c>
      <c r="BC64" s="54" t="str">
        <f>IF('20'!BC64&lt;&gt;"",'20'!BC64/20,"")</f>
        <v/>
      </c>
      <c r="BD64" s="54" t="str">
        <f>IF('20'!BD64&lt;&gt;"",'20'!BD64/20,"")</f>
        <v/>
      </c>
      <c r="BE64" s="54" t="str">
        <f>IF('20'!BE64&lt;&gt;"",'20'!BE64/20,"")</f>
        <v/>
      </c>
      <c r="BF64" s="54" t="str">
        <f>IF('20'!BF64&lt;&gt;"",'20'!BF64/20,"")</f>
        <v/>
      </c>
      <c r="BG64" s="54" t="str">
        <f>IF('20'!BG64&lt;&gt;"",'20'!BG64/20,"")</f>
        <v/>
      </c>
      <c r="BH64" s="54" t="str">
        <f>IF('20'!BH64&lt;&gt;"",'20'!BH64/20,"")</f>
        <v/>
      </c>
      <c r="BI64" s="54" t="str">
        <f>IF('20'!BI64&lt;&gt;"",'20'!BI64/20,"")</f>
        <v/>
      </c>
      <c r="BJ64" s="54" t="str">
        <f>IF('20'!BJ64&lt;&gt;"",'20'!BJ64/20,"")</f>
        <v/>
      </c>
      <c r="BK64" s="54" t="str">
        <f>IF('20'!BK64&lt;&gt;"",'20'!BK64/20,"")</f>
        <v/>
      </c>
      <c r="BL64" s="54" t="str">
        <f>IF('20'!BL64&lt;&gt;"",'20'!BL64/20,"")</f>
        <v/>
      </c>
      <c r="BM64" s="54" t="str">
        <f>IF('20'!BM64&lt;&gt;"",'20'!BM64/20,"")</f>
        <v/>
      </c>
      <c r="BN64" s="54" t="str">
        <f>IF('20'!BN64&lt;&gt;"",'20'!BN64/20,"")</f>
        <v/>
      </c>
      <c r="BO64" s="54" t="str">
        <f>IF('20'!BO64&lt;&gt;"",'20'!BO64/20,"")</f>
        <v/>
      </c>
      <c r="BP64" s="54" t="str">
        <f>IF('20'!BP64&lt;&gt;"",'20'!BP64/20,"")</f>
        <v/>
      </c>
      <c r="BQ64" s="54" t="str">
        <f>IF('20'!BQ64&lt;&gt;"",'20'!BQ64/20,"")</f>
        <v/>
      </c>
      <c r="BR64" s="54" t="str">
        <f>IF('20'!BR64&lt;&gt;"",'20'!BR64/20,"")</f>
        <v/>
      </c>
      <c r="BS64" s="54" t="str">
        <f>IF('20'!BS64&lt;&gt;"",'20'!BS64/20,"")</f>
        <v/>
      </c>
      <c r="BT64" s="54" t="str">
        <f>IF('20'!BT64&lt;&gt;"",'20'!BT64/20,"")</f>
        <v/>
      </c>
      <c r="BU64" s="54" t="str">
        <f>IF('20'!BU64&lt;&gt;"",'20'!BU64/20,"")</f>
        <v/>
      </c>
      <c r="BV64" s="54" t="str">
        <f>IF('20'!BV64&lt;&gt;"",'20'!BV64/20,"")</f>
        <v/>
      </c>
      <c r="BW64" s="54" t="str">
        <f>IF('20'!BW64&lt;&gt;"",'20'!BW64/20,"")</f>
        <v/>
      </c>
      <c r="BX64" s="54" t="str">
        <f>IF('20'!BX64&lt;&gt;"",'20'!BX64/20,"")</f>
        <v/>
      </c>
      <c r="BY64" s="54" t="str">
        <f>IF('20'!BY64&lt;&gt;"",'20'!BY64/20,"")</f>
        <v/>
      </c>
      <c r="BZ64" s="54" t="str">
        <f>IF('20'!BZ64&lt;&gt;"",'20'!BZ64/20,"")</f>
        <v/>
      </c>
      <c r="CA64" s="54" t="str">
        <f>IF('20'!CA64&lt;&gt;"",'20'!CA64/20,"")</f>
        <v/>
      </c>
      <c r="CB64" s="54" t="str">
        <f>IF('20'!CB64&lt;&gt;"",'20'!CB64/20,"")</f>
        <v/>
      </c>
      <c r="CC64" s="54" t="str">
        <f>IF('20'!CC64&lt;&gt;"",'20'!CC64/20,"")</f>
        <v/>
      </c>
      <c r="CD64" s="54" t="str">
        <f>IF('20'!CD64&lt;&gt;"",'20'!CD64/20,"")</f>
        <v/>
      </c>
      <c r="CE64" s="54" t="str">
        <f>IF('20'!CE64&lt;&gt;"",'20'!CE64/20,"")</f>
        <v/>
      </c>
      <c r="CF64" s="54" t="str">
        <f>IF('20'!CF64&lt;&gt;"",'20'!CF64/20,"")</f>
        <v/>
      </c>
      <c r="CG64" s="54" t="str">
        <f>IF('20'!CG64&lt;&gt;"",'20'!CG64/20,"")</f>
        <v/>
      </c>
      <c r="CH64" s="54" t="str">
        <f>IF('20'!CH64&lt;&gt;"",'20'!CH64/20,"")</f>
        <v/>
      </c>
      <c r="CI64" s="54" t="str">
        <f>IF('20'!CI64&lt;&gt;"",'20'!CI64/20,"")</f>
        <v/>
      </c>
      <c r="CJ64" s="54" t="str">
        <f>IF('20'!CJ64&lt;&gt;"",'20'!CJ64/20,"")</f>
        <v/>
      </c>
      <c r="CK64" s="54" t="str">
        <f>IF('20'!CK64&lt;&gt;"",'20'!CK64/20,"")</f>
        <v/>
      </c>
      <c r="CL64" s="54" t="str">
        <f>IF('20'!CL64&lt;&gt;"",'20'!CL64/20,"")</f>
        <v/>
      </c>
      <c r="CM64" s="54" t="str">
        <f>IF('20'!CM64&lt;&gt;"",'20'!CM64/20,"")</f>
        <v/>
      </c>
      <c r="CN64" s="54" t="str">
        <f>IF('20'!CN64&lt;&gt;"",'20'!CN64/20,"")</f>
        <v/>
      </c>
      <c r="CO64" s="54" t="str">
        <f>IF('20'!CO64&lt;&gt;"",'20'!CO64/20,"")</f>
        <v/>
      </c>
      <c r="CP64" s="54" t="str">
        <f>IF('20'!CP64&lt;&gt;"",'20'!CP64/20,"")</f>
        <v/>
      </c>
      <c r="CQ64" s="54" t="str">
        <f>IF('20'!CQ64&lt;&gt;"",'20'!CQ64/20,"")</f>
        <v/>
      </c>
      <c r="CR64" s="54" t="str">
        <f>IF('20'!CR64&lt;&gt;"",'20'!CR64/20,"")</f>
        <v/>
      </c>
      <c r="CS64" s="54" t="str">
        <f>IF('20'!CS64&lt;&gt;"",'20'!CS64/20,"")</f>
        <v/>
      </c>
      <c r="CT64" s="54" t="str">
        <f>IF('20'!CT64&lt;&gt;"",'20'!CT64/20,"")</f>
        <v/>
      </c>
      <c r="CU64" s="54" t="str">
        <f>IF('20'!CU64&lt;&gt;"",'20'!CU64/20,"")</f>
        <v/>
      </c>
      <c r="CV64" s="54" t="str">
        <f>IF('20'!CV64&lt;&gt;"",'20'!CV64/20,"")</f>
        <v/>
      </c>
      <c r="CW64" s="54" t="str">
        <f>IF('20'!CW64&lt;&gt;"",'20'!CW64/20,"")</f>
        <v/>
      </c>
      <c r="CX64" s="54" t="str">
        <f>IF('20'!CX64&lt;&gt;"",'20'!CX64/20,"")</f>
        <v/>
      </c>
      <c r="CY64" s="54" t="str">
        <f>IF('20'!CY64&lt;&gt;"",'20'!CY64/20,"")</f>
        <v/>
      </c>
      <c r="CZ64" s="54" t="str">
        <f>IF('20'!CZ64&lt;&gt;"",'20'!CZ64/20,"")</f>
        <v/>
      </c>
      <c r="DA64" s="54" t="str">
        <f>IF('20'!DA64&lt;&gt;"",'20'!DA64/20,"")</f>
        <v/>
      </c>
      <c r="DB64" s="54" t="str">
        <f>IF('20'!DB64&lt;&gt;"",'20'!DB64/20,"")</f>
        <v/>
      </c>
      <c r="DC64" s="54" t="str">
        <f>IF('20'!DC64&lt;&gt;"",'20'!DC64/20,"")</f>
        <v/>
      </c>
      <c r="DD64" s="54" t="str">
        <f>IF('20'!DD64&lt;&gt;"",'20'!DD64/20,"")</f>
        <v/>
      </c>
      <c r="DE64" s="54" t="str">
        <f>IF('20'!DE64&lt;&gt;"",'20'!DE64/20,"")</f>
        <v/>
      </c>
      <c r="DF64" s="54" t="str">
        <f>IF('20'!DF64&lt;&gt;"",'20'!DF64/20,"")</f>
        <v/>
      </c>
      <c r="DG64" s="54" t="str">
        <f>IF('20'!DG64&lt;&gt;"",'20'!DG64/20,"")</f>
        <v/>
      </c>
      <c r="DH64" s="54" t="str">
        <f>IF('20'!DH64&lt;&gt;"",'20'!DH64/20,"")</f>
        <v/>
      </c>
      <c r="DI64" s="54" t="str">
        <f>IF('20'!DI64&lt;&gt;"",'20'!DI64/20,"")</f>
        <v/>
      </c>
      <c r="DJ64" s="54" t="str">
        <f>IF('20'!DJ64&lt;&gt;"",'20'!DJ64/20,"")</f>
        <v/>
      </c>
      <c r="DK64" s="54" t="str">
        <f>IF('20'!DK64&lt;&gt;"",'20'!DK64/20,"")</f>
        <v/>
      </c>
      <c r="DL64" s="54" t="str">
        <f>IF('20'!DL64&lt;&gt;"",'20'!DL64/20,"")</f>
        <v/>
      </c>
      <c r="DM64" s="54" t="str">
        <f>IF('20'!DM64&lt;&gt;"",'20'!DM64/20,"")</f>
        <v/>
      </c>
      <c r="DN64" s="54" t="str">
        <f>IF('20'!DN64&lt;&gt;"",'20'!DN64/20,"")</f>
        <v/>
      </c>
      <c r="DO64" s="54" t="str">
        <f>IF('20'!DO64&lt;&gt;"",'20'!DO64/20,"")</f>
        <v/>
      </c>
      <c r="DP64" s="54" t="str">
        <f>IF('20'!DP64&lt;&gt;"",'20'!DP64/20,"")</f>
        <v/>
      </c>
      <c r="DQ64" s="54" t="str">
        <f>IF('20'!DQ64&lt;&gt;"",'20'!DQ64/20,"")</f>
        <v/>
      </c>
      <c r="DR64" s="54" t="str">
        <f>IF('20'!DR64&lt;&gt;"",'20'!DR64/20,"")</f>
        <v/>
      </c>
      <c r="DS64" s="54" t="str">
        <f>IF('20'!DS64&lt;&gt;"",'20'!DS64/20,"")</f>
        <v/>
      </c>
      <c r="DT64" s="54" t="str">
        <f>IF('20'!DT64&lt;&gt;"",'20'!DT64/20,"")</f>
        <v/>
      </c>
      <c r="DU64" s="54" t="str">
        <f>IF('20'!DU64&lt;&gt;"",'20'!DU64/20,"")</f>
        <v/>
      </c>
      <c r="DV64" s="54" t="str">
        <f>IF('20'!DV64&lt;&gt;"",'20'!DV64/20,"")</f>
        <v/>
      </c>
      <c r="DW64" s="54" t="str">
        <f>IF('20'!DW64&lt;&gt;"",'20'!DW64/20,"")</f>
        <v/>
      </c>
      <c r="DX64" s="54" t="str">
        <f>IF('20'!DX64&lt;&gt;"",'20'!DX64/20,"")</f>
        <v/>
      </c>
      <c r="DY64" s="54" t="str">
        <f>IF('20'!DY64&lt;&gt;"",'20'!DY64/20,"")</f>
        <v/>
      </c>
      <c r="DZ64" s="54" t="str">
        <f>IF('20'!DZ64&lt;&gt;"",'20'!DZ64/20,"")</f>
        <v/>
      </c>
      <c r="EA64" s="54" t="str">
        <f>IF('20'!EA64&lt;&gt;"",'20'!EA64/20,"")</f>
        <v/>
      </c>
      <c r="EB64" s="54" t="str">
        <f>IF('20'!EB64&lt;&gt;"",'20'!EB64/20,"")</f>
        <v/>
      </c>
      <c r="EC64" s="54" t="str">
        <f>IF('20'!EC64&lt;&gt;"",'20'!EC64/20,"")</f>
        <v/>
      </c>
      <c r="ED64" s="54" t="str">
        <f>IF('20'!ED64&lt;&gt;"",'20'!ED64/20,"")</f>
        <v/>
      </c>
      <c r="EE64" s="54" t="str">
        <f>IF('20'!EE64&lt;&gt;"",'20'!EE64/20,"")</f>
        <v/>
      </c>
      <c r="EF64" s="54" t="str">
        <f>IF('20'!EF64&lt;&gt;"",'20'!EF64/20,"")</f>
        <v/>
      </c>
      <c r="EG64" s="54" t="str">
        <f>IF('20'!EG64&lt;&gt;"",'20'!EG64/20,"")</f>
        <v/>
      </c>
      <c r="EH64" s="54" t="str">
        <f>IF('20'!EH64&lt;&gt;"",'20'!EH64/20,"")</f>
        <v/>
      </c>
      <c r="EI64" s="54" t="str">
        <f>IF('20'!EI64&lt;&gt;"",'20'!EI64/20,"")</f>
        <v/>
      </c>
      <c r="EJ64" s="54" t="str">
        <f>IF('20'!EJ64&lt;&gt;"",'20'!EJ64/20,"")</f>
        <v/>
      </c>
      <c r="EK64" s="54" t="str">
        <f>IF('20'!EK64&lt;&gt;"",'20'!EK64/20,"")</f>
        <v/>
      </c>
      <c r="EL64" s="54" t="str">
        <f>IF('20'!EL64&lt;&gt;"",'20'!EL64/20,"")</f>
        <v/>
      </c>
      <c r="EM64" s="54" t="str">
        <f>IF('20'!EM64&lt;&gt;"",'20'!EM64/20,"")</f>
        <v/>
      </c>
      <c r="EN64" s="54" t="str">
        <f>IF('20'!EN64&lt;&gt;"",'20'!EN64/20,"")</f>
        <v/>
      </c>
      <c r="EO64" s="54" t="str">
        <f>IF('20'!EO64&lt;&gt;"",'20'!EO64/20,"")</f>
        <v/>
      </c>
      <c r="EP64" s="54" t="str">
        <f>IF('20'!EP64&lt;&gt;"",'20'!EP64/20,"")</f>
        <v/>
      </c>
      <c r="EQ64" s="54" t="str">
        <f>IF('20'!EQ64&lt;&gt;"",'20'!EQ64/20,"")</f>
        <v/>
      </c>
      <c r="ER64" s="54" t="str">
        <f>IF('20'!ER64&lt;&gt;"",'20'!ER64/20,"")</f>
        <v/>
      </c>
      <c r="ES64" s="54" t="str">
        <f>IF('20'!ES64&lt;&gt;"",'20'!ES64/20,"")</f>
        <v/>
      </c>
      <c r="ET64" s="54" t="str">
        <f>IF('20'!ET64&lt;&gt;"",'20'!ET64/20,"")</f>
        <v/>
      </c>
      <c r="EU64" s="54" t="str">
        <f>IF('20'!EU64&lt;&gt;"",'20'!EU64/20,"")</f>
        <v/>
      </c>
      <c r="EV64" s="54" t="str">
        <f>IF('20'!EV64&lt;&gt;"",'20'!EV64/20,"")</f>
        <v/>
      </c>
      <c r="EW64" s="54" t="str">
        <f>IF('20'!EW64&lt;&gt;"",'20'!EW64/20,"")</f>
        <v/>
      </c>
      <c r="EX64" s="54" t="str">
        <f>IF('20'!EX64&lt;&gt;"",'20'!EX64/20,"")</f>
        <v/>
      </c>
      <c r="EY64" s="54" t="str">
        <f>IF('20'!EY64&lt;&gt;"",'20'!EY64/20,"")</f>
        <v/>
      </c>
      <c r="EZ64" s="54" t="str">
        <f>IF('20'!EZ64&lt;&gt;"",'20'!EZ64/20,"")</f>
        <v/>
      </c>
      <c r="FA64" s="54" t="str">
        <f>IF('20'!FA64&lt;&gt;"",'20'!FA64/20,"")</f>
        <v/>
      </c>
      <c r="FB64" s="54" t="str">
        <f>IF('20'!FB64&lt;&gt;"",'20'!FB64/20,"")</f>
        <v/>
      </c>
      <c r="FC64" s="54" t="str">
        <f>IF('20'!FC64&lt;&gt;"",'20'!FC64/20,"")</f>
        <v/>
      </c>
      <c r="FD64" s="54" t="str">
        <f>IF('20'!FD64&lt;&gt;"",'20'!FD64/20,"")</f>
        <v/>
      </c>
      <c r="FE64" s="54" t="str">
        <f>IF('20'!FE64&lt;&gt;"",'20'!FE64/20,"")</f>
        <v/>
      </c>
      <c r="FF64" s="54" t="str">
        <f>IF('20'!FF64&lt;&gt;"",'20'!FF64/20,"")</f>
        <v/>
      </c>
      <c r="FG64" s="54" t="str">
        <f>IF('20'!FG64&lt;&gt;"",'20'!FG64/20,"")</f>
        <v/>
      </c>
      <c r="FH64" s="54" t="str">
        <f>IF('20'!FH64&lt;&gt;"",'20'!FH64/20,"")</f>
        <v/>
      </c>
      <c r="FI64" s="54" t="str">
        <f>IF('20'!FI64&lt;&gt;"",'20'!FI64/20,"")</f>
        <v/>
      </c>
      <c r="FJ64" s="54" t="str">
        <f>IF('20'!FJ64&lt;&gt;"",'20'!FJ64/20,"")</f>
        <v/>
      </c>
      <c r="FK64" s="54" t="str">
        <f>IF('20'!FK64&lt;&gt;"",'20'!FK64/20,"")</f>
        <v/>
      </c>
      <c r="FL64" s="54" t="str">
        <f>IF('20'!FL64&lt;&gt;"",'20'!FL64/20,"")</f>
        <v/>
      </c>
    </row>
    <row r="65" spans="2:168" x14ac:dyDescent="0.25">
      <c r="B65" s="42"/>
      <c r="C65" s="42"/>
      <c r="D65" s="38"/>
      <c r="E65" s="54" t="str">
        <f>IF('20'!E65&lt;&gt;"",'20'!E65/20,"")</f>
        <v/>
      </c>
      <c r="F65" s="54" t="str">
        <f>IF('20'!F65&lt;&gt;"",'20'!F65/20,"")</f>
        <v/>
      </c>
      <c r="G65" s="54" t="str">
        <f>IF('20'!G65&lt;&gt;"",'20'!G65/20,"")</f>
        <v/>
      </c>
      <c r="H65" s="54" t="str">
        <f>IF('20'!H65&lt;&gt;"",'20'!H65/20,"")</f>
        <v/>
      </c>
      <c r="I65" s="54" t="str">
        <f>IF('20'!I65&lt;&gt;"",'20'!I65/20,"")</f>
        <v/>
      </c>
      <c r="J65" s="54" t="str">
        <f>IF('20'!J65&lt;&gt;"",'20'!J65/20,"")</f>
        <v/>
      </c>
      <c r="K65" s="54" t="str">
        <f>IF('20'!K65&lt;&gt;"",'20'!K65/20,"")</f>
        <v/>
      </c>
      <c r="L65" s="54" t="str">
        <f>IF('20'!L65&lt;&gt;"",'20'!L65/20,"")</f>
        <v/>
      </c>
      <c r="M65" s="54" t="str">
        <f>IF('20'!M65&lt;&gt;"",'20'!M65/20,"")</f>
        <v/>
      </c>
      <c r="N65" s="54" t="str">
        <f>IF('20'!N65&lt;&gt;"",'20'!N65/20,"")</f>
        <v/>
      </c>
      <c r="O65" s="54" t="str">
        <f>IF('20'!O65&lt;&gt;"",'20'!O65/20,"")</f>
        <v/>
      </c>
      <c r="P65" s="54" t="str">
        <f>IF('20'!P65&lt;&gt;"",'20'!P65/20,"")</f>
        <v/>
      </c>
      <c r="Q65" s="54" t="str">
        <f>IF('20'!Q65&lt;&gt;"",'20'!Q65/20,"")</f>
        <v/>
      </c>
      <c r="R65" s="54" t="str">
        <f>IF('20'!R65&lt;&gt;"",'20'!R65/20,"")</f>
        <v/>
      </c>
      <c r="S65" s="54" t="str">
        <f>IF('20'!S65&lt;&gt;"",'20'!S65/20,"")</f>
        <v/>
      </c>
      <c r="T65" s="54" t="str">
        <f>IF('20'!T65&lt;&gt;"",'20'!T65/20,"")</f>
        <v/>
      </c>
      <c r="U65" s="54" t="str">
        <f>IF('20'!U65&lt;&gt;"",'20'!U65/20,"")</f>
        <v/>
      </c>
      <c r="V65" s="54" t="str">
        <f>IF('20'!V65&lt;&gt;"",'20'!V65/20,"")</f>
        <v/>
      </c>
      <c r="W65" s="54" t="str">
        <f>IF('20'!W65&lt;&gt;"",'20'!W65/20,"")</f>
        <v/>
      </c>
      <c r="X65" s="54" t="str">
        <f>IF('20'!X65&lt;&gt;"",'20'!X65/20,"")</f>
        <v/>
      </c>
      <c r="Y65" s="54" t="str">
        <f>IF('20'!Y65&lt;&gt;"",'20'!Y65/20,"")</f>
        <v/>
      </c>
      <c r="Z65" s="54" t="str">
        <f>IF('20'!Z65&lt;&gt;"",'20'!Z65/20,"")</f>
        <v/>
      </c>
      <c r="AA65" s="54" t="str">
        <f>IF('20'!AA65&lt;&gt;"",'20'!AA65/20,"")</f>
        <v/>
      </c>
      <c r="AB65" s="54" t="str">
        <f>IF('20'!AB65&lt;&gt;"",'20'!AB65/20,"")</f>
        <v/>
      </c>
      <c r="AC65" s="54" t="str">
        <f>IF('20'!AC65&lt;&gt;"",'20'!AC65/20,"")</f>
        <v/>
      </c>
      <c r="AD65" s="54" t="str">
        <f>IF('20'!AD65&lt;&gt;"",'20'!AD65/20,"")</f>
        <v/>
      </c>
      <c r="AE65" s="54" t="str">
        <f>IF('20'!AE65&lt;&gt;"",'20'!AE65/20,"")</f>
        <v/>
      </c>
      <c r="AF65" s="54" t="str">
        <f>IF('20'!AF65&lt;&gt;"",'20'!AF65/20,"")</f>
        <v/>
      </c>
      <c r="AG65" s="54" t="str">
        <f>IF('20'!AG65&lt;&gt;"",'20'!AG65/20,"")</f>
        <v/>
      </c>
      <c r="AH65" s="54" t="str">
        <f>IF('20'!AH65&lt;&gt;"",'20'!AH65/20,"")</f>
        <v/>
      </c>
      <c r="AI65" s="54" t="str">
        <f>IF('20'!AI65&lt;&gt;"",'20'!AI65/20,"")</f>
        <v/>
      </c>
      <c r="AJ65" s="54" t="str">
        <f>IF('20'!AJ65&lt;&gt;"",'20'!AJ65/20,"")</f>
        <v/>
      </c>
      <c r="AK65" s="54" t="str">
        <f>IF('20'!AK65&lt;&gt;"",'20'!AK65/20,"")</f>
        <v/>
      </c>
      <c r="AL65" s="54" t="str">
        <f>IF('20'!AL65&lt;&gt;"",'20'!AL65/20,"")</f>
        <v/>
      </c>
      <c r="AM65" s="54" t="str">
        <f>IF('20'!AM65&lt;&gt;"",'20'!AM65/20,"")</f>
        <v/>
      </c>
      <c r="AN65" s="54" t="str">
        <f>IF('20'!AN65&lt;&gt;"",'20'!AN65/20,"")</f>
        <v/>
      </c>
      <c r="AO65" s="54" t="str">
        <f>IF('20'!AO65&lt;&gt;"",'20'!AO65/20,"")</f>
        <v/>
      </c>
      <c r="AP65" s="54" t="str">
        <f>IF('20'!AP65&lt;&gt;"",'20'!AP65/20,"")</f>
        <v/>
      </c>
      <c r="AQ65" s="54" t="str">
        <f>IF('20'!AQ65&lt;&gt;"",'20'!AQ65/20,"")</f>
        <v/>
      </c>
      <c r="AR65" s="54" t="str">
        <f>IF('20'!AR65&lt;&gt;"",'20'!AR65/20,"")</f>
        <v/>
      </c>
      <c r="AS65" s="54" t="str">
        <f>IF('20'!AS65&lt;&gt;"",'20'!AS65/20,"")</f>
        <v/>
      </c>
      <c r="AT65" s="54" t="str">
        <f>IF('20'!AT65&lt;&gt;"",'20'!AT65/20,"")</f>
        <v/>
      </c>
      <c r="AU65" s="54" t="str">
        <f>IF('20'!AU65&lt;&gt;"",'20'!AU65/20,"")</f>
        <v/>
      </c>
      <c r="AV65" s="54" t="str">
        <f>IF('20'!AV65&lt;&gt;"",'20'!AV65/20,"")</f>
        <v/>
      </c>
      <c r="AW65" s="54" t="str">
        <f>IF('20'!AW65&lt;&gt;"",'20'!AW65/20,"")</f>
        <v/>
      </c>
      <c r="AX65" s="54" t="str">
        <f>IF('20'!AX65&lt;&gt;"",'20'!AX65/20,"")</f>
        <v/>
      </c>
      <c r="AY65" s="54" t="str">
        <f>IF('20'!AY65&lt;&gt;"",'20'!AY65/20,"")</f>
        <v/>
      </c>
      <c r="AZ65" s="54" t="str">
        <f>IF('20'!AZ65&lt;&gt;"",'20'!AZ65/20,"")</f>
        <v/>
      </c>
      <c r="BA65" s="54" t="str">
        <f>IF('20'!BA65&lt;&gt;"",'20'!BA65/20,"")</f>
        <v/>
      </c>
      <c r="BB65" s="54" t="str">
        <f>IF('20'!BB65&lt;&gt;"",'20'!BB65/20,"")</f>
        <v/>
      </c>
      <c r="BC65" s="54" t="str">
        <f>IF('20'!BC65&lt;&gt;"",'20'!BC65/20,"")</f>
        <v/>
      </c>
      <c r="BD65" s="54" t="str">
        <f>IF('20'!BD65&lt;&gt;"",'20'!BD65/20,"")</f>
        <v/>
      </c>
      <c r="BE65" s="54" t="str">
        <f>IF('20'!BE65&lt;&gt;"",'20'!BE65/20,"")</f>
        <v/>
      </c>
      <c r="BF65" s="54" t="str">
        <f>IF('20'!BF65&lt;&gt;"",'20'!BF65/20,"")</f>
        <v/>
      </c>
      <c r="BG65" s="54" t="str">
        <f>IF('20'!BG65&lt;&gt;"",'20'!BG65/20,"")</f>
        <v/>
      </c>
      <c r="BH65" s="54" t="str">
        <f>IF('20'!BH65&lt;&gt;"",'20'!BH65/20,"")</f>
        <v/>
      </c>
      <c r="BI65" s="54" t="str">
        <f>IF('20'!BI65&lt;&gt;"",'20'!BI65/20,"")</f>
        <v/>
      </c>
      <c r="BJ65" s="54" t="str">
        <f>IF('20'!BJ65&lt;&gt;"",'20'!BJ65/20,"")</f>
        <v/>
      </c>
      <c r="BK65" s="54" t="str">
        <f>IF('20'!BK65&lt;&gt;"",'20'!BK65/20,"")</f>
        <v/>
      </c>
      <c r="BL65" s="54" t="str">
        <f>IF('20'!BL65&lt;&gt;"",'20'!BL65/20,"")</f>
        <v/>
      </c>
      <c r="BM65" s="54" t="str">
        <f>IF('20'!BM65&lt;&gt;"",'20'!BM65/20,"")</f>
        <v/>
      </c>
      <c r="BN65" s="54" t="str">
        <f>IF('20'!BN65&lt;&gt;"",'20'!BN65/20,"")</f>
        <v/>
      </c>
      <c r="BO65" s="54" t="str">
        <f>IF('20'!BO65&lt;&gt;"",'20'!BO65/20,"")</f>
        <v/>
      </c>
      <c r="BP65" s="54" t="str">
        <f>IF('20'!BP65&lt;&gt;"",'20'!BP65/20,"")</f>
        <v/>
      </c>
      <c r="BQ65" s="54" t="str">
        <f>IF('20'!BQ65&lt;&gt;"",'20'!BQ65/20,"")</f>
        <v/>
      </c>
      <c r="BR65" s="54" t="str">
        <f>IF('20'!BR65&lt;&gt;"",'20'!BR65/20,"")</f>
        <v/>
      </c>
      <c r="BS65" s="54" t="str">
        <f>IF('20'!BS65&lt;&gt;"",'20'!BS65/20,"")</f>
        <v/>
      </c>
      <c r="BT65" s="54" t="str">
        <f>IF('20'!BT65&lt;&gt;"",'20'!BT65/20,"")</f>
        <v/>
      </c>
      <c r="BU65" s="54" t="str">
        <f>IF('20'!BU65&lt;&gt;"",'20'!BU65/20,"")</f>
        <v/>
      </c>
      <c r="BV65" s="54" t="str">
        <f>IF('20'!BV65&lt;&gt;"",'20'!BV65/20,"")</f>
        <v/>
      </c>
      <c r="BW65" s="54" t="str">
        <f>IF('20'!BW65&lt;&gt;"",'20'!BW65/20,"")</f>
        <v/>
      </c>
      <c r="BX65" s="54" t="str">
        <f>IF('20'!BX65&lt;&gt;"",'20'!BX65/20,"")</f>
        <v/>
      </c>
      <c r="BY65" s="54" t="str">
        <f>IF('20'!BY65&lt;&gt;"",'20'!BY65/20,"")</f>
        <v/>
      </c>
      <c r="BZ65" s="54" t="str">
        <f>IF('20'!BZ65&lt;&gt;"",'20'!BZ65/20,"")</f>
        <v/>
      </c>
      <c r="CA65" s="54" t="str">
        <f>IF('20'!CA65&lt;&gt;"",'20'!CA65/20,"")</f>
        <v/>
      </c>
      <c r="CB65" s="54" t="str">
        <f>IF('20'!CB65&lt;&gt;"",'20'!CB65/20,"")</f>
        <v/>
      </c>
      <c r="CC65" s="54" t="str">
        <f>IF('20'!CC65&lt;&gt;"",'20'!CC65/20,"")</f>
        <v/>
      </c>
      <c r="CD65" s="54" t="str">
        <f>IF('20'!CD65&lt;&gt;"",'20'!CD65/20,"")</f>
        <v/>
      </c>
      <c r="CE65" s="54" t="str">
        <f>IF('20'!CE65&lt;&gt;"",'20'!CE65/20,"")</f>
        <v/>
      </c>
      <c r="CF65" s="54" t="str">
        <f>IF('20'!CF65&lt;&gt;"",'20'!CF65/20,"")</f>
        <v/>
      </c>
      <c r="CG65" s="54" t="str">
        <f>IF('20'!CG65&lt;&gt;"",'20'!CG65/20,"")</f>
        <v/>
      </c>
      <c r="CH65" s="54" t="str">
        <f>IF('20'!CH65&lt;&gt;"",'20'!CH65/20,"")</f>
        <v/>
      </c>
      <c r="CI65" s="54" t="str">
        <f>IF('20'!CI65&lt;&gt;"",'20'!CI65/20,"")</f>
        <v/>
      </c>
      <c r="CJ65" s="54" t="str">
        <f>IF('20'!CJ65&lt;&gt;"",'20'!CJ65/20,"")</f>
        <v/>
      </c>
      <c r="CK65" s="54" t="str">
        <f>IF('20'!CK65&lt;&gt;"",'20'!CK65/20,"")</f>
        <v/>
      </c>
      <c r="CL65" s="54" t="str">
        <f>IF('20'!CL65&lt;&gt;"",'20'!CL65/20,"")</f>
        <v/>
      </c>
      <c r="CM65" s="54" t="str">
        <f>IF('20'!CM65&lt;&gt;"",'20'!CM65/20,"")</f>
        <v/>
      </c>
      <c r="CN65" s="54" t="str">
        <f>IF('20'!CN65&lt;&gt;"",'20'!CN65/20,"")</f>
        <v/>
      </c>
      <c r="CO65" s="54" t="str">
        <f>IF('20'!CO65&lt;&gt;"",'20'!CO65/20,"")</f>
        <v/>
      </c>
      <c r="CP65" s="54" t="str">
        <f>IF('20'!CP65&lt;&gt;"",'20'!CP65/20,"")</f>
        <v/>
      </c>
      <c r="CQ65" s="54" t="str">
        <f>IF('20'!CQ65&lt;&gt;"",'20'!CQ65/20,"")</f>
        <v/>
      </c>
      <c r="CR65" s="54" t="str">
        <f>IF('20'!CR65&lt;&gt;"",'20'!CR65/20,"")</f>
        <v/>
      </c>
      <c r="CS65" s="54" t="str">
        <f>IF('20'!CS65&lt;&gt;"",'20'!CS65/20,"")</f>
        <v/>
      </c>
      <c r="CT65" s="54" t="str">
        <f>IF('20'!CT65&lt;&gt;"",'20'!CT65/20,"")</f>
        <v/>
      </c>
      <c r="CU65" s="54" t="str">
        <f>IF('20'!CU65&lt;&gt;"",'20'!CU65/20,"")</f>
        <v/>
      </c>
      <c r="CV65" s="54" t="str">
        <f>IF('20'!CV65&lt;&gt;"",'20'!CV65/20,"")</f>
        <v/>
      </c>
      <c r="CW65" s="54" t="str">
        <f>IF('20'!CW65&lt;&gt;"",'20'!CW65/20,"")</f>
        <v/>
      </c>
      <c r="CX65" s="54" t="str">
        <f>IF('20'!CX65&lt;&gt;"",'20'!CX65/20,"")</f>
        <v/>
      </c>
      <c r="CY65" s="54" t="str">
        <f>IF('20'!CY65&lt;&gt;"",'20'!CY65/20,"")</f>
        <v/>
      </c>
      <c r="CZ65" s="54" t="str">
        <f>IF('20'!CZ65&lt;&gt;"",'20'!CZ65/20,"")</f>
        <v/>
      </c>
      <c r="DA65" s="54" t="str">
        <f>IF('20'!DA65&lt;&gt;"",'20'!DA65/20,"")</f>
        <v/>
      </c>
      <c r="DB65" s="54" t="str">
        <f>IF('20'!DB65&lt;&gt;"",'20'!DB65/20,"")</f>
        <v/>
      </c>
      <c r="DC65" s="54" t="str">
        <f>IF('20'!DC65&lt;&gt;"",'20'!DC65/20,"")</f>
        <v/>
      </c>
      <c r="DD65" s="54" t="str">
        <f>IF('20'!DD65&lt;&gt;"",'20'!DD65/20,"")</f>
        <v/>
      </c>
      <c r="DE65" s="54" t="str">
        <f>IF('20'!DE65&lt;&gt;"",'20'!DE65/20,"")</f>
        <v/>
      </c>
      <c r="DF65" s="54" t="str">
        <f>IF('20'!DF65&lt;&gt;"",'20'!DF65/20,"")</f>
        <v/>
      </c>
      <c r="DG65" s="54" t="str">
        <f>IF('20'!DG65&lt;&gt;"",'20'!DG65/20,"")</f>
        <v/>
      </c>
      <c r="DH65" s="54" t="str">
        <f>IF('20'!DH65&lt;&gt;"",'20'!DH65/20,"")</f>
        <v/>
      </c>
      <c r="DI65" s="54" t="str">
        <f>IF('20'!DI65&lt;&gt;"",'20'!DI65/20,"")</f>
        <v/>
      </c>
      <c r="DJ65" s="54" t="str">
        <f>IF('20'!DJ65&lt;&gt;"",'20'!DJ65/20,"")</f>
        <v/>
      </c>
      <c r="DK65" s="54" t="str">
        <f>IF('20'!DK65&lt;&gt;"",'20'!DK65/20,"")</f>
        <v/>
      </c>
      <c r="DL65" s="54" t="str">
        <f>IF('20'!DL65&lt;&gt;"",'20'!DL65/20,"")</f>
        <v/>
      </c>
      <c r="DM65" s="54" t="str">
        <f>IF('20'!DM65&lt;&gt;"",'20'!DM65/20,"")</f>
        <v/>
      </c>
      <c r="DN65" s="54" t="str">
        <f>IF('20'!DN65&lt;&gt;"",'20'!DN65/20,"")</f>
        <v/>
      </c>
      <c r="DO65" s="54" t="str">
        <f>IF('20'!DO65&lt;&gt;"",'20'!DO65/20,"")</f>
        <v/>
      </c>
      <c r="DP65" s="54" t="str">
        <f>IF('20'!DP65&lt;&gt;"",'20'!DP65/20,"")</f>
        <v/>
      </c>
      <c r="DQ65" s="54" t="str">
        <f>IF('20'!DQ65&lt;&gt;"",'20'!DQ65/20,"")</f>
        <v/>
      </c>
      <c r="DR65" s="54" t="str">
        <f>IF('20'!DR65&lt;&gt;"",'20'!DR65/20,"")</f>
        <v/>
      </c>
      <c r="DS65" s="54" t="str">
        <f>IF('20'!DS65&lt;&gt;"",'20'!DS65/20,"")</f>
        <v/>
      </c>
      <c r="DT65" s="54" t="str">
        <f>IF('20'!DT65&lt;&gt;"",'20'!DT65/20,"")</f>
        <v/>
      </c>
      <c r="DU65" s="54" t="str">
        <f>IF('20'!DU65&lt;&gt;"",'20'!DU65/20,"")</f>
        <v/>
      </c>
      <c r="DV65" s="54" t="str">
        <f>IF('20'!DV65&lt;&gt;"",'20'!DV65/20,"")</f>
        <v/>
      </c>
      <c r="DW65" s="54" t="str">
        <f>IF('20'!DW65&lt;&gt;"",'20'!DW65/20,"")</f>
        <v/>
      </c>
      <c r="DX65" s="54" t="str">
        <f>IF('20'!DX65&lt;&gt;"",'20'!DX65/20,"")</f>
        <v/>
      </c>
      <c r="DY65" s="54" t="str">
        <f>IF('20'!DY65&lt;&gt;"",'20'!DY65/20,"")</f>
        <v/>
      </c>
      <c r="DZ65" s="54" t="str">
        <f>IF('20'!DZ65&lt;&gt;"",'20'!DZ65/20,"")</f>
        <v/>
      </c>
      <c r="EA65" s="54" t="str">
        <f>IF('20'!EA65&lt;&gt;"",'20'!EA65/20,"")</f>
        <v/>
      </c>
      <c r="EB65" s="54" t="str">
        <f>IF('20'!EB65&lt;&gt;"",'20'!EB65/20,"")</f>
        <v/>
      </c>
      <c r="EC65" s="54" t="str">
        <f>IF('20'!EC65&lt;&gt;"",'20'!EC65/20,"")</f>
        <v/>
      </c>
      <c r="ED65" s="54" t="str">
        <f>IF('20'!ED65&lt;&gt;"",'20'!ED65/20,"")</f>
        <v/>
      </c>
      <c r="EE65" s="54" t="str">
        <f>IF('20'!EE65&lt;&gt;"",'20'!EE65/20,"")</f>
        <v/>
      </c>
      <c r="EF65" s="54" t="str">
        <f>IF('20'!EF65&lt;&gt;"",'20'!EF65/20,"")</f>
        <v/>
      </c>
      <c r="EG65" s="54" t="str">
        <f>IF('20'!EG65&lt;&gt;"",'20'!EG65/20,"")</f>
        <v/>
      </c>
      <c r="EH65" s="54" t="str">
        <f>IF('20'!EH65&lt;&gt;"",'20'!EH65/20,"")</f>
        <v/>
      </c>
      <c r="EI65" s="54" t="str">
        <f>IF('20'!EI65&lt;&gt;"",'20'!EI65/20,"")</f>
        <v/>
      </c>
      <c r="EJ65" s="54" t="str">
        <f>IF('20'!EJ65&lt;&gt;"",'20'!EJ65/20,"")</f>
        <v/>
      </c>
      <c r="EK65" s="54" t="str">
        <f>IF('20'!EK65&lt;&gt;"",'20'!EK65/20,"")</f>
        <v/>
      </c>
      <c r="EL65" s="54" t="str">
        <f>IF('20'!EL65&lt;&gt;"",'20'!EL65/20,"")</f>
        <v/>
      </c>
      <c r="EM65" s="54" t="str">
        <f>IF('20'!EM65&lt;&gt;"",'20'!EM65/20,"")</f>
        <v/>
      </c>
      <c r="EN65" s="54" t="str">
        <f>IF('20'!EN65&lt;&gt;"",'20'!EN65/20,"")</f>
        <v/>
      </c>
      <c r="EO65" s="54" t="str">
        <f>IF('20'!EO65&lt;&gt;"",'20'!EO65/20,"")</f>
        <v/>
      </c>
      <c r="EP65" s="54" t="str">
        <f>IF('20'!EP65&lt;&gt;"",'20'!EP65/20,"")</f>
        <v/>
      </c>
      <c r="EQ65" s="54" t="str">
        <f>IF('20'!EQ65&lt;&gt;"",'20'!EQ65/20,"")</f>
        <v/>
      </c>
      <c r="ER65" s="54" t="str">
        <f>IF('20'!ER65&lt;&gt;"",'20'!ER65/20,"")</f>
        <v/>
      </c>
      <c r="ES65" s="54" t="str">
        <f>IF('20'!ES65&lt;&gt;"",'20'!ES65/20,"")</f>
        <v/>
      </c>
      <c r="ET65" s="54" t="str">
        <f>IF('20'!ET65&lt;&gt;"",'20'!ET65/20,"")</f>
        <v/>
      </c>
      <c r="EU65" s="54" t="str">
        <f>IF('20'!EU65&lt;&gt;"",'20'!EU65/20,"")</f>
        <v/>
      </c>
      <c r="EV65" s="54" t="str">
        <f>IF('20'!EV65&lt;&gt;"",'20'!EV65/20,"")</f>
        <v/>
      </c>
      <c r="EW65" s="54" t="str">
        <f>IF('20'!EW65&lt;&gt;"",'20'!EW65/20,"")</f>
        <v/>
      </c>
      <c r="EX65" s="54" t="str">
        <f>IF('20'!EX65&lt;&gt;"",'20'!EX65/20,"")</f>
        <v/>
      </c>
      <c r="EY65" s="54" t="str">
        <f>IF('20'!EY65&lt;&gt;"",'20'!EY65/20,"")</f>
        <v/>
      </c>
      <c r="EZ65" s="54" t="str">
        <f>IF('20'!EZ65&lt;&gt;"",'20'!EZ65/20,"")</f>
        <v/>
      </c>
      <c r="FA65" s="54" t="str">
        <f>IF('20'!FA65&lt;&gt;"",'20'!FA65/20,"")</f>
        <v/>
      </c>
      <c r="FB65" s="54" t="str">
        <f>IF('20'!FB65&lt;&gt;"",'20'!FB65/20,"")</f>
        <v/>
      </c>
      <c r="FC65" s="54" t="str">
        <f>IF('20'!FC65&lt;&gt;"",'20'!FC65/20,"")</f>
        <v/>
      </c>
      <c r="FD65" s="54" t="str">
        <f>IF('20'!FD65&lt;&gt;"",'20'!FD65/20,"")</f>
        <v/>
      </c>
      <c r="FE65" s="54" t="str">
        <f>IF('20'!FE65&lt;&gt;"",'20'!FE65/20,"")</f>
        <v/>
      </c>
      <c r="FF65" s="54" t="str">
        <f>IF('20'!FF65&lt;&gt;"",'20'!FF65/20,"")</f>
        <v/>
      </c>
      <c r="FG65" s="54" t="str">
        <f>IF('20'!FG65&lt;&gt;"",'20'!FG65/20,"")</f>
        <v/>
      </c>
      <c r="FH65" s="54" t="str">
        <f>IF('20'!FH65&lt;&gt;"",'20'!FH65/20,"")</f>
        <v/>
      </c>
      <c r="FI65" s="54" t="str">
        <f>IF('20'!FI65&lt;&gt;"",'20'!FI65/20,"")</f>
        <v/>
      </c>
      <c r="FJ65" s="54" t="str">
        <f>IF('20'!FJ65&lt;&gt;"",'20'!FJ65/20,"")</f>
        <v/>
      </c>
      <c r="FK65" s="54" t="str">
        <f>IF('20'!FK65&lt;&gt;"",'20'!FK65/20,"")</f>
        <v/>
      </c>
      <c r="FL65" s="54" t="str">
        <f>IF('20'!FL65&lt;&gt;"",'20'!FL65/20,"")</f>
        <v/>
      </c>
    </row>
    <row r="66" spans="2:168" x14ac:dyDescent="0.25">
      <c r="B66" s="42"/>
      <c r="C66" s="42"/>
      <c r="D66" s="38"/>
      <c r="E66" s="54" t="str">
        <f>IF('20'!E66&lt;&gt;"",'20'!E66/20,"")</f>
        <v/>
      </c>
      <c r="F66" s="54" t="str">
        <f>IF('20'!F66&lt;&gt;"",'20'!F66/20,"")</f>
        <v/>
      </c>
      <c r="G66" s="54" t="str">
        <f>IF('20'!G66&lt;&gt;"",'20'!G66/20,"")</f>
        <v/>
      </c>
      <c r="H66" s="54" t="str">
        <f>IF('20'!H66&lt;&gt;"",'20'!H66/20,"")</f>
        <v/>
      </c>
      <c r="I66" s="54" t="str">
        <f>IF('20'!I66&lt;&gt;"",'20'!I66/20,"")</f>
        <v/>
      </c>
      <c r="J66" s="54" t="str">
        <f>IF('20'!J66&lt;&gt;"",'20'!J66/20,"")</f>
        <v/>
      </c>
      <c r="K66" s="54" t="str">
        <f>IF('20'!K66&lt;&gt;"",'20'!K66/20,"")</f>
        <v/>
      </c>
      <c r="L66" s="54" t="str">
        <f>IF('20'!L66&lt;&gt;"",'20'!L66/20,"")</f>
        <v/>
      </c>
      <c r="M66" s="54" t="str">
        <f>IF('20'!M66&lt;&gt;"",'20'!M66/20,"")</f>
        <v/>
      </c>
      <c r="N66" s="54" t="str">
        <f>IF('20'!N66&lt;&gt;"",'20'!N66/20,"")</f>
        <v/>
      </c>
      <c r="O66" s="54" t="str">
        <f>IF('20'!O66&lt;&gt;"",'20'!O66/20,"")</f>
        <v/>
      </c>
      <c r="P66" s="54" t="str">
        <f>IF('20'!P66&lt;&gt;"",'20'!P66/20,"")</f>
        <v/>
      </c>
      <c r="Q66" s="54" t="str">
        <f>IF('20'!Q66&lt;&gt;"",'20'!Q66/20,"")</f>
        <v/>
      </c>
      <c r="R66" s="54" t="str">
        <f>IF('20'!R66&lt;&gt;"",'20'!R66/20,"")</f>
        <v/>
      </c>
      <c r="S66" s="54" t="str">
        <f>IF('20'!S66&lt;&gt;"",'20'!S66/20,"")</f>
        <v/>
      </c>
      <c r="T66" s="54" t="str">
        <f>IF('20'!T66&lt;&gt;"",'20'!T66/20,"")</f>
        <v/>
      </c>
      <c r="U66" s="54" t="str">
        <f>IF('20'!U66&lt;&gt;"",'20'!U66/20,"")</f>
        <v/>
      </c>
      <c r="V66" s="54" t="str">
        <f>IF('20'!V66&lt;&gt;"",'20'!V66/20,"")</f>
        <v/>
      </c>
      <c r="W66" s="54" t="str">
        <f>IF('20'!W66&lt;&gt;"",'20'!W66/20,"")</f>
        <v/>
      </c>
      <c r="X66" s="54" t="str">
        <f>IF('20'!X66&lt;&gt;"",'20'!X66/20,"")</f>
        <v/>
      </c>
      <c r="Y66" s="54" t="str">
        <f>IF('20'!Y66&lt;&gt;"",'20'!Y66/20,"")</f>
        <v/>
      </c>
      <c r="Z66" s="54" t="str">
        <f>IF('20'!Z66&lt;&gt;"",'20'!Z66/20,"")</f>
        <v/>
      </c>
      <c r="AA66" s="54" t="str">
        <f>IF('20'!AA66&lt;&gt;"",'20'!AA66/20,"")</f>
        <v/>
      </c>
      <c r="AB66" s="54" t="str">
        <f>IF('20'!AB66&lt;&gt;"",'20'!AB66/20,"")</f>
        <v/>
      </c>
      <c r="AC66" s="54" t="str">
        <f>IF('20'!AC66&lt;&gt;"",'20'!AC66/20,"")</f>
        <v/>
      </c>
      <c r="AD66" s="54" t="str">
        <f>IF('20'!AD66&lt;&gt;"",'20'!AD66/20,"")</f>
        <v/>
      </c>
      <c r="AE66" s="54" t="str">
        <f>IF('20'!AE66&lt;&gt;"",'20'!AE66/20,"")</f>
        <v/>
      </c>
      <c r="AF66" s="54" t="str">
        <f>IF('20'!AF66&lt;&gt;"",'20'!AF66/20,"")</f>
        <v/>
      </c>
      <c r="AG66" s="54" t="str">
        <f>IF('20'!AG66&lt;&gt;"",'20'!AG66/20,"")</f>
        <v/>
      </c>
      <c r="AH66" s="54" t="str">
        <f>IF('20'!AH66&lt;&gt;"",'20'!AH66/20,"")</f>
        <v/>
      </c>
      <c r="AI66" s="54" t="str">
        <f>IF('20'!AI66&lt;&gt;"",'20'!AI66/20,"")</f>
        <v/>
      </c>
      <c r="AJ66" s="54" t="str">
        <f>IF('20'!AJ66&lt;&gt;"",'20'!AJ66/20,"")</f>
        <v/>
      </c>
      <c r="AK66" s="54" t="str">
        <f>IF('20'!AK66&lt;&gt;"",'20'!AK66/20,"")</f>
        <v/>
      </c>
      <c r="AL66" s="54" t="str">
        <f>IF('20'!AL66&lt;&gt;"",'20'!AL66/20,"")</f>
        <v/>
      </c>
      <c r="AM66" s="54" t="str">
        <f>IF('20'!AM66&lt;&gt;"",'20'!AM66/20,"")</f>
        <v/>
      </c>
      <c r="AN66" s="54" t="str">
        <f>IF('20'!AN66&lt;&gt;"",'20'!AN66/20,"")</f>
        <v/>
      </c>
      <c r="AO66" s="54" t="str">
        <f>IF('20'!AO66&lt;&gt;"",'20'!AO66/20,"")</f>
        <v/>
      </c>
      <c r="AP66" s="54" t="str">
        <f>IF('20'!AP66&lt;&gt;"",'20'!AP66/20,"")</f>
        <v/>
      </c>
      <c r="AQ66" s="54" t="str">
        <f>IF('20'!AQ66&lt;&gt;"",'20'!AQ66/20,"")</f>
        <v/>
      </c>
      <c r="AR66" s="54" t="str">
        <f>IF('20'!AR66&lt;&gt;"",'20'!AR66/20,"")</f>
        <v/>
      </c>
      <c r="AS66" s="54" t="str">
        <f>IF('20'!AS66&lt;&gt;"",'20'!AS66/20,"")</f>
        <v/>
      </c>
      <c r="AT66" s="54" t="str">
        <f>IF('20'!AT66&lt;&gt;"",'20'!AT66/20,"")</f>
        <v/>
      </c>
      <c r="AU66" s="54" t="str">
        <f>IF('20'!AU66&lt;&gt;"",'20'!AU66/20,"")</f>
        <v/>
      </c>
      <c r="AV66" s="54" t="str">
        <f>IF('20'!AV66&lt;&gt;"",'20'!AV66/20,"")</f>
        <v/>
      </c>
      <c r="AW66" s="54" t="str">
        <f>IF('20'!AW66&lt;&gt;"",'20'!AW66/20,"")</f>
        <v/>
      </c>
      <c r="AX66" s="54" t="str">
        <f>IF('20'!AX66&lt;&gt;"",'20'!AX66/20,"")</f>
        <v/>
      </c>
      <c r="AY66" s="54" t="str">
        <f>IF('20'!AY66&lt;&gt;"",'20'!AY66/20,"")</f>
        <v/>
      </c>
      <c r="AZ66" s="54" t="str">
        <f>IF('20'!AZ66&lt;&gt;"",'20'!AZ66/20,"")</f>
        <v/>
      </c>
      <c r="BA66" s="54" t="str">
        <f>IF('20'!BA66&lt;&gt;"",'20'!BA66/20,"")</f>
        <v/>
      </c>
      <c r="BB66" s="54" t="str">
        <f>IF('20'!BB66&lt;&gt;"",'20'!BB66/20,"")</f>
        <v/>
      </c>
      <c r="BC66" s="54" t="str">
        <f>IF('20'!BC66&lt;&gt;"",'20'!BC66/20,"")</f>
        <v/>
      </c>
      <c r="BD66" s="54" t="str">
        <f>IF('20'!BD66&lt;&gt;"",'20'!BD66/20,"")</f>
        <v/>
      </c>
      <c r="BE66" s="54" t="str">
        <f>IF('20'!BE66&lt;&gt;"",'20'!BE66/20,"")</f>
        <v/>
      </c>
      <c r="BF66" s="54" t="str">
        <f>IF('20'!BF66&lt;&gt;"",'20'!BF66/20,"")</f>
        <v/>
      </c>
      <c r="BG66" s="54" t="str">
        <f>IF('20'!BG66&lt;&gt;"",'20'!BG66/20,"")</f>
        <v/>
      </c>
      <c r="BH66" s="54" t="str">
        <f>IF('20'!BH66&lt;&gt;"",'20'!BH66/20,"")</f>
        <v/>
      </c>
      <c r="BI66" s="54" t="str">
        <f>IF('20'!BI66&lt;&gt;"",'20'!BI66/20,"")</f>
        <v/>
      </c>
      <c r="BJ66" s="54" t="str">
        <f>IF('20'!BJ66&lt;&gt;"",'20'!BJ66/20,"")</f>
        <v/>
      </c>
      <c r="BK66" s="54" t="str">
        <f>IF('20'!BK66&lt;&gt;"",'20'!BK66/20,"")</f>
        <v/>
      </c>
      <c r="BL66" s="54" t="str">
        <f>IF('20'!BL66&lt;&gt;"",'20'!BL66/20,"")</f>
        <v/>
      </c>
      <c r="BM66" s="54" t="str">
        <f>IF('20'!BM66&lt;&gt;"",'20'!BM66/20,"")</f>
        <v/>
      </c>
      <c r="BN66" s="54" t="str">
        <f>IF('20'!BN66&lt;&gt;"",'20'!BN66/20,"")</f>
        <v/>
      </c>
      <c r="BO66" s="54" t="str">
        <f>IF('20'!BO66&lt;&gt;"",'20'!BO66/20,"")</f>
        <v/>
      </c>
      <c r="BP66" s="54" t="str">
        <f>IF('20'!BP66&lt;&gt;"",'20'!BP66/20,"")</f>
        <v/>
      </c>
      <c r="BQ66" s="54" t="str">
        <f>IF('20'!BQ66&lt;&gt;"",'20'!BQ66/20,"")</f>
        <v/>
      </c>
      <c r="BR66" s="54" t="str">
        <f>IF('20'!BR66&lt;&gt;"",'20'!BR66/20,"")</f>
        <v/>
      </c>
      <c r="BS66" s="54" t="str">
        <f>IF('20'!BS66&lt;&gt;"",'20'!BS66/20,"")</f>
        <v/>
      </c>
      <c r="BT66" s="54" t="str">
        <f>IF('20'!BT66&lt;&gt;"",'20'!BT66/20,"")</f>
        <v/>
      </c>
      <c r="BU66" s="54" t="str">
        <f>IF('20'!BU66&lt;&gt;"",'20'!BU66/20,"")</f>
        <v/>
      </c>
      <c r="BV66" s="54" t="str">
        <f>IF('20'!BV66&lt;&gt;"",'20'!BV66/20,"")</f>
        <v/>
      </c>
      <c r="BW66" s="54" t="str">
        <f>IF('20'!BW66&lt;&gt;"",'20'!BW66/20,"")</f>
        <v/>
      </c>
      <c r="BX66" s="54" t="str">
        <f>IF('20'!BX66&lt;&gt;"",'20'!BX66/20,"")</f>
        <v/>
      </c>
      <c r="BY66" s="54" t="str">
        <f>IF('20'!BY66&lt;&gt;"",'20'!BY66/20,"")</f>
        <v/>
      </c>
      <c r="BZ66" s="54" t="str">
        <f>IF('20'!BZ66&lt;&gt;"",'20'!BZ66/20,"")</f>
        <v/>
      </c>
      <c r="CA66" s="54" t="str">
        <f>IF('20'!CA66&lt;&gt;"",'20'!CA66/20,"")</f>
        <v/>
      </c>
      <c r="CB66" s="54" t="str">
        <f>IF('20'!CB66&lt;&gt;"",'20'!CB66/20,"")</f>
        <v/>
      </c>
      <c r="CC66" s="54" t="str">
        <f>IF('20'!CC66&lt;&gt;"",'20'!CC66/20,"")</f>
        <v/>
      </c>
      <c r="CD66" s="54" t="str">
        <f>IF('20'!CD66&lt;&gt;"",'20'!CD66/20,"")</f>
        <v/>
      </c>
      <c r="CE66" s="54" t="str">
        <f>IF('20'!CE66&lt;&gt;"",'20'!CE66/20,"")</f>
        <v/>
      </c>
      <c r="CF66" s="54" t="str">
        <f>IF('20'!CF66&lt;&gt;"",'20'!CF66/20,"")</f>
        <v/>
      </c>
      <c r="CG66" s="54" t="str">
        <f>IF('20'!CG66&lt;&gt;"",'20'!CG66/20,"")</f>
        <v/>
      </c>
      <c r="CH66" s="54" t="str">
        <f>IF('20'!CH66&lt;&gt;"",'20'!CH66/20,"")</f>
        <v/>
      </c>
      <c r="CI66" s="54" t="str">
        <f>IF('20'!CI66&lt;&gt;"",'20'!CI66/20,"")</f>
        <v/>
      </c>
      <c r="CJ66" s="54" t="str">
        <f>IF('20'!CJ66&lt;&gt;"",'20'!CJ66/20,"")</f>
        <v/>
      </c>
      <c r="CK66" s="54" t="str">
        <f>IF('20'!CK66&lt;&gt;"",'20'!CK66/20,"")</f>
        <v/>
      </c>
      <c r="CL66" s="54" t="str">
        <f>IF('20'!CL66&lt;&gt;"",'20'!CL66/20,"")</f>
        <v/>
      </c>
      <c r="CM66" s="54" t="str">
        <f>IF('20'!CM66&lt;&gt;"",'20'!CM66/20,"")</f>
        <v/>
      </c>
      <c r="CN66" s="54" t="str">
        <f>IF('20'!CN66&lt;&gt;"",'20'!CN66/20,"")</f>
        <v/>
      </c>
      <c r="CO66" s="54" t="str">
        <f>IF('20'!CO66&lt;&gt;"",'20'!CO66/20,"")</f>
        <v/>
      </c>
      <c r="CP66" s="54" t="str">
        <f>IF('20'!CP66&lt;&gt;"",'20'!CP66/20,"")</f>
        <v/>
      </c>
      <c r="CQ66" s="54" t="str">
        <f>IF('20'!CQ66&lt;&gt;"",'20'!CQ66/20,"")</f>
        <v/>
      </c>
      <c r="CR66" s="54" t="str">
        <f>IF('20'!CR66&lt;&gt;"",'20'!CR66/20,"")</f>
        <v/>
      </c>
      <c r="CS66" s="54" t="str">
        <f>IF('20'!CS66&lt;&gt;"",'20'!CS66/20,"")</f>
        <v/>
      </c>
      <c r="CT66" s="54" t="str">
        <f>IF('20'!CT66&lt;&gt;"",'20'!CT66/20,"")</f>
        <v/>
      </c>
      <c r="CU66" s="54" t="str">
        <f>IF('20'!CU66&lt;&gt;"",'20'!CU66/20,"")</f>
        <v/>
      </c>
      <c r="CV66" s="54" t="str">
        <f>IF('20'!CV66&lt;&gt;"",'20'!CV66/20,"")</f>
        <v/>
      </c>
      <c r="CW66" s="54" t="str">
        <f>IF('20'!CW66&lt;&gt;"",'20'!CW66/20,"")</f>
        <v/>
      </c>
      <c r="CX66" s="54" t="str">
        <f>IF('20'!CX66&lt;&gt;"",'20'!CX66/20,"")</f>
        <v/>
      </c>
      <c r="CY66" s="54" t="str">
        <f>IF('20'!CY66&lt;&gt;"",'20'!CY66/20,"")</f>
        <v/>
      </c>
      <c r="CZ66" s="54" t="str">
        <f>IF('20'!CZ66&lt;&gt;"",'20'!CZ66/20,"")</f>
        <v/>
      </c>
      <c r="DA66" s="54" t="str">
        <f>IF('20'!DA66&lt;&gt;"",'20'!DA66/20,"")</f>
        <v/>
      </c>
      <c r="DB66" s="54" t="str">
        <f>IF('20'!DB66&lt;&gt;"",'20'!DB66/20,"")</f>
        <v/>
      </c>
      <c r="DC66" s="54" t="str">
        <f>IF('20'!DC66&lt;&gt;"",'20'!DC66/20,"")</f>
        <v/>
      </c>
      <c r="DD66" s="54" t="str">
        <f>IF('20'!DD66&lt;&gt;"",'20'!DD66/20,"")</f>
        <v/>
      </c>
      <c r="DE66" s="54" t="str">
        <f>IF('20'!DE66&lt;&gt;"",'20'!DE66/20,"")</f>
        <v/>
      </c>
      <c r="DF66" s="54" t="str">
        <f>IF('20'!DF66&lt;&gt;"",'20'!DF66/20,"")</f>
        <v/>
      </c>
      <c r="DG66" s="54" t="str">
        <f>IF('20'!DG66&lt;&gt;"",'20'!DG66/20,"")</f>
        <v/>
      </c>
      <c r="DH66" s="54" t="str">
        <f>IF('20'!DH66&lt;&gt;"",'20'!DH66/20,"")</f>
        <v/>
      </c>
      <c r="DI66" s="54" t="str">
        <f>IF('20'!DI66&lt;&gt;"",'20'!DI66/20,"")</f>
        <v/>
      </c>
      <c r="DJ66" s="54" t="str">
        <f>IF('20'!DJ66&lt;&gt;"",'20'!DJ66/20,"")</f>
        <v/>
      </c>
      <c r="DK66" s="54" t="str">
        <f>IF('20'!DK66&lt;&gt;"",'20'!DK66/20,"")</f>
        <v/>
      </c>
      <c r="DL66" s="54" t="str">
        <f>IF('20'!DL66&lt;&gt;"",'20'!DL66/20,"")</f>
        <v/>
      </c>
      <c r="DM66" s="54" t="str">
        <f>IF('20'!DM66&lt;&gt;"",'20'!DM66/20,"")</f>
        <v/>
      </c>
      <c r="DN66" s="54" t="str">
        <f>IF('20'!DN66&lt;&gt;"",'20'!DN66/20,"")</f>
        <v/>
      </c>
      <c r="DO66" s="54" t="str">
        <f>IF('20'!DO66&lt;&gt;"",'20'!DO66/20,"")</f>
        <v/>
      </c>
      <c r="DP66" s="54" t="str">
        <f>IF('20'!DP66&lt;&gt;"",'20'!DP66/20,"")</f>
        <v/>
      </c>
      <c r="DQ66" s="54" t="str">
        <f>IF('20'!DQ66&lt;&gt;"",'20'!DQ66/20,"")</f>
        <v/>
      </c>
      <c r="DR66" s="54" t="str">
        <f>IF('20'!DR66&lt;&gt;"",'20'!DR66/20,"")</f>
        <v/>
      </c>
      <c r="DS66" s="54" t="str">
        <f>IF('20'!DS66&lt;&gt;"",'20'!DS66/20,"")</f>
        <v/>
      </c>
      <c r="DT66" s="54" t="str">
        <f>IF('20'!DT66&lt;&gt;"",'20'!DT66/20,"")</f>
        <v/>
      </c>
      <c r="DU66" s="54" t="str">
        <f>IF('20'!DU66&lt;&gt;"",'20'!DU66/20,"")</f>
        <v/>
      </c>
      <c r="DV66" s="54" t="str">
        <f>IF('20'!DV66&lt;&gt;"",'20'!DV66/20,"")</f>
        <v/>
      </c>
      <c r="DW66" s="54" t="str">
        <f>IF('20'!DW66&lt;&gt;"",'20'!DW66/20,"")</f>
        <v/>
      </c>
      <c r="DX66" s="54" t="str">
        <f>IF('20'!DX66&lt;&gt;"",'20'!DX66/20,"")</f>
        <v/>
      </c>
      <c r="DY66" s="54" t="str">
        <f>IF('20'!DY66&lt;&gt;"",'20'!DY66/20,"")</f>
        <v/>
      </c>
      <c r="DZ66" s="54" t="str">
        <f>IF('20'!DZ66&lt;&gt;"",'20'!DZ66/20,"")</f>
        <v/>
      </c>
      <c r="EA66" s="54" t="str">
        <f>IF('20'!EA66&lt;&gt;"",'20'!EA66/20,"")</f>
        <v/>
      </c>
      <c r="EB66" s="54" t="str">
        <f>IF('20'!EB66&lt;&gt;"",'20'!EB66/20,"")</f>
        <v/>
      </c>
      <c r="EC66" s="54" t="str">
        <f>IF('20'!EC66&lt;&gt;"",'20'!EC66/20,"")</f>
        <v/>
      </c>
      <c r="ED66" s="54" t="str">
        <f>IF('20'!ED66&lt;&gt;"",'20'!ED66/20,"")</f>
        <v/>
      </c>
      <c r="EE66" s="54" t="str">
        <f>IF('20'!EE66&lt;&gt;"",'20'!EE66/20,"")</f>
        <v/>
      </c>
      <c r="EF66" s="54" t="str">
        <f>IF('20'!EF66&lt;&gt;"",'20'!EF66/20,"")</f>
        <v/>
      </c>
      <c r="EG66" s="54" t="str">
        <f>IF('20'!EG66&lt;&gt;"",'20'!EG66/20,"")</f>
        <v/>
      </c>
      <c r="EH66" s="54" t="str">
        <f>IF('20'!EH66&lt;&gt;"",'20'!EH66/20,"")</f>
        <v/>
      </c>
      <c r="EI66" s="54" t="str">
        <f>IF('20'!EI66&lt;&gt;"",'20'!EI66/20,"")</f>
        <v/>
      </c>
      <c r="EJ66" s="54" t="str">
        <f>IF('20'!EJ66&lt;&gt;"",'20'!EJ66/20,"")</f>
        <v/>
      </c>
      <c r="EK66" s="54" t="str">
        <f>IF('20'!EK66&lt;&gt;"",'20'!EK66/20,"")</f>
        <v/>
      </c>
      <c r="EL66" s="54" t="str">
        <f>IF('20'!EL66&lt;&gt;"",'20'!EL66/20,"")</f>
        <v/>
      </c>
      <c r="EM66" s="54" t="str">
        <f>IF('20'!EM66&lt;&gt;"",'20'!EM66/20,"")</f>
        <v/>
      </c>
      <c r="EN66" s="54" t="str">
        <f>IF('20'!EN66&lt;&gt;"",'20'!EN66/20,"")</f>
        <v/>
      </c>
      <c r="EO66" s="54" t="str">
        <f>IF('20'!EO66&lt;&gt;"",'20'!EO66/20,"")</f>
        <v/>
      </c>
      <c r="EP66" s="54" t="str">
        <f>IF('20'!EP66&lt;&gt;"",'20'!EP66/20,"")</f>
        <v/>
      </c>
      <c r="EQ66" s="54" t="str">
        <f>IF('20'!EQ66&lt;&gt;"",'20'!EQ66/20,"")</f>
        <v/>
      </c>
      <c r="ER66" s="54" t="str">
        <f>IF('20'!ER66&lt;&gt;"",'20'!ER66/20,"")</f>
        <v/>
      </c>
      <c r="ES66" s="54" t="str">
        <f>IF('20'!ES66&lt;&gt;"",'20'!ES66/20,"")</f>
        <v/>
      </c>
      <c r="ET66" s="54" t="str">
        <f>IF('20'!ET66&lt;&gt;"",'20'!ET66/20,"")</f>
        <v/>
      </c>
      <c r="EU66" s="54" t="str">
        <f>IF('20'!EU66&lt;&gt;"",'20'!EU66/20,"")</f>
        <v/>
      </c>
      <c r="EV66" s="54" t="str">
        <f>IF('20'!EV66&lt;&gt;"",'20'!EV66/20,"")</f>
        <v/>
      </c>
      <c r="EW66" s="54" t="str">
        <f>IF('20'!EW66&lt;&gt;"",'20'!EW66/20,"")</f>
        <v/>
      </c>
      <c r="EX66" s="54" t="str">
        <f>IF('20'!EX66&lt;&gt;"",'20'!EX66/20,"")</f>
        <v/>
      </c>
      <c r="EY66" s="54" t="str">
        <f>IF('20'!EY66&lt;&gt;"",'20'!EY66/20,"")</f>
        <v/>
      </c>
      <c r="EZ66" s="54" t="str">
        <f>IF('20'!EZ66&lt;&gt;"",'20'!EZ66/20,"")</f>
        <v/>
      </c>
      <c r="FA66" s="54" t="str">
        <f>IF('20'!FA66&lt;&gt;"",'20'!FA66/20,"")</f>
        <v/>
      </c>
      <c r="FB66" s="54" t="str">
        <f>IF('20'!FB66&lt;&gt;"",'20'!FB66/20,"")</f>
        <v/>
      </c>
      <c r="FC66" s="54" t="str">
        <f>IF('20'!FC66&lt;&gt;"",'20'!FC66/20,"")</f>
        <v/>
      </c>
      <c r="FD66" s="54" t="str">
        <f>IF('20'!FD66&lt;&gt;"",'20'!FD66/20,"")</f>
        <v/>
      </c>
      <c r="FE66" s="54" t="str">
        <f>IF('20'!FE66&lt;&gt;"",'20'!FE66/20,"")</f>
        <v/>
      </c>
      <c r="FF66" s="54" t="str">
        <f>IF('20'!FF66&lt;&gt;"",'20'!FF66/20,"")</f>
        <v/>
      </c>
      <c r="FG66" s="54" t="str">
        <f>IF('20'!FG66&lt;&gt;"",'20'!FG66/20,"")</f>
        <v/>
      </c>
      <c r="FH66" s="54" t="str">
        <f>IF('20'!FH66&lt;&gt;"",'20'!FH66/20,"")</f>
        <v/>
      </c>
      <c r="FI66" s="54" t="str">
        <f>IF('20'!FI66&lt;&gt;"",'20'!FI66/20,"")</f>
        <v/>
      </c>
      <c r="FJ66" s="54" t="str">
        <f>IF('20'!FJ66&lt;&gt;"",'20'!FJ66/20,"")</f>
        <v/>
      </c>
      <c r="FK66" s="54" t="str">
        <f>IF('20'!FK66&lt;&gt;"",'20'!FK66/20,"")</f>
        <v/>
      </c>
      <c r="FL66" s="54" t="str">
        <f>IF('20'!FL66&lt;&gt;"",'20'!FL66/20,"")</f>
        <v/>
      </c>
    </row>
    <row r="67" spans="2:168" x14ac:dyDescent="0.25">
      <c r="B67" s="42"/>
      <c r="C67" s="42"/>
      <c r="D67" s="38"/>
      <c r="E67" s="54" t="str">
        <f>IF('20'!E67&lt;&gt;"",'20'!E67/20,"")</f>
        <v/>
      </c>
      <c r="F67" s="54" t="str">
        <f>IF('20'!F67&lt;&gt;"",'20'!F67/20,"")</f>
        <v/>
      </c>
      <c r="G67" s="54" t="str">
        <f>IF('20'!G67&lt;&gt;"",'20'!G67/20,"")</f>
        <v/>
      </c>
      <c r="H67" s="54" t="str">
        <f>IF('20'!H67&lt;&gt;"",'20'!H67/20,"")</f>
        <v/>
      </c>
      <c r="I67" s="54" t="str">
        <f>IF('20'!I67&lt;&gt;"",'20'!I67/20,"")</f>
        <v/>
      </c>
      <c r="J67" s="54" t="str">
        <f>IF('20'!J67&lt;&gt;"",'20'!J67/20,"")</f>
        <v/>
      </c>
      <c r="K67" s="54" t="str">
        <f>IF('20'!K67&lt;&gt;"",'20'!K67/20,"")</f>
        <v/>
      </c>
      <c r="L67" s="54" t="str">
        <f>IF('20'!L67&lt;&gt;"",'20'!L67/20,"")</f>
        <v/>
      </c>
      <c r="M67" s="54" t="str">
        <f>IF('20'!M67&lt;&gt;"",'20'!M67/20,"")</f>
        <v/>
      </c>
      <c r="N67" s="54" t="str">
        <f>IF('20'!N67&lt;&gt;"",'20'!N67/20,"")</f>
        <v/>
      </c>
      <c r="O67" s="54" t="str">
        <f>IF('20'!O67&lt;&gt;"",'20'!O67/20,"")</f>
        <v/>
      </c>
      <c r="P67" s="54" t="str">
        <f>IF('20'!P67&lt;&gt;"",'20'!P67/20,"")</f>
        <v/>
      </c>
      <c r="Q67" s="54" t="str">
        <f>IF('20'!Q67&lt;&gt;"",'20'!Q67/20,"")</f>
        <v/>
      </c>
      <c r="R67" s="54" t="str">
        <f>IF('20'!R67&lt;&gt;"",'20'!R67/20,"")</f>
        <v/>
      </c>
      <c r="S67" s="54" t="str">
        <f>IF('20'!S67&lt;&gt;"",'20'!S67/20,"")</f>
        <v/>
      </c>
      <c r="T67" s="54" t="str">
        <f>IF('20'!T67&lt;&gt;"",'20'!T67/20,"")</f>
        <v/>
      </c>
      <c r="U67" s="54" t="str">
        <f>IF('20'!U67&lt;&gt;"",'20'!U67/20,"")</f>
        <v/>
      </c>
      <c r="V67" s="54" t="str">
        <f>IF('20'!V67&lt;&gt;"",'20'!V67/20,"")</f>
        <v/>
      </c>
      <c r="W67" s="54" t="str">
        <f>IF('20'!W67&lt;&gt;"",'20'!W67/20,"")</f>
        <v/>
      </c>
      <c r="X67" s="54" t="str">
        <f>IF('20'!X67&lt;&gt;"",'20'!X67/20,"")</f>
        <v/>
      </c>
      <c r="Y67" s="54" t="str">
        <f>IF('20'!Y67&lt;&gt;"",'20'!Y67/20,"")</f>
        <v/>
      </c>
      <c r="Z67" s="54" t="str">
        <f>IF('20'!Z67&lt;&gt;"",'20'!Z67/20,"")</f>
        <v/>
      </c>
      <c r="AA67" s="54" t="str">
        <f>IF('20'!AA67&lt;&gt;"",'20'!AA67/20,"")</f>
        <v/>
      </c>
      <c r="AB67" s="54" t="str">
        <f>IF('20'!AB67&lt;&gt;"",'20'!AB67/20,"")</f>
        <v/>
      </c>
      <c r="AC67" s="54" t="str">
        <f>IF('20'!AC67&lt;&gt;"",'20'!AC67/20,"")</f>
        <v/>
      </c>
      <c r="AD67" s="54" t="str">
        <f>IF('20'!AD67&lt;&gt;"",'20'!AD67/20,"")</f>
        <v/>
      </c>
      <c r="AE67" s="54" t="str">
        <f>IF('20'!AE67&lt;&gt;"",'20'!AE67/20,"")</f>
        <v/>
      </c>
      <c r="AF67" s="54" t="str">
        <f>IF('20'!AF67&lt;&gt;"",'20'!AF67/20,"")</f>
        <v/>
      </c>
      <c r="AG67" s="54" t="str">
        <f>IF('20'!AG67&lt;&gt;"",'20'!AG67/20,"")</f>
        <v/>
      </c>
      <c r="AH67" s="54" t="str">
        <f>IF('20'!AH67&lt;&gt;"",'20'!AH67/20,"")</f>
        <v/>
      </c>
      <c r="AI67" s="54" t="str">
        <f>IF('20'!AI67&lt;&gt;"",'20'!AI67/20,"")</f>
        <v/>
      </c>
      <c r="AJ67" s="54" t="str">
        <f>IF('20'!AJ67&lt;&gt;"",'20'!AJ67/20,"")</f>
        <v/>
      </c>
      <c r="AK67" s="54" t="str">
        <f>IF('20'!AK67&lt;&gt;"",'20'!AK67/20,"")</f>
        <v/>
      </c>
      <c r="AL67" s="54" t="str">
        <f>IF('20'!AL67&lt;&gt;"",'20'!AL67/20,"")</f>
        <v/>
      </c>
      <c r="AM67" s="54" t="str">
        <f>IF('20'!AM67&lt;&gt;"",'20'!AM67/20,"")</f>
        <v/>
      </c>
      <c r="AN67" s="54" t="str">
        <f>IF('20'!AN67&lt;&gt;"",'20'!AN67/20,"")</f>
        <v/>
      </c>
      <c r="AO67" s="54" t="str">
        <f>IF('20'!AO67&lt;&gt;"",'20'!AO67/20,"")</f>
        <v/>
      </c>
      <c r="AP67" s="54" t="str">
        <f>IF('20'!AP67&lt;&gt;"",'20'!AP67/20,"")</f>
        <v/>
      </c>
      <c r="AQ67" s="54" t="str">
        <f>IF('20'!AQ67&lt;&gt;"",'20'!AQ67/20,"")</f>
        <v/>
      </c>
      <c r="AR67" s="54" t="str">
        <f>IF('20'!AR67&lt;&gt;"",'20'!AR67/20,"")</f>
        <v/>
      </c>
      <c r="AS67" s="54" t="str">
        <f>IF('20'!AS67&lt;&gt;"",'20'!AS67/20,"")</f>
        <v/>
      </c>
      <c r="AT67" s="54" t="str">
        <f>IF('20'!AT67&lt;&gt;"",'20'!AT67/20,"")</f>
        <v/>
      </c>
      <c r="AU67" s="54" t="str">
        <f>IF('20'!AU67&lt;&gt;"",'20'!AU67/20,"")</f>
        <v/>
      </c>
      <c r="AV67" s="54" t="str">
        <f>IF('20'!AV67&lt;&gt;"",'20'!AV67/20,"")</f>
        <v/>
      </c>
      <c r="AW67" s="54" t="str">
        <f>IF('20'!AW67&lt;&gt;"",'20'!AW67/20,"")</f>
        <v/>
      </c>
      <c r="AX67" s="54" t="str">
        <f>IF('20'!AX67&lt;&gt;"",'20'!AX67/20,"")</f>
        <v/>
      </c>
      <c r="AY67" s="54" t="str">
        <f>IF('20'!AY67&lt;&gt;"",'20'!AY67/20,"")</f>
        <v/>
      </c>
      <c r="AZ67" s="54" t="str">
        <f>IF('20'!AZ67&lt;&gt;"",'20'!AZ67/20,"")</f>
        <v/>
      </c>
      <c r="BA67" s="54" t="str">
        <f>IF('20'!BA67&lt;&gt;"",'20'!BA67/20,"")</f>
        <v/>
      </c>
      <c r="BB67" s="54" t="str">
        <f>IF('20'!BB67&lt;&gt;"",'20'!BB67/20,"")</f>
        <v/>
      </c>
      <c r="BC67" s="54" t="str">
        <f>IF('20'!BC67&lt;&gt;"",'20'!BC67/20,"")</f>
        <v/>
      </c>
      <c r="BD67" s="54" t="str">
        <f>IF('20'!BD67&lt;&gt;"",'20'!BD67/20,"")</f>
        <v/>
      </c>
      <c r="BE67" s="54" t="str">
        <f>IF('20'!BE67&lt;&gt;"",'20'!BE67/20,"")</f>
        <v/>
      </c>
      <c r="BF67" s="54" t="str">
        <f>IF('20'!BF67&lt;&gt;"",'20'!BF67/20,"")</f>
        <v/>
      </c>
      <c r="BG67" s="54" t="str">
        <f>IF('20'!BG67&lt;&gt;"",'20'!BG67/20,"")</f>
        <v/>
      </c>
      <c r="BH67" s="54" t="str">
        <f>IF('20'!BH67&lt;&gt;"",'20'!BH67/20,"")</f>
        <v/>
      </c>
      <c r="BI67" s="54" t="str">
        <f>IF('20'!BI67&lt;&gt;"",'20'!BI67/20,"")</f>
        <v/>
      </c>
      <c r="BJ67" s="54" t="str">
        <f>IF('20'!BJ67&lt;&gt;"",'20'!BJ67/20,"")</f>
        <v/>
      </c>
      <c r="BK67" s="54" t="str">
        <f>IF('20'!BK67&lt;&gt;"",'20'!BK67/20,"")</f>
        <v/>
      </c>
      <c r="BL67" s="54" t="str">
        <f>IF('20'!BL67&lt;&gt;"",'20'!BL67/20,"")</f>
        <v/>
      </c>
      <c r="BM67" s="54" t="str">
        <f>IF('20'!BM67&lt;&gt;"",'20'!BM67/20,"")</f>
        <v/>
      </c>
      <c r="BN67" s="54" t="str">
        <f>IF('20'!BN67&lt;&gt;"",'20'!BN67/20,"")</f>
        <v/>
      </c>
      <c r="BO67" s="54" t="str">
        <f>IF('20'!BO67&lt;&gt;"",'20'!BO67/20,"")</f>
        <v/>
      </c>
      <c r="BP67" s="54" t="str">
        <f>IF('20'!BP67&lt;&gt;"",'20'!BP67/20,"")</f>
        <v/>
      </c>
      <c r="BQ67" s="54" t="str">
        <f>IF('20'!BQ67&lt;&gt;"",'20'!BQ67/20,"")</f>
        <v/>
      </c>
      <c r="BR67" s="54" t="str">
        <f>IF('20'!BR67&lt;&gt;"",'20'!BR67/20,"")</f>
        <v/>
      </c>
      <c r="BS67" s="54" t="str">
        <f>IF('20'!BS67&lt;&gt;"",'20'!BS67/20,"")</f>
        <v/>
      </c>
      <c r="BT67" s="54" t="str">
        <f>IF('20'!BT67&lt;&gt;"",'20'!BT67/20,"")</f>
        <v/>
      </c>
      <c r="BU67" s="54" t="str">
        <f>IF('20'!BU67&lt;&gt;"",'20'!BU67/20,"")</f>
        <v/>
      </c>
      <c r="BV67" s="54" t="str">
        <f>IF('20'!BV67&lt;&gt;"",'20'!BV67/20,"")</f>
        <v/>
      </c>
      <c r="BW67" s="54" t="str">
        <f>IF('20'!BW67&lt;&gt;"",'20'!BW67/20,"")</f>
        <v/>
      </c>
      <c r="BX67" s="54" t="str">
        <f>IF('20'!BX67&lt;&gt;"",'20'!BX67/20,"")</f>
        <v/>
      </c>
      <c r="BY67" s="54" t="str">
        <f>IF('20'!BY67&lt;&gt;"",'20'!BY67/20,"")</f>
        <v/>
      </c>
      <c r="BZ67" s="54" t="str">
        <f>IF('20'!BZ67&lt;&gt;"",'20'!BZ67/20,"")</f>
        <v/>
      </c>
      <c r="CA67" s="54" t="str">
        <f>IF('20'!CA67&lt;&gt;"",'20'!CA67/20,"")</f>
        <v/>
      </c>
      <c r="CB67" s="54" t="str">
        <f>IF('20'!CB67&lt;&gt;"",'20'!CB67/20,"")</f>
        <v/>
      </c>
      <c r="CC67" s="54" t="str">
        <f>IF('20'!CC67&lt;&gt;"",'20'!CC67/20,"")</f>
        <v/>
      </c>
      <c r="CD67" s="54" t="str">
        <f>IF('20'!CD67&lt;&gt;"",'20'!CD67/20,"")</f>
        <v/>
      </c>
      <c r="CE67" s="54" t="str">
        <f>IF('20'!CE67&lt;&gt;"",'20'!CE67/20,"")</f>
        <v/>
      </c>
      <c r="CF67" s="54" t="str">
        <f>IF('20'!CF67&lt;&gt;"",'20'!CF67/20,"")</f>
        <v/>
      </c>
      <c r="CG67" s="54" t="str">
        <f>IF('20'!CG67&lt;&gt;"",'20'!CG67/20,"")</f>
        <v/>
      </c>
      <c r="CH67" s="54" t="str">
        <f>IF('20'!CH67&lt;&gt;"",'20'!CH67/20,"")</f>
        <v/>
      </c>
      <c r="CI67" s="54" t="str">
        <f>IF('20'!CI67&lt;&gt;"",'20'!CI67/20,"")</f>
        <v/>
      </c>
      <c r="CJ67" s="54" t="str">
        <f>IF('20'!CJ67&lt;&gt;"",'20'!CJ67/20,"")</f>
        <v/>
      </c>
      <c r="CK67" s="54" t="str">
        <f>IF('20'!CK67&lt;&gt;"",'20'!CK67/20,"")</f>
        <v/>
      </c>
      <c r="CL67" s="54" t="str">
        <f>IF('20'!CL67&lt;&gt;"",'20'!CL67/20,"")</f>
        <v/>
      </c>
      <c r="CM67" s="54" t="str">
        <f>IF('20'!CM67&lt;&gt;"",'20'!CM67/20,"")</f>
        <v/>
      </c>
      <c r="CN67" s="54" t="str">
        <f>IF('20'!CN67&lt;&gt;"",'20'!CN67/20,"")</f>
        <v/>
      </c>
      <c r="CO67" s="54" t="str">
        <f>IF('20'!CO67&lt;&gt;"",'20'!CO67/20,"")</f>
        <v/>
      </c>
      <c r="CP67" s="54" t="str">
        <f>IF('20'!CP67&lt;&gt;"",'20'!CP67/20,"")</f>
        <v/>
      </c>
      <c r="CQ67" s="54" t="str">
        <f>IF('20'!CQ67&lt;&gt;"",'20'!CQ67/20,"")</f>
        <v/>
      </c>
      <c r="CR67" s="54" t="str">
        <f>IF('20'!CR67&lt;&gt;"",'20'!CR67/20,"")</f>
        <v/>
      </c>
      <c r="CS67" s="54" t="str">
        <f>IF('20'!CS67&lt;&gt;"",'20'!CS67/20,"")</f>
        <v/>
      </c>
      <c r="CT67" s="54" t="str">
        <f>IF('20'!CT67&lt;&gt;"",'20'!CT67/20,"")</f>
        <v/>
      </c>
      <c r="CU67" s="54" t="str">
        <f>IF('20'!CU67&lt;&gt;"",'20'!CU67/20,"")</f>
        <v/>
      </c>
      <c r="CV67" s="54" t="str">
        <f>IF('20'!CV67&lt;&gt;"",'20'!CV67/20,"")</f>
        <v/>
      </c>
      <c r="CW67" s="54" t="str">
        <f>IF('20'!CW67&lt;&gt;"",'20'!CW67/20,"")</f>
        <v/>
      </c>
      <c r="CX67" s="54" t="str">
        <f>IF('20'!CX67&lt;&gt;"",'20'!CX67/20,"")</f>
        <v/>
      </c>
      <c r="CY67" s="54" t="str">
        <f>IF('20'!CY67&lt;&gt;"",'20'!CY67/20,"")</f>
        <v/>
      </c>
      <c r="CZ67" s="54" t="str">
        <f>IF('20'!CZ67&lt;&gt;"",'20'!CZ67/20,"")</f>
        <v/>
      </c>
      <c r="DA67" s="54" t="str">
        <f>IF('20'!DA67&lt;&gt;"",'20'!DA67/20,"")</f>
        <v/>
      </c>
      <c r="DB67" s="54" t="str">
        <f>IF('20'!DB67&lt;&gt;"",'20'!DB67/20,"")</f>
        <v/>
      </c>
      <c r="DC67" s="54" t="str">
        <f>IF('20'!DC67&lt;&gt;"",'20'!DC67/20,"")</f>
        <v/>
      </c>
      <c r="DD67" s="54" t="str">
        <f>IF('20'!DD67&lt;&gt;"",'20'!DD67/20,"")</f>
        <v/>
      </c>
      <c r="DE67" s="54" t="str">
        <f>IF('20'!DE67&lt;&gt;"",'20'!DE67/20,"")</f>
        <v/>
      </c>
      <c r="DF67" s="54" t="str">
        <f>IF('20'!DF67&lt;&gt;"",'20'!DF67/20,"")</f>
        <v/>
      </c>
      <c r="DG67" s="54" t="str">
        <f>IF('20'!DG67&lt;&gt;"",'20'!DG67/20,"")</f>
        <v/>
      </c>
      <c r="DH67" s="54" t="str">
        <f>IF('20'!DH67&lt;&gt;"",'20'!DH67/20,"")</f>
        <v/>
      </c>
      <c r="DI67" s="54" t="str">
        <f>IF('20'!DI67&lt;&gt;"",'20'!DI67/20,"")</f>
        <v/>
      </c>
      <c r="DJ67" s="54" t="str">
        <f>IF('20'!DJ67&lt;&gt;"",'20'!DJ67/20,"")</f>
        <v/>
      </c>
      <c r="DK67" s="54" t="str">
        <f>IF('20'!DK67&lt;&gt;"",'20'!DK67/20,"")</f>
        <v/>
      </c>
      <c r="DL67" s="54" t="str">
        <f>IF('20'!DL67&lt;&gt;"",'20'!DL67/20,"")</f>
        <v/>
      </c>
      <c r="DM67" s="54" t="str">
        <f>IF('20'!DM67&lt;&gt;"",'20'!DM67/20,"")</f>
        <v/>
      </c>
      <c r="DN67" s="54" t="str">
        <f>IF('20'!DN67&lt;&gt;"",'20'!DN67/20,"")</f>
        <v/>
      </c>
      <c r="DO67" s="54" t="str">
        <f>IF('20'!DO67&lt;&gt;"",'20'!DO67/20,"")</f>
        <v/>
      </c>
      <c r="DP67" s="54" t="str">
        <f>IF('20'!DP67&lt;&gt;"",'20'!DP67/20,"")</f>
        <v/>
      </c>
      <c r="DQ67" s="54" t="str">
        <f>IF('20'!DQ67&lt;&gt;"",'20'!DQ67/20,"")</f>
        <v/>
      </c>
      <c r="DR67" s="54" t="str">
        <f>IF('20'!DR67&lt;&gt;"",'20'!DR67/20,"")</f>
        <v/>
      </c>
      <c r="DS67" s="54" t="str">
        <f>IF('20'!DS67&lt;&gt;"",'20'!DS67/20,"")</f>
        <v/>
      </c>
      <c r="DT67" s="54" t="str">
        <f>IF('20'!DT67&lt;&gt;"",'20'!DT67/20,"")</f>
        <v/>
      </c>
      <c r="DU67" s="54" t="str">
        <f>IF('20'!DU67&lt;&gt;"",'20'!DU67/20,"")</f>
        <v/>
      </c>
      <c r="DV67" s="54" t="str">
        <f>IF('20'!DV67&lt;&gt;"",'20'!DV67/20,"")</f>
        <v/>
      </c>
      <c r="DW67" s="54" t="str">
        <f>IF('20'!DW67&lt;&gt;"",'20'!DW67/20,"")</f>
        <v/>
      </c>
      <c r="DX67" s="54" t="str">
        <f>IF('20'!DX67&lt;&gt;"",'20'!DX67/20,"")</f>
        <v/>
      </c>
      <c r="DY67" s="54" t="str">
        <f>IF('20'!DY67&lt;&gt;"",'20'!DY67/20,"")</f>
        <v/>
      </c>
      <c r="DZ67" s="54" t="str">
        <f>IF('20'!DZ67&lt;&gt;"",'20'!DZ67/20,"")</f>
        <v/>
      </c>
      <c r="EA67" s="54" t="str">
        <f>IF('20'!EA67&lt;&gt;"",'20'!EA67/20,"")</f>
        <v/>
      </c>
      <c r="EB67" s="54" t="str">
        <f>IF('20'!EB67&lt;&gt;"",'20'!EB67/20,"")</f>
        <v/>
      </c>
      <c r="EC67" s="54" t="str">
        <f>IF('20'!EC67&lt;&gt;"",'20'!EC67/20,"")</f>
        <v/>
      </c>
      <c r="ED67" s="54" t="str">
        <f>IF('20'!ED67&lt;&gt;"",'20'!ED67/20,"")</f>
        <v/>
      </c>
      <c r="EE67" s="54" t="str">
        <f>IF('20'!EE67&lt;&gt;"",'20'!EE67/20,"")</f>
        <v/>
      </c>
      <c r="EF67" s="54" t="str">
        <f>IF('20'!EF67&lt;&gt;"",'20'!EF67/20,"")</f>
        <v/>
      </c>
      <c r="EG67" s="54" t="str">
        <f>IF('20'!EG67&lt;&gt;"",'20'!EG67/20,"")</f>
        <v/>
      </c>
      <c r="EH67" s="54" t="str">
        <f>IF('20'!EH67&lt;&gt;"",'20'!EH67/20,"")</f>
        <v/>
      </c>
      <c r="EI67" s="54" t="str">
        <f>IF('20'!EI67&lt;&gt;"",'20'!EI67/20,"")</f>
        <v/>
      </c>
      <c r="EJ67" s="54" t="str">
        <f>IF('20'!EJ67&lt;&gt;"",'20'!EJ67/20,"")</f>
        <v/>
      </c>
      <c r="EK67" s="54" t="str">
        <f>IF('20'!EK67&lt;&gt;"",'20'!EK67/20,"")</f>
        <v/>
      </c>
      <c r="EL67" s="54" t="str">
        <f>IF('20'!EL67&lt;&gt;"",'20'!EL67/20,"")</f>
        <v/>
      </c>
      <c r="EM67" s="54" t="str">
        <f>IF('20'!EM67&lt;&gt;"",'20'!EM67/20,"")</f>
        <v/>
      </c>
      <c r="EN67" s="54" t="str">
        <f>IF('20'!EN67&lt;&gt;"",'20'!EN67/20,"")</f>
        <v/>
      </c>
      <c r="EO67" s="54" t="str">
        <f>IF('20'!EO67&lt;&gt;"",'20'!EO67/20,"")</f>
        <v/>
      </c>
      <c r="EP67" s="54" t="str">
        <f>IF('20'!EP67&lt;&gt;"",'20'!EP67/20,"")</f>
        <v/>
      </c>
      <c r="EQ67" s="54" t="str">
        <f>IF('20'!EQ67&lt;&gt;"",'20'!EQ67/20,"")</f>
        <v/>
      </c>
      <c r="ER67" s="54" t="str">
        <f>IF('20'!ER67&lt;&gt;"",'20'!ER67/20,"")</f>
        <v/>
      </c>
      <c r="ES67" s="54" t="str">
        <f>IF('20'!ES67&lt;&gt;"",'20'!ES67/20,"")</f>
        <v/>
      </c>
      <c r="ET67" s="54" t="str">
        <f>IF('20'!ET67&lt;&gt;"",'20'!ET67/20,"")</f>
        <v/>
      </c>
      <c r="EU67" s="54" t="str">
        <f>IF('20'!EU67&lt;&gt;"",'20'!EU67/20,"")</f>
        <v/>
      </c>
      <c r="EV67" s="54" t="str">
        <f>IF('20'!EV67&lt;&gt;"",'20'!EV67/20,"")</f>
        <v/>
      </c>
      <c r="EW67" s="54" t="str">
        <f>IF('20'!EW67&lt;&gt;"",'20'!EW67/20,"")</f>
        <v/>
      </c>
      <c r="EX67" s="54" t="str">
        <f>IF('20'!EX67&lt;&gt;"",'20'!EX67/20,"")</f>
        <v/>
      </c>
      <c r="EY67" s="54" t="str">
        <f>IF('20'!EY67&lt;&gt;"",'20'!EY67/20,"")</f>
        <v/>
      </c>
      <c r="EZ67" s="54" t="str">
        <f>IF('20'!EZ67&lt;&gt;"",'20'!EZ67/20,"")</f>
        <v/>
      </c>
      <c r="FA67" s="54" t="str">
        <f>IF('20'!FA67&lt;&gt;"",'20'!FA67/20,"")</f>
        <v/>
      </c>
      <c r="FB67" s="54" t="str">
        <f>IF('20'!FB67&lt;&gt;"",'20'!FB67/20,"")</f>
        <v/>
      </c>
      <c r="FC67" s="54" t="str">
        <f>IF('20'!FC67&lt;&gt;"",'20'!FC67/20,"")</f>
        <v/>
      </c>
      <c r="FD67" s="54" t="str">
        <f>IF('20'!FD67&lt;&gt;"",'20'!FD67/20,"")</f>
        <v/>
      </c>
      <c r="FE67" s="54" t="str">
        <f>IF('20'!FE67&lt;&gt;"",'20'!FE67/20,"")</f>
        <v/>
      </c>
      <c r="FF67" s="54" t="str">
        <f>IF('20'!FF67&lt;&gt;"",'20'!FF67/20,"")</f>
        <v/>
      </c>
      <c r="FG67" s="54" t="str">
        <f>IF('20'!FG67&lt;&gt;"",'20'!FG67/20,"")</f>
        <v/>
      </c>
      <c r="FH67" s="54" t="str">
        <f>IF('20'!FH67&lt;&gt;"",'20'!FH67/20,"")</f>
        <v/>
      </c>
      <c r="FI67" s="54" t="str">
        <f>IF('20'!FI67&lt;&gt;"",'20'!FI67/20,"")</f>
        <v/>
      </c>
      <c r="FJ67" s="54" t="str">
        <f>IF('20'!FJ67&lt;&gt;"",'20'!FJ67/20,"")</f>
        <v/>
      </c>
      <c r="FK67" s="54" t="str">
        <f>IF('20'!FK67&lt;&gt;"",'20'!FK67/20,"")</f>
        <v/>
      </c>
      <c r="FL67" s="54" t="str">
        <f>IF('20'!FL67&lt;&gt;"",'20'!FL67/20,"")</f>
        <v/>
      </c>
    </row>
    <row r="68" spans="2:168" x14ac:dyDescent="0.25">
      <c r="B68" s="42"/>
      <c r="C68" s="42"/>
      <c r="D68" s="38"/>
      <c r="E68" s="54" t="str">
        <f>IF('20'!E68&lt;&gt;"",'20'!E68/20,"")</f>
        <v/>
      </c>
      <c r="F68" s="54" t="str">
        <f>IF('20'!F68&lt;&gt;"",'20'!F68/20,"")</f>
        <v/>
      </c>
      <c r="G68" s="54" t="str">
        <f>IF('20'!G68&lt;&gt;"",'20'!G68/20,"")</f>
        <v/>
      </c>
      <c r="H68" s="54" t="str">
        <f>IF('20'!H68&lt;&gt;"",'20'!H68/20,"")</f>
        <v/>
      </c>
      <c r="I68" s="54" t="str">
        <f>IF('20'!I68&lt;&gt;"",'20'!I68/20,"")</f>
        <v/>
      </c>
      <c r="J68" s="54" t="str">
        <f>IF('20'!J68&lt;&gt;"",'20'!J68/20,"")</f>
        <v/>
      </c>
      <c r="K68" s="54" t="str">
        <f>IF('20'!K68&lt;&gt;"",'20'!K68/20,"")</f>
        <v/>
      </c>
      <c r="L68" s="54" t="str">
        <f>IF('20'!L68&lt;&gt;"",'20'!L68/20,"")</f>
        <v/>
      </c>
      <c r="M68" s="54" t="str">
        <f>IF('20'!M68&lt;&gt;"",'20'!M68/20,"")</f>
        <v/>
      </c>
      <c r="N68" s="54" t="str">
        <f>IF('20'!N68&lt;&gt;"",'20'!N68/20,"")</f>
        <v/>
      </c>
      <c r="O68" s="54" t="str">
        <f>IF('20'!O68&lt;&gt;"",'20'!O68/20,"")</f>
        <v/>
      </c>
      <c r="P68" s="54" t="str">
        <f>IF('20'!P68&lt;&gt;"",'20'!P68/20,"")</f>
        <v/>
      </c>
      <c r="Q68" s="54" t="str">
        <f>IF('20'!Q68&lt;&gt;"",'20'!Q68/20,"")</f>
        <v/>
      </c>
      <c r="R68" s="54" t="str">
        <f>IF('20'!R68&lt;&gt;"",'20'!R68/20,"")</f>
        <v/>
      </c>
      <c r="S68" s="54" t="str">
        <f>IF('20'!S68&lt;&gt;"",'20'!S68/20,"")</f>
        <v/>
      </c>
      <c r="T68" s="54" t="str">
        <f>IF('20'!T68&lt;&gt;"",'20'!T68/20,"")</f>
        <v/>
      </c>
      <c r="U68" s="54" t="str">
        <f>IF('20'!U68&lt;&gt;"",'20'!U68/20,"")</f>
        <v/>
      </c>
      <c r="V68" s="54" t="str">
        <f>IF('20'!V68&lt;&gt;"",'20'!V68/20,"")</f>
        <v/>
      </c>
      <c r="W68" s="54" t="str">
        <f>IF('20'!W68&lt;&gt;"",'20'!W68/20,"")</f>
        <v/>
      </c>
      <c r="X68" s="54" t="str">
        <f>IF('20'!X68&lt;&gt;"",'20'!X68/20,"")</f>
        <v/>
      </c>
      <c r="Y68" s="54" t="str">
        <f>IF('20'!Y68&lt;&gt;"",'20'!Y68/20,"")</f>
        <v/>
      </c>
      <c r="Z68" s="54" t="str">
        <f>IF('20'!Z68&lt;&gt;"",'20'!Z68/20,"")</f>
        <v/>
      </c>
      <c r="AA68" s="54" t="str">
        <f>IF('20'!AA68&lt;&gt;"",'20'!AA68/20,"")</f>
        <v/>
      </c>
      <c r="AB68" s="54" t="str">
        <f>IF('20'!AB68&lt;&gt;"",'20'!AB68/20,"")</f>
        <v/>
      </c>
      <c r="AC68" s="54" t="str">
        <f>IF('20'!AC68&lt;&gt;"",'20'!AC68/20,"")</f>
        <v/>
      </c>
      <c r="AD68" s="54" t="str">
        <f>IF('20'!AD68&lt;&gt;"",'20'!AD68/20,"")</f>
        <v/>
      </c>
      <c r="AE68" s="54" t="str">
        <f>IF('20'!AE68&lt;&gt;"",'20'!AE68/20,"")</f>
        <v/>
      </c>
      <c r="AF68" s="54" t="str">
        <f>IF('20'!AF68&lt;&gt;"",'20'!AF68/20,"")</f>
        <v/>
      </c>
      <c r="AG68" s="54" t="str">
        <f>IF('20'!AG68&lt;&gt;"",'20'!AG68/20,"")</f>
        <v/>
      </c>
      <c r="AH68" s="54" t="str">
        <f>IF('20'!AH68&lt;&gt;"",'20'!AH68/20,"")</f>
        <v/>
      </c>
      <c r="AI68" s="54" t="str">
        <f>IF('20'!AI68&lt;&gt;"",'20'!AI68/20,"")</f>
        <v/>
      </c>
      <c r="AJ68" s="54" t="str">
        <f>IF('20'!AJ68&lt;&gt;"",'20'!AJ68/20,"")</f>
        <v/>
      </c>
      <c r="AK68" s="54" t="str">
        <f>IF('20'!AK68&lt;&gt;"",'20'!AK68/20,"")</f>
        <v/>
      </c>
      <c r="AL68" s="54" t="str">
        <f>IF('20'!AL68&lt;&gt;"",'20'!AL68/20,"")</f>
        <v/>
      </c>
      <c r="AM68" s="54" t="str">
        <f>IF('20'!AM68&lt;&gt;"",'20'!AM68/20,"")</f>
        <v/>
      </c>
      <c r="AN68" s="54" t="str">
        <f>IF('20'!AN68&lt;&gt;"",'20'!AN68/20,"")</f>
        <v/>
      </c>
      <c r="AO68" s="54" t="str">
        <f>IF('20'!AO68&lt;&gt;"",'20'!AO68/20,"")</f>
        <v/>
      </c>
      <c r="AP68" s="54" t="str">
        <f>IF('20'!AP68&lt;&gt;"",'20'!AP68/20,"")</f>
        <v/>
      </c>
      <c r="AQ68" s="54" t="str">
        <f>IF('20'!AQ68&lt;&gt;"",'20'!AQ68/20,"")</f>
        <v/>
      </c>
      <c r="AR68" s="54" t="str">
        <f>IF('20'!AR68&lt;&gt;"",'20'!AR68/20,"")</f>
        <v/>
      </c>
      <c r="AS68" s="54" t="str">
        <f>IF('20'!AS68&lt;&gt;"",'20'!AS68/20,"")</f>
        <v/>
      </c>
      <c r="AT68" s="54" t="str">
        <f>IF('20'!AT68&lt;&gt;"",'20'!AT68/20,"")</f>
        <v/>
      </c>
      <c r="AU68" s="54" t="str">
        <f>IF('20'!AU68&lt;&gt;"",'20'!AU68/20,"")</f>
        <v/>
      </c>
      <c r="AV68" s="54" t="str">
        <f>IF('20'!AV68&lt;&gt;"",'20'!AV68/20,"")</f>
        <v/>
      </c>
      <c r="AW68" s="54" t="str">
        <f>IF('20'!AW68&lt;&gt;"",'20'!AW68/20,"")</f>
        <v/>
      </c>
      <c r="AX68" s="54" t="str">
        <f>IF('20'!AX68&lt;&gt;"",'20'!AX68/20,"")</f>
        <v/>
      </c>
      <c r="AY68" s="54" t="str">
        <f>IF('20'!AY68&lt;&gt;"",'20'!AY68/20,"")</f>
        <v/>
      </c>
      <c r="AZ68" s="54" t="str">
        <f>IF('20'!AZ68&lt;&gt;"",'20'!AZ68/20,"")</f>
        <v/>
      </c>
      <c r="BA68" s="54" t="str">
        <f>IF('20'!BA68&lt;&gt;"",'20'!BA68/20,"")</f>
        <v/>
      </c>
      <c r="BB68" s="54" t="str">
        <f>IF('20'!BB68&lt;&gt;"",'20'!BB68/20,"")</f>
        <v/>
      </c>
      <c r="BC68" s="54" t="str">
        <f>IF('20'!BC68&lt;&gt;"",'20'!BC68/20,"")</f>
        <v/>
      </c>
      <c r="BD68" s="54" t="str">
        <f>IF('20'!BD68&lt;&gt;"",'20'!BD68/20,"")</f>
        <v/>
      </c>
      <c r="BE68" s="54" t="str">
        <f>IF('20'!BE68&lt;&gt;"",'20'!BE68/20,"")</f>
        <v/>
      </c>
      <c r="BF68" s="54" t="str">
        <f>IF('20'!BF68&lt;&gt;"",'20'!BF68/20,"")</f>
        <v/>
      </c>
      <c r="BG68" s="54" t="str">
        <f>IF('20'!BG68&lt;&gt;"",'20'!BG68/20,"")</f>
        <v/>
      </c>
      <c r="BH68" s="54" t="str">
        <f>IF('20'!BH68&lt;&gt;"",'20'!BH68/20,"")</f>
        <v/>
      </c>
      <c r="BI68" s="54" t="str">
        <f>IF('20'!BI68&lt;&gt;"",'20'!BI68/20,"")</f>
        <v/>
      </c>
      <c r="BJ68" s="54" t="str">
        <f>IF('20'!BJ68&lt;&gt;"",'20'!BJ68/20,"")</f>
        <v/>
      </c>
      <c r="BK68" s="54" t="str">
        <f>IF('20'!BK68&lt;&gt;"",'20'!BK68/20,"")</f>
        <v/>
      </c>
      <c r="BL68" s="54" t="str">
        <f>IF('20'!BL68&lt;&gt;"",'20'!BL68/20,"")</f>
        <v/>
      </c>
      <c r="BM68" s="54" t="str">
        <f>IF('20'!BM68&lt;&gt;"",'20'!BM68/20,"")</f>
        <v/>
      </c>
      <c r="BN68" s="54" t="str">
        <f>IF('20'!BN68&lt;&gt;"",'20'!BN68/20,"")</f>
        <v/>
      </c>
      <c r="BO68" s="54" t="str">
        <f>IF('20'!BO68&lt;&gt;"",'20'!BO68/20,"")</f>
        <v/>
      </c>
      <c r="BP68" s="54" t="str">
        <f>IF('20'!BP68&lt;&gt;"",'20'!BP68/20,"")</f>
        <v/>
      </c>
      <c r="BQ68" s="54" t="str">
        <f>IF('20'!BQ68&lt;&gt;"",'20'!BQ68/20,"")</f>
        <v/>
      </c>
      <c r="BR68" s="54" t="str">
        <f>IF('20'!BR68&lt;&gt;"",'20'!BR68/20,"")</f>
        <v/>
      </c>
      <c r="BS68" s="54" t="str">
        <f>IF('20'!BS68&lt;&gt;"",'20'!BS68/20,"")</f>
        <v/>
      </c>
      <c r="BT68" s="54" t="str">
        <f>IF('20'!BT68&lt;&gt;"",'20'!BT68/20,"")</f>
        <v/>
      </c>
      <c r="BU68" s="54" t="str">
        <f>IF('20'!BU68&lt;&gt;"",'20'!BU68/20,"")</f>
        <v/>
      </c>
      <c r="BV68" s="54" t="str">
        <f>IF('20'!BV68&lt;&gt;"",'20'!BV68/20,"")</f>
        <v/>
      </c>
      <c r="BW68" s="54" t="str">
        <f>IF('20'!BW68&lt;&gt;"",'20'!BW68/20,"")</f>
        <v/>
      </c>
      <c r="BX68" s="54" t="str">
        <f>IF('20'!BX68&lt;&gt;"",'20'!BX68/20,"")</f>
        <v/>
      </c>
      <c r="BY68" s="54" t="str">
        <f>IF('20'!BY68&lt;&gt;"",'20'!BY68/20,"")</f>
        <v/>
      </c>
      <c r="BZ68" s="54" t="str">
        <f>IF('20'!BZ68&lt;&gt;"",'20'!BZ68/20,"")</f>
        <v/>
      </c>
      <c r="CA68" s="54" t="str">
        <f>IF('20'!CA68&lt;&gt;"",'20'!CA68/20,"")</f>
        <v/>
      </c>
      <c r="CB68" s="54" t="str">
        <f>IF('20'!CB68&lt;&gt;"",'20'!CB68/20,"")</f>
        <v/>
      </c>
      <c r="CC68" s="54" t="str">
        <f>IF('20'!CC68&lt;&gt;"",'20'!CC68/20,"")</f>
        <v/>
      </c>
      <c r="CD68" s="54" t="str">
        <f>IF('20'!CD68&lt;&gt;"",'20'!CD68/20,"")</f>
        <v/>
      </c>
      <c r="CE68" s="54" t="str">
        <f>IF('20'!CE68&lt;&gt;"",'20'!CE68/20,"")</f>
        <v/>
      </c>
      <c r="CF68" s="54" t="str">
        <f>IF('20'!CF68&lt;&gt;"",'20'!CF68/20,"")</f>
        <v/>
      </c>
      <c r="CG68" s="54" t="str">
        <f>IF('20'!CG68&lt;&gt;"",'20'!CG68/20,"")</f>
        <v/>
      </c>
      <c r="CH68" s="54" t="str">
        <f>IF('20'!CH68&lt;&gt;"",'20'!CH68/20,"")</f>
        <v/>
      </c>
      <c r="CI68" s="54" t="str">
        <f>IF('20'!CI68&lt;&gt;"",'20'!CI68/20,"")</f>
        <v/>
      </c>
      <c r="CJ68" s="54" t="str">
        <f>IF('20'!CJ68&lt;&gt;"",'20'!CJ68/20,"")</f>
        <v/>
      </c>
      <c r="CK68" s="54" t="str">
        <f>IF('20'!CK68&lt;&gt;"",'20'!CK68/20,"")</f>
        <v/>
      </c>
      <c r="CL68" s="54" t="str">
        <f>IF('20'!CL68&lt;&gt;"",'20'!CL68/20,"")</f>
        <v/>
      </c>
      <c r="CM68" s="54" t="str">
        <f>IF('20'!CM68&lt;&gt;"",'20'!CM68/20,"")</f>
        <v/>
      </c>
      <c r="CN68" s="54" t="str">
        <f>IF('20'!CN68&lt;&gt;"",'20'!CN68/20,"")</f>
        <v/>
      </c>
      <c r="CO68" s="54" t="str">
        <f>IF('20'!CO68&lt;&gt;"",'20'!CO68/20,"")</f>
        <v/>
      </c>
      <c r="CP68" s="54" t="str">
        <f>IF('20'!CP68&lt;&gt;"",'20'!CP68/20,"")</f>
        <v/>
      </c>
      <c r="CQ68" s="54" t="str">
        <f>IF('20'!CQ68&lt;&gt;"",'20'!CQ68/20,"")</f>
        <v/>
      </c>
      <c r="CR68" s="54" t="str">
        <f>IF('20'!CR68&lt;&gt;"",'20'!CR68/20,"")</f>
        <v/>
      </c>
      <c r="CS68" s="54" t="str">
        <f>IF('20'!CS68&lt;&gt;"",'20'!CS68/20,"")</f>
        <v/>
      </c>
      <c r="CT68" s="54" t="str">
        <f>IF('20'!CT68&lt;&gt;"",'20'!CT68/20,"")</f>
        <v/>
      </c>
      <c r="CU68" s="54" t="str">
        <f>IF('20'!CU68&lt;&gt;"",'20'!CU68/20,"")</f>
        <v/>
      </c>
      <c r="CV68" s="54" t="str">
        <f>IF('20'!CV68&lt;&gt;"",'20'!CV68/20,"")</f>
        <v/>
      </c>
      <c r="CW68" s="54" t="str">
        <f>IF('20'!CW68&lt;&gt;"",'20'!CW68/20,"")</f>
        <v/>
      </c>
      <c r="CX68" s="54" t="str">
        <f>IF('20'!CX68&lt;&gt;"",'20'!CX68/20,"")</f>
        <v/>
      </c>
      <c r="CY68" s="54" t="str">
        <f>IF('20'!CY68&lt;&gt;"",'20'!CY68/20,"")</f>
        <v/>
      </c>
      <c r="CZ68" s="54" t="str">
        <f>IF('20'!CZ68&lt;&gt;"",'20'!CZ68/20,"")</f>
        <v/>
      </c>
      <c r="DA68" s="54" t="str">
        <f>IF('20'!DA68&lt;&gt;"",'20'!DA68/20,"")</f>
        <v/>
      </c>
      <c r="DB68" s="54" t="str">
        <f>IF('20'!DB68&lt;&gt;"",'20'!DB68/20,"")</f>
        <v/>
      </c>
      <c r="DC68" s="54" t="str">
        <f>IF('20'!DC68&lt;&gt;"",'20'!DC68/20,"")</f>
        <v/>
      </c>
      <c r="DD68" s="54" t="str">
        <f>IF('20'!DD68&lt;&gt;"",'20'!DD68/20,"")</f>
        <v/>
      </c>
      <c r="DE68" s="54" t="str">
        <f>IF('20'!DE68&lt;&gt;"",'20'!DE68/20,"")</f>
        <v/>
      </c>
      <c r="DF68" s="54" t="str">
        <f>IF('20'!DF68&lt;&gt;"",'20'!DF68/20,"")</f>
        <v/>
      </c>
      <c r="DG68" s="54" t="str">
        <f>IF('20'!DG68&lt;&gt;"",'20'!DG68/20,"")</f>
        <v/>
      </c>
      <c r="DH68" s="54" t="str">
        <f>IF('20'!DH68&lt;&gt;"",'20'!DH68/20,"")</f>
        <v/>
      </c>
      <c r="DI68" s="54" t="str">
        <f>IF('20'!DI68&lt;&gt;"",'20'!DI68/20,"")</f>
        <v/>
      </c>
      <c r="DJ68" s="54" t="str">
        <f>IF('20'!DJ68&lt;&gt;"",'20'!DJ68/20,"")</f>
        <v/>
      </c>
      <c r="DK68" s="54" t="str">
        <f>IF('20'!DK68&lt;&gt;"",'20'!DK68/20,"")</f>
        <v/>
      </c>
      <c r="DL68" s="54" t="str">
        <f>IF('20'!DL68&lt;&gt;"",'20'!DL68/20,"")</f>
        <v/>
      </c>
      <c r="DM68" s="54" t="str">
        <f>IF('20'!DM68&lt;&gt;"",'20'!DM68/20,"")</f>
        <v/>
      </c>
      <c r="DN68" s="54" t="str">
        <f>IF('20'!DN68&lt;&gt;"",'20'!DN68/20,"")</f>
        <v/>
      </c>
      <c r="DO68" s="54" t="str">
        <f>IF('20'!DO68&lt;&gt;"",'20'!DO68/20,"")</f>
        <v/>
      </c>
      <c r="DP68" s="54" t="str">
        <f>IF('20'!DP68&lt;&gt;"",'20'!DP68/20,"")</f>
        <v/>
      </c>
      <c r="DQ68" s="54" t="str">
        <f>IF('20'!DQ68&lt;&gt;"",'20'!DQ68/20,"")</f>
        <v/>
      </c>
      <c r="DR68" s="54" t="str">
        <f>IF('20'!DR68&lt;&gt;"",'20'!DR68/20,"")</f>
        <v/>
      </c>
      <c r="DS68" s="54" t="str">
        <f>IF('20'!DS68&lt;&gt;"",'20'!DS68/20,"")</f>
        <v/>
      </c>
      <c r="DT68" s="54" t="str">
        <f>IF('20'!DT68&lt;&gt;"",'20'!DT68/20,"")</f>
        <v/>
      </c>
      <c r="DU68" s="54" t="str">
        <f>IF('20'!DU68&lt;&gt;"",'20'!DU68/20,"")</f>
        <v/>
      </c>
      <c r="DV68" s="54" t="str">
        <f>IF('20'!DV68&lt;&gt;"",'20'!DV68/20,"")</f>
        <v/>
      </c>
      <c r="DW68" s="54" t="str">
        <f>IF('20'!DW68&lt;&gt;"",'20'!DW68/20,"")</f>
        <v/>
      </c>
      <c r="DX68" s="54" t="str">
        <f>IF('20'!DX68&lt;&gt;"",'20'!DX68/20,"")</f>
        <v/>
      </c>
      <c r="DY68" s="54" t="str">
        <f>IF('20'!DY68&lt;&gt;"",'20'!DY68/20,"")</f>
        <v/>
      </c>
      <c r="DZ68" s="54" t="str">
        <f>IF('20'!DZ68&lt;&gt;"",'20'!DZ68/20,"")</f>
        <v/>
      </c>
      <c r="EA68" s="54" t="str">
        <f>IF('20'!EA68&lt;&gt;"",'20'!EA68/20,"")</f>
        <v/>
      </c>
      <c r="EB68" s="54" t="str">
        <f>IF('20'!EB68&lt;&gt;"",'20'!EB68/20,"")</f>
        <v/>
      </c>
      <c r="EC68" s="54" t="str">
        <f>IF('20'!EC68&lt;&gt;"",'20'!EC68/20,"")</f>
        <v/>
      </c>
      <c r="ED68" s="54" t="str">
        <f>IF('20'!ED68&lt;&gt;"",'20'!ED68/20,"")</f>
        <v/>
      </c>
      <c r="EE68" s="54" t="str">
        <f>IF('20'!EE68&lt;&gt;"",'20'!EE68/20,"")</f>
        <v/>
      </c>
      <c r="EF68" s="54" t="str">
        <f>IF('20'!EF68&lt;&gt;"",'20'!EF68/20,"")</f>
        <v/>
      </c>
      <c r="EG68" s="54" t="str">
        <f>IF('20'!EG68&lt;&gt;"",'20'!EG68/20,"")</f>
        <v/>
      </c>
      <c r="EH68" s="54" t="str">
        <f>IF('20'!EH68&lt;&gt;"",'20'!EH68/20,"")</f>
        <v/>
      </c>
      <c r="EI68" s="54" t="str">
        <f>IF('20'!EI68&lt;&gt;"",'20'!EI68/20,"")</f>
        <v/>
      </c>
      <c r="EJ68" s="54" t="str">
        <f>IF('20'!EJ68&lt;&gt;"",'20'!EJ68/20,"")</f>
        <v/>
      </c>
      <c r="EK68" s="54" t="str">
        <f>IF('20'!EK68&lt;&gt;"",'20'!EK68/20,"")</f>
        <v/>
      </c>
      <c r="EL68" s="54" t="str">
        <f>IF('20'!EL68&lt;&gt;"",'20'!EL68/20,"")</f>
        <v/>
      </c>
      <c r="EM68" s="54" t="str">
        <f>IF('20'!EM68&lt;&gt;"",'20'!EM68/20,"")</f>
        <v/>
      </c>
      <c r="EN68" s="54" t="str">
        <f>IF('20'!EN68&lt;&gt;"",'20'!EN68/20,"")</f>
        <v/>
      </c>
      <c r="EO68" s="54" t="str">
        <f>IF('20'!EO68&lt;&gt;"",'20'!EO68/20,"")</f>
        <v/>
      </c>
      <c r="EP68" s="54" t="str">
        <f>IF('20'!EP68&lt;&gt;"",'20'!EP68/20,"")</f>
        <v/>
      </c>
      <c r="EQ68" s="54" t="str">
        <f>IF('20'!EQ68&lt;&gt;"",'20'!EQ68/20,"")</f>
        <v/>
      </c>
      <c r="ER68" s="54" t="str">
        <f>IF('20'!ER68&lt;&gt;"",'20'!ER68/20,"")</f>
        <v/>
      </c>
      <c r="ES68" s="54" t="str">
        <f>IF('20'!ES68&lt;&gt;"",'20'!ES68/20,"")</f>
        <v/>
      </c>
      <c r="ET68" s="54" t="str">
        <f>IF('20'!ET68&lt;&gt;"",'20'!ET68/20,"")</f>
        <v/>
      </c>
      <c r="EU68" s="54" t="str">
        <f>IF('20'!EU68&lt;&gt;"",'20'!EU68/20,"")</f>
        <v/>
      </c>
      <c r="EV68" s="54" t="str">
        <f>IF('20'!EV68&lt;&gt;"",'20'!EV68/20,"")</f>
        <v/>
      </c>
      <c r="EW68" s="54" t="str">
        <f>IF('20'!EW68&lt;&gt;"",'20'!EW68/20,"")</f>
        <v/>
      </c>
      <c r="EX68" s="54" t="str">
        <f>IF('20'!EX68&lt;&gt;"",'20'!EX68/20,"")</f>
        <v/>
      </c>
      <c r="EY68" s="54" t="str">
        <f>IF('20'!EY68&lt;&gt;"",'20'!EY68/20,"")</f>
        <v/>
      </c>
      <c r="EZ68" s="54" t="str">
        <f>IF('20'!EZ68&lt;&gt;"",'20'!EZ68/20,"")</f>
        <v/>
      </c>
      <c r="FA68" s="54" t="str">
        <f>IF('20'!FA68&lt;&gt;"",'20'!FA68/20,"")</f>
        <v/>
      </c>
      <c r="FB68" s="54" t="str">
        <f>IF('20'!FB68&lt;&gt;"",'20'!FB68/20,"")</f>
        <v/>
      </c>
      <c r="FC68" s="54" t="str">
        <f>IF('20'!FC68&lt;&gt;"",'20'!FC68/20,"")</f>
        <v/>
      </c>
      <c r="FD68" s="54" t="str">
        <f>IF('20'!FD68&lt;&gt;"",'20'!FD68/20,"")</f>
        <v/>
      </c>
      <c r="FE68" s="54" t="str">
        <f>IF('20'!FE68&lt;&gt;"",'20'!FE68/20,"")</f>
        <v/>
      </c>
      <c r="FF68" s="54" t="str">
        <f>IF('20'!FF68&lt;&gt;"",'20'!FF68/20,"")</f>
        <v/>
      </c>
      <c r="FG68" s="54" t="str">
        <f>IF('20'!FG68&lt;&gt;"",'20'!FG68/20,"")</f>
        <v/>
      </c>
      <c r="FH68" s="54" t="str">
        <f>IF('20'!FH68&lt;&gt;"",'20'!FH68/20,"")</f>
        <v/>
      </c>
      <c r="FI68" s="54" t="str">
        <f>IF('20'!FI68&lt;&gt;"",'20'!FI68/20,"")</f>
        <v/>
      </c>
      <c r="FJ68" s="54" t="str">
        <f>IF('20'!FJ68&lt;&gt;"",'20'!FJ68/20,"")</f>
        <v/>
      </c>
      <c r="FK68" s="54" t="str">
        <f>IF('20'!FK68&lt;&gt;"",'20'!FK68/20,"")</f>
        <v/>
      </c>
      <c r="FL68" s="54" t="str">
        <f>IF('20'!FL68&lt;&gt;"",'20'!FL68/20,"")</f>
        <v/>
      </c>
    </row>
    <row r="69" spans="2:168" x14ac:dyDescent="0.25">
      <c r="B69" s="42"/>
      <c r="C69" s="42"/>
      <c r="D69" s="38"/>
      <c r="E69" s="54" t="str">
        <f>IF('20'!E69&lt;&gt;"",'20'!E69/20,"")</f>
        <v/>
      </c>
      <c r="F69" s="54" t="str">
        <f>IF('20'!F69&lt;&gt;"",'20'!F69/20,"")</f>
        <v/>
      </c>
      <c r="G69" s="54" t="str">
        <f>IF('20'!G69&lt;&gt;"",'20'!G69/20,"")</f>
        <v/>
      </c>
      <c r="H69" s="54" t="str">
        <f>IF('20'!H69&lt;&gt;"",'20'!H69/20,"")</f>
        <v/>
      </c>
      <c r="I69" s="54" t="str">
        <f>IF('20'!I69&lt;&gt;"",'20'!I69/20,"")</f>
        <v/>
      </c>
      <c r="J69" s="54" t="str">
        <f>IF('20'!J69&lt;&gt;"",'20'!J69/20,"")</f>
        <v/>
      </c>
      <c r="K69" s="54" t="str">
        <f>IF('20'!K69&lt;&gt;"",'20'!K69/20,"")</f>
        <v/>
      </c>
      <c r="L69" s="54" t="str">
        <f>IF('20'!L69&lt;&gt;"",'20'!L69/20,"")</f>
        <v/>
      </c>
      <c r="M69" s="54" t="str">
        <f>IF('20'!M69&lt;&gt;"",'20'!M69/20,"")</f>
        <v/>
      </c>
      <c r="N69" s="54" t="str">
        <f>IF('20'!N69&lt;&gt;"",'20'!N69/20,"")</f>
        <v/>
      </c>
      <c r="O69" s="54" t="str">
        <f>IF('20'!O69&lt;&gt;"",'20'!O69/20,"")</f>
        <v/>
      </c>
      <c r="P69" s="54" t="str">
        <f>IF('20'!P69&lt;&gt;"",'20'!P69/20,"")</f>
        <v/>
      </c>
      <c r="Q69" s="54" t="str">
        <f>IF('20'!Q69&lt;&gt;"",'20'!Q69/20,"")</f>
        <v/>
      </c>
      <c r="R69" s="54" t="str">
        <f>IF('20'!R69&lt;&gt;"",'20'!R69/20,"")</f>
        <v/>
      </c>
      <c r="S69" s="54" t="str">
        <f>IF('20'!S69&lt;&gt;"",'20'!S69/20,"")</f>
        <v/>
      </c>
      <c r="T69" s="54" t="str">
        <f>IF('20'!T69&lt;&gt;"",'20'!T69/20,"")</f>
        <v/>
      </c>
      <c r="U69" s="54" t="str">
        <f>IF('20'!U69&lt;&gt;"",'20'!U69/20,"")</f>
        <v/>
      </c>
      <c r="V69" s="54" t="str">
        <f>IF('20'!V69&lt;&gt;"",'20'!V69/20,"")</f>
        <v/>
      </c>
      <c r="W69" s="54" t="str">
        <f>IF('20'!W69&lt;&gt;"",'20'!W69/20,"")</f>
        <v/>
      </c>
      <c r="X69" s="54" t="str">
        <f>IF('20'!X69&lt;&gt;"",'20'!X69/20,"")</f>
        <v/>
      </c>
      <c r="Y69" s="54" t="str">
        <f>IF('20'!Y69&lt;&gt;"",'20'!Y69/20,"")</f>
        <v/>
      </c>
      <c r="Z69" s="54" t="str">
        <f>IF('20'!Z69&lt;&gt;"",'20'!Z69/20,"")</f>
        <v/>
      </c>
      <c r="AA69" s="54" t="str">
        <f>IF('20'!AA69&lt;&gt;"",'20'!AA69/20,"")</f>
        <v/>
      </c>
      <c r="AB69" s="54" t="str">
        <f>IF('20'!AB69&lt;&gt;"",'20'!AB69/20,"")</f>
        <v/>
      </c>
      <c r="AC69" s="54" t="str">
        <f>IF('20'!AC69&lt;&gt;"",'20'!AC69/20,"")</f>
        <v/>
      </c>
      <c r="AD69" s="54" t="str">
        <f>IF('20'!AD69&lt;&gt;"",'20'!AD69/20,"")</f>
        <v/>
      </c>
      <c r="AE69" s="54" t="str">
        <f>IF('20'!AE69&lt;&gt;"",'20'!AE69/20,"")</f>
        <v/>
      </c>
      <c r="AF69" s="54" t="str">
        <f>IF('20'!AF69&lt;&gt;"",'20'!AF69/20,"")</f>
        <v/>
      </c>
      <c r="AG69" s="54" t="str">
        <f>IF('20'!AG69&lt;&gt;"",'20'!AG69/20,"")</f>
        <v/>
      </c>
      <c r="AH69" s="54" t="str">
        <f>IF('20'!AH69&lt;&gt;"",'20'!AH69/20,"")</f>
        <v/>
      </c>
      <c r="AI69" s="54" t="str">
        <f>IF('20'!AI69&lt;&gt;"",'20'!AI69/20,"")</f>
        <v/>
      </c>
      <c r="AJ69" s="54" t="str">
        <f>IF('20'!AJ69&lt;&gt;"",'20'!AJ69/20,"")</f>
        <v/>
      </c>
      <c r="AK69" s="54" t="str">
        <f>IF('20'!AK69&lt;&gt;"",'20'!AK69/20,"")</f>
        <v/>
      </c>
      <c r="AL69" s="54" t="str">
        <f>IF('20'!AL69&lt;&gt;"",'20'!AL69/20,"")</f>
        <v/>
      </c>
      <c r="AM69" s="54" t="str">
        <f>IF('20'!AM69&lt;&gt;"",'20'!AM69/20,"")</f>
        <v/>
      </c>
      <c r="AN69" s="54" t="str">
        <f>IF('20'!AN69&lt;&gt;"",'20'!AN69/20,"")</f>
        <v/>
      </c>
      <c r="AO69" s="54" t="str">
        <f>IF('20'!AO69&lt;&gt;"",'20'!AO69/20,"")</f>
        <v/>
      </c>
      <c r="AP69" s="54" t="str">
        <f>IF('20'!AP69&lt;&gt;"",'20'!AP69/20,"")</f>
        <v/>
      </c>
      <c r="AQ69" s="54" t="str">
        <f>IF('20'!AQ69&lt;&gt;"",'20'!AQ69/20,"")</f>
        <v/>
      </c>
      <c r="AR69" s="54" t="str">
        <f>IF('20'!AR69&lt;&gt;"",'20'!AR69/20,"")</f>
        <v/>
      </c>
      <c r="AS69" s="54" t="str">
        <f>IF('20'!AS69&lt;&gt;"",'20'!AS69/20,"")</f>
        <v/>
      </c>
      <c r="AT69" s="54" t="str">
        <f>IF('20'!AT69&lt;&gt;"",'20'!AT69/20,"")</f>
        <v/>
      </c>
      <c r="AU69" s="54" t="str">
        <f>IF('20'!AU69&lt;&gt;"",'20'!AU69/20,"")</f>
        <v/>
      </c>
      <c r="AV69" s="54" t="str">
        <f>IF('20'!AV69&lt;&gt;"",'20'!AV69/20,"")</f>
        <v/>
      </c>
      <c r="AW69" s="54" t="str">
        <f>IF('20'!AW69&lt;&gt;"",'20'!AW69/20,"")</f>
        <v/>
      </c>
      <c r="AX69" s="54" t="str">
        <f>IF('20'!AX69&lt;&gt;"",'20'!AX69/20,"")</f>
        <v/>
      </c>
      <c r="AY69" s="54" t="str">
        <f>IF('20'!AY69&lt;&gt;"",'20'!AY69/20,"")</f>
        <v/>
      </c>
      <c r="AZ69" s="54" t="str">
        <f>IF('20'!AZ69&lt;&gt;"",'20'!AZ69/20,"")</f>
        <v/>
      </c>
      <c r="BA69" s="54" t="str">
        <f>IF('20'!BA69&lt;&gt;"",'20'!BA69/20,"")</f>
        <v/>
      </c>
      <c r="BB69" s="54" t="str">
        <f>IF('20'!BB69&lt;&gt;"",'20'!BB69/20,"")</f>
        <v/>
      </c>
      <c r="BC69" s="54" t="str">
        <f>IF('20'!BC69&lt;&gt;"",'20'!BC69/20,"")</f>
        <v/>
      </c>
      <c r="BD69" s="54" t="str">
        <f>IF('20'!BD69&lt;&gt;"",'20'!BD69/20,"")</f>
        <v/>
      </c>
      <c r="BE69" s="54" t="str">
        <f>IF('20'!BE69&lt;&gt;"",'20'!BE69/20,"")</f>
        <v/>
      </c>
      <c r="BF69" s="54" t="str">
        <f>IF('20'!BF69&lt;&gt;"",'20'!BF69/20,"")</f>
        <v/>
      </c>
      <c r="BG69" s="54" t="str">
        <f>IF('20'!BG69&lt;&gt;"",'20'!BG69/20,"")</f>
        <v/>
      </c>
      <c r="BH69" s="54" t="str">
        <f>IF('20'!BH69&lt;&gt;"",'20'!BH69/20,"")</f>
        <v/>
      </c>
      <c r="BI69" s="54" t="str">
        <f>IF('20'!BI69&lt;&gt;"",'20'!BI69/20,"")</f>
        <v/>
      </c>
      <c r="BJ69" s="54" t="str">
        <f>IF('20'!BJ69&lt;&gt;"",'20'!BJ69/20,"")</f>
        <v/>
      </c>
      <c r="BK69" s="54" t="str">
        <f>IF('20'!BK69&lt;&gt;"",'20'!BK69/20,"")</f>
        <v/>
      </c>
      <c r="BL69" s="54" t="str">
        <f>IF('20'!BL69&lt;&gt;"",'20'!BL69/20,"")</f>
        <v/>
      </c>
      <c r="BM69" s="54" t="str">
        <f>IF('20'!BM69&lt;&gt;"",'20'!BM69/20,"")</f>
        <v/>
      </c>
      <c r="BN69" s="54" t="str">
        <f>IF('20'!BN69&lt;&gt;"",'20'!BN69/20,"")</f>
        <v/>
      </c>
      <c r="BO69" s="54" t="str">
        <f>IF('20'!BO69&lt;&gt;"",'20'!BO69/20,"")</f>
        <v/>
      </c>
      <c r="BP69" s="54" t="str">
        <f>IF('20'!BP69&lt;&gt;"",'20'!BP69/20,"")</f>
        <v/>
      </c>
      <c r="BQ69" s="54" t="str">
        <f>IF('20'!BQ69&lt;&gt;"",'20'!BQ69/20,"")</f>
        <v/>
      </c>
      <c r="BR69" s="54" t="str">
        <f>IF('20'!BR69&lt;&gt;"",'20'!BR69/20,"")</f>
        <v/>
      </c>
      <c r="BS69" s="54" t="str">
        <f>IF('20'!BS69&lt;&gt;"",'20'!BS69/20,"")</f>
        <v/>
      </c>
      <c r="BT69" s="54" t="str">
        <f>IF('20'!BT69&lt;&gt;"",'20'!BT69/20,"")</f>
        <v/>
      </c>
      <c r="BU69" s="54" t="str">
        <f>IF('20'!BU69&lt;&gt;"",'20'!BU69/20,"")</f>
        <v/>
      </c>
      <c r="BV69" s="54" t="str">
        <f>IF('20'!BV69&lt;&gt;"",'20'!BV69/20,"")</f>
        <v/>
      </c>
      <c r="BW69" s="54" t="str">
        <f>IF('20'!BW69&lt;&gt;"",'20'!BW69/20,"")</f>
        <v/>
      </c>
      <c r="BX69" s="54" t="str">
        <f>IF('20'!BX69&lt;&gt;"",'20'!BX69/20,"")</f>
        <v/>
      </c>
      <c r="BY69" s="54" t="str">
        <f>IF('20'!BY69&lt;&gt;"",'20'!BY69/20,"")</f>
        <v/>
      </c>
      <c r="BZ69" s="54" t="str">
        <f>IF('20'!BZ69&lt;&gt;"",'20'!BZ69/20,"")</f>
        <v/>
      </c>
      <c r="CA69" s="54" t="str">
        <f>IF('20'!CA69&lt;&gt;"",'20'!CA69/20,"")</f>
        <v/>
      </c>
      <c r="CB69" s="54" t="str">
        <f>IF('20'!CB69&lt;&gt;"",'20'!CB69/20,"")</f>
        <v/>
      </c>
      <c r="CC69" s="54" t="str">
        <f>IF('20'!CC69&lt;&gt;"",'20'!CC69/20,"")</f>
        <v/>
      </c>
      <c r="CD69" s="54" t="str">
        <f>IF('20'!CD69&lt;&gt;"",'20'!CD69/20,"")</f>
        <v/>
      </c>
      <c r="CE69" s="54" t="str">
        <f>IF('20'!CE69&lt;&gt;"",'20'!CE69/20,"")</f>
        <v/>
      </c>
      <c r="CF69" s="54" t="str">
        <f>IF('20'!CF69&lt;&gt;"",'20'!CF69/20,"")</f>
        <v/>
      </c>
      <c r="CG69" s="54" t="str">
        <f>IF('20'!CG69&lt;&gt;"",'20'!CG69/20,"")</f>
        <v/>
      </c>
      <c r="CH69" s="54" t="str">
        <f>IF('20'!CH69&lt;&gt;"",'20'!CH69/20,"")</f>
        <v/>
      </c>
      <c r="CI69" s="54" t="str">
        <f>IF('20'!CI69&lt;&gt;"",'20'!CI69/20,"")</f>
        <v/>
      </c>
      <c r="CJ69" s="54" t="str">
        <f>IF('20'!CJ69&lt;&gt;"",'20'!CJ69/20,"")</f>
        <v/>
      </c>
      <c r="CK69" s="54" t="str">
        <f>IF('20'!CK69&lt;&gt;"",'20'!CK69/20,"")</f>
        <v/>
      </c>
      <c r="CL69" s="54" t="str">
        <f>IF('20'!CL69&lt;&gt;"",'20'!CL69/20,"")</f>
        <v/>
      </c>
      <c r="CM69" s="54" t="str">
        <f>IF('20'!CM69&lt;&gt;"",'20'!CM69/20,"")</f>
        <v/>
      </c>
      <c r="CN69" s="54" t="str">
        <f>IF('20'!CN69&lt;&gt;"",'20'!CN69/20,"")</f>
        <v/>
      </c>
      <c r="CO69" s="54" t="str">
        <f>IF('20'!CO69&lt;&gt;"",'20'!CO69/20,"")</f>
        <v/>
      </c>
      <c r="CP69" s="54" t="str">
        <f>IF('20'!CP69&lt;&gt;"",'20'!CP69/20,"")</f>
        <v/>
      </c>
      <c r="CQ69" s="54" t="str">
        <f>IF('20'!CQ69&lt;&gt;"",'20'!CQ69/20,"")</f>
        <v/>
      </c>
      <c r="CR69" s="54" t="str">
        <f>IF('20'!CR69&lt;&gt;"",'20'!CR69/20,"")</f>
        <v/>
      </c>
      <c r="CS69" s="54" t="str">
        <f>IF('20'!CS69&lt;&gt;"",'20'!CS69/20,"")</f>
        <v/>
      </c>
      <c r="CT69" s="54" t="str">
        <f>IF('20'!CT69&lt;&gt;"",'20'!CT69/20,"")</f>
        <v/>
      </c>
      <c r="CU69" s="54" t="str">
        <f>IF('20'!CU69&lt;&gt;"",'20'!CU69/20,"")</f>
        <v/>
      </c>
      <c r="CV69" s="54" t="str">
        <f>IF('20'!CV69&lt;&gt;"",'20'!CV69/20,"")</f>
        <v/>
      </c>
      <c r="CW69" s="54" t="str">
        <f>IF('20'!CW69&lt;&gt;"",'20'!CW69/20,"")</f>
        <v/>
      </c>
      <c r="CX69" s="54" t="str">
        <f>IF('20'!CX69&lt;&gt;"",'20'!CX69/20,"")</f>
        <v/>
      </c>
      <c r="CY69" s="54" t="str">
        <f>IF('20'!CY69&lt;&gt;"",'20'!CY69/20,"")</f>
        <v/>
      </c>
      <c r="CZ69" s="54" t="str">
        <f>IF('20'!CZ69&lt;&gt;"",'20'!CZ69/20,"")</f>
        <v/>
      </c>
      <c r="DA69" s="54" t="str">
        <f>IF('20'!DA69&lt;&gt;"",'20'!DA69/20,"")</f>
        <v/>
      </c>
      <c r="DB69" s="54" t="str">
        <f>IF('20'!DB69&lt;&gt;"",'20'!DB69/20,"")</f>
        <v/>
      </c>
      <c r="DC69" s="54" t="str">
        <f>IF('20'!DC69&lt;&gt;"",'20'!DC69/20,"")</f>
        <v/>
      </c>
      <c r="DD69" s="54" t="str">
        <f>IF('20'!DD69&lt;&gt;"",'20'!DD69/20,"")</f>
        <v/>
      </c>
      <c r="DE69" s="54" t="str">
        <f>IF('20'!DE69&lt;&gt;"",'20'!DE69/20,"")</f>
        <v/>
      </c>
      <c r="DF69" s="54" t="str">
        <f>IF('20'!DF69&lt;&gt;"",'20'!DF69/20,"")</f>
        <v/>
      </c>
      <c r="DG69" s="54" t="str">
        <f>IF('20'!DG69&lt;&gt;"",'20'!DG69/20,"")</f>
        <v/>
      </c>
      <c r="DH69" s="54" t="str">
        <f>IF('20'!DH69&lt;&gt;"",'20'!DH69/20,"")</f>
        <v/>
      </c>
      <c r="DI69" s="54" t="str">
        <f>IF('20'!DI69&lt;&gt;"",'20'!DI69/20,"")</f>
        <v/>
      </c>
      <c r="DJ69" s="54" t="str">
        <f>IF('20'!DJ69&lt;&gt;"",'20'!DJ69/20,"")</f>
        <v/>
      </c>
      <c r="DK69" s="54" t="str">
        <f>IF('20'!DK69&lt;&gt;"",'20'!DK69/20,"")</f>
        <v/>
      </c>
      <c r="DL69" s="54" t="str">
        <f>IF('20'!DL69&lt;&gt;"",'20'!DL69/20,"")</f>
        <v/>
      </c>
      <c r="DM69" s="54" t="str">
        <f>IF('20'!DM69&lt;&gt;"",'20'!DM69/20,"")</f>
        <v/>
      </c>
      <c r="DN69" s="54" t="str">
        <f>IF('20'!DN69&lt;&gt;"",'20'!DN69/20,"")</f>
        <v/>
      </c>
      <c r="DO69" s="54" t="str">
        <f>IF('20'!DO69&lt;&gt;"",'20'!DO69/20,"")</f>
        <v/>
      </c>
      <c r="DP69" s="54" t="str">
        <f>IF('20'!DP69&lt;&gt;"",'20'!DP69/20,"")</f>
        <v/>
      </c>
      <c r="DQ69" s="54" t="str">
        <f>IF('20'!DQ69&lt;&gt;"",'20'!DQ69/20,"")</f>
        <v/>
      </c>
      <c r="DR69" s="54" t="str">
        <f>IF('20'!DR69&lt;&gt;"",'20'!DR69/20,"")</f>
        <v/>
      </c>
      <c r="DS69" s="54" t="str">
        <f>IF('20'!DS69&lt;&gt;"",'20'!DS69/20,"")</f>
        <v/>
      </c>
      <c r="DT69" s="54" t="str">
        <f>IF('20'!DT69&lt;&gt;"",'20'!DT69/20,"")</f>
        <v/>
      </c>
      <c r="DU69" s="54" t="str">
        <f>IF('20'!DU69&lt;&gt;"",'20'!DU69/20,"")</f>
        <v/>
      </c>
      <c r="DV69" s="54" t="str">
        <f>IF('20'!DV69&lt;&gt;"",'20'!DV69/20,"")</f>
        <v/>
      </c>
      <c r="DW69" s="54" t="str">
        <f>IF('20'!DW69&lt;&gt;"",'20'!DW69/20,"")</f>
        <v/>
      </c>
      <c r="DX69" s="54" t="str">
        <f>IF('20'!DX69&lt;&gt;"",'20'!DX69/20,"")</f>
        <v/>
      </c>
      <c r="DY69" s="54" t="str">
        <f>IF('20'!DY69&lt;&gt;"",'20'!DY69/20,"")</f>
        <v/>
      </c>
      <c r="DZ69" s="54" t="str">
        <f>IF('20'!DZ69&lt;&gt;"",'20'!DZ69/20,"")</f>
        <v/>
      </c>
      <c r="EA69" s="54" t="str">
        <f>IF('20'!EA69&lt;&gt;"",'20'!EA69/20,"")</f>
        <v/>
      </c>
      <c r="EB69" s="54" t="str">
        <f>IF('20'!EB69&lt;&gt;"",'20'!EB69/20,"")</f>
        <v/>
      </c>
      <c r="EC69" s="54" t="str">
        <f>IF('20'!EC69&lt;&gt;"",'20'!EC69/20,"")</f>
        <v/>
      </c>
      <c r="ED69" s="54" t="str">
        <f>IF('20'!ED69&lt;&gt;"",'20'!ED69/20,"")</f>
        <v/>
      </c>
      <c r="EE69" s="54" t="str">
        <f>IF('20'!EE69&lt;&gt;"",'20'!EE69/20,"")</f>
        <v/>
      </c>
      <c r="EF69" s="54" t="str">
        <f>IF('20'!EF69&lt;&gt;"",'20'!EF69/20,"")</f>
        <v/>
      </c>
      <c r="EG69" s="54" t="str">
        <f>IF('20'!EG69&lt;&gt;"",'20'!EG69/20,"")</f>
        <v/>
      </c>
      <c r="EH69" s="54" t="str">
        <f>IF('20'!EH69&lt;&gt;"",'20'!EH69/20,"")</f>
        <v/>
      </c>
      <c r="EI69" s="54" t="str">
        <f>IF('20'!EI69&lt;&gt;"",'20'!EI69/20,"")</f>
        <v/>
      </c>
      <c r="EJ69" s="54" t="str">
        <f>IF('20'!EJ69&lt;&gt;"",'20'!EJ69/20,"")</f>
        <v/>
      </c>
      <c r="EK69" s="54" t="str">
        <f>IF('20'!EK69&lt;&gt;"",'20'!EK69/20,"")</f>
        <v/>
      </c>
      <c r="EL69" s="54" t="str">
        <f>IF('20'!EL69&lt;&gt;"",'20'!EL69/20,"")</f>
        <v/>
      </c>
      <c r="EM69" s="54" t="str">
        <f>IF('20'!EM69&lt;&gt;"",'20'!EM69/20,"")</f>
        <v/>
      </c>
      <c r="EN69" s="54" t="str">
        <f>IF('20'!EN69&lt;&gt;"",'20'!EN69/20,"")</f>
        <v/>
      </c>
      <c r="EO69" s="54" t="str">
        <f>IF('20'!EO69&lt;&gt;"",'20'!EO69/20,"")</f>
        <v/>
      </c>
      <c r="EP69" s="54" t="str">
        <f>IF('20'!EP69&lt;&gt;"",'20'!EP69/20,"")</f>
        <v/>
      </c>
      <c r="EQ69" s="54" t="str">
        <f>IF('20'!EQ69&lt;&gt;"",'20'!EQ69/20,"")</f>
        <v/>
      </c>
      <c r="ER69" s="54" t="str">
        <f>IF('20'!ER69&lt;&gt;"",'20'!ER69/20,"")</f>
        <v/>
      </c>
      <c r="ES69" s="54" t="str">
        <f>IF('20'!ES69&lt;&gt;"",'20'!ES69/20,"")</f>
        <v/>
      </c>
      <c r="ET69" s="54" t="str">
        <f>IF('20'!ET69&lt;&gt;"",'20'!ET69/20,"")</f>
        <v/>
      </c>
      <c r="EU69" s="54" t="str">
        <f>IF('20'!EU69&lt;&gt;"",'20'!EU69/20,"")</f>
        <v/>
      </c>
      <c r="EV69" s="54" t="str">
        <f>IF('20'!EV69&lt;&gt;"",'20'!EV69/20,"")</f>
        <v/>
      </c>
      <c r="EW69" s="54" t="str">
        <f>IF('20'!EW69&lt;&gt;"",'20'!EW69/20,"")</f>
        <v/>
      </c>
      <c r="EX69" s="54" t="str">
        <f>IF('20'!EX69&lt;&gt;"",'20'!EX69/20,"")</f>
        <v/>
      </c>
      <c r="EY69" s="54" t="str">
        <f>IF('20'!EY69&lt;&gt;"",'20'!EY69/20,"")</f>
        <v/>
      </c>
      <c r="EZ69" s="54" t="str">
        <f>IF('20'!EZ69&lt;&gt;"",'20'!EZ69/20,"")</f>
        <v/>
      </c>
      <c r="FA69" s="54" t="str">
        <f>IF('20'!FA69&lt;&gt;"",'20'!FA69/20,"")</f>
        <v/>
      </c>
      <c r="FB69" s="54" t="str">
        <f>IF('20'!FB69&lt;&gt;"",'20'!FB69/20,"")</f>
        <v/>
      </c>
      <c r="FC69" s="54" t="str">
        <f>IF('20'!FC69&lt;&gt;"",'20'!FC69/20,"")</f>
        <v/>
      </c>
      <c r="FD69" s="54" t="str">
        <f>IF('20'!FD69&lt;&gt;"",'20'!FD69/20,"")</f>
        <v/>
      </c>
      <c r="FE69" s="54" t="str">
        <f>IF('20'!FE69&lt;&gt;"",'20'!FE69/20,"")</f>
        <v/>
      </c>
      <c r="FF69" s="54" t="str">
        <f>IF('20'!FF69&lt;&gt;"",'20'!FF69/20,"")</f>
        <v/>
      </c>
      <c r="FG69" s="54" t="str">
        <f>IF('20'!FG69&lt;&gt;"",'20'!FG69/20,"")</f>
        <v/>
      </c>
      <c r="FH69" s="54" t="str">
        <f>IF('20'!FH69&lt;&gt;"",'20'!FH69/20,"")</f>
        <v/>
      </c>
      <c r="FI69" s="54" t="str">
        <f>IF('20'!FI69&lt;&gt;"",'20'!FI69/20,"")</f>
        <v/>
      </c>
      <c r="FJ69" s="54" t="str">
        <f>IF('20'!FJ69&lt;&gt;"",'20'!FJ69/20,"")</f>
        <v/>
      </c>
      <c r="FK69" s="54" t="str">
        <f>IF('20'!FK69&lt;&gt;"",'20'!FK69/20,"")</f>
        <v/>
      </c>
      <c r="FL69" s="54" t="str">
        <f>IF('20'!FL69&lt;&gt;"",'20'!FL69/20,"")</f>
        <v/>
      </c>
    </row>
    <row r="70" spans="2:168" x14ac:dyDescent="0.25">
      <c r="B70" s="42"/>
      <c r="C70" s="42"/>
      <c r="D70" s="38"/>
      <c r="E70" s="54" t="str">
        <f>IF('20'!E70&lt;&gt;"",'20'!E70/20,"")</f>
        <v/>
      </c>
      <c r="F70" s="54" t="str">
        <f>IF('20'!F70&lt;&gt;"",'20'!F70/20,"")</f>
        <v/>
      </c>
      <c r="G70" s="54" t="str">
        <f>IF('20'!G70&lt;&gt;"",'20'!G70/20,"")</f>
        <v/>
      </c>
      <c r="H70" s="54" t="str">
        <f>IF('20'!H70&lt;&gt;"",'20'!H70/20,"")</f>
        <v/>
      </c>
      <c r="I70" s="54" t="str">
        <f>IF('20'!I70&lt;&gt;"",'20'!I70/20,"")</f>
        <v/>
      </c>
      <c r="J70" s="54" t="str">
        <f>IF('20'!J70&lt;&gt;"",'20'!J70/20,"")</f>
        <v/>
      </c>
      <c r="K70" s="54" t="str">
        <f>IF('20'!K70&lt;&gt;"",'20'!K70/20,"")</f>
        <v/>
      </c>
      <c r="L70" s="54" t="str">
        <f>IF('20'!L70&lt;&gt;"",'20'!L70/20,"")</f>
        <v/>
      </c>
      <c r="M70" s="54" t="str">
        <f>IF('20'!M70&lt;&gt;"",'20'!M70/20,"")</f>
        <v/>
      </c>
      <c r="N70" s="54" t="str">
        <f>IF('20'!N70&lt;&gt;"",'20'!N70/20,"")</f>
        <v/>
      </c>
      <c r="O70" s="54" t="str">
        <f>IF('20'!O70&lt;&gt;"",'20'!O70/20,"")</f>
        <v/>
      </c>
      <c r="P70" s="54" t="str">
        <f>IF('20'!P70&lt;&gt;"",'20'!P70/20,"")</f>
        <v/>
      </c>
      <c r="Q70" s="54" t="str">
        <f>IF('20'!Q70&lt;&gt;"",'20'!Q70/20,"")</f>
        <v/>
      </c>
      <c r="R70" s="54" t="str">
        <f>IF('20'!R70&lt;&gt;"",'20'!R70/20,"")</f>
        <v/>
      </c>
      <c r="S70" s="54" t="str">
        <f>IF('20'!S70&lt;&gt;"",'20'!S70/20,"")</f>
        <v/>
      </c>
      <c r="T70" s="54" t="str">
        <f>IF('20'!T70&lt;&gt;"",'20'!T70/20,"")</f>
        <v/>
      </c>
      <c r="U70" s="54" t="str">
        <f>IF('20'!U70&lt;&gt;"",'20'!U70/20,"")</f>
        <v/>
      </c>
      <c r="V70" s="54" t="str">
        <f>IF('20'!V70&lt;&gt;"",'20'!V70/20,"")</f>
        <v/>
      </c>
      <c r="W70" s="54" t="str">
        <f>IF('20'!W70&lt;&gt;"",'20'!W70/20,"")</f>
        <v/>
      </c>
      <c r="X70" s="54" t="str">
        <f>IF('20'!X70&lt;&gt;"",'20'!X70/20,"")</f>
        <v/>
      </c>
      <c r="Y70" s="54" t="str">
        <f>IF('20'!Y70&lt;&gt;"",'20'!Y70/20,"")</f>
        <v/>
      </c>
      <c r="Z70" s="54" t="str">
        <f>IF('20'!Z70&lt;&gt;"",'20'!Z70/20,"")</f>
        <v/>
      </c>
      <c r="AA70" s="54" t="str">
        <f>IF('20'!AA70&lt;&gt;"",'20'!AA70/20,"")</f>
        <v/>
      </c>
      <c r="AB70" s="54" t="str">
        <f>IF('20'!AB70&lt;&gt;"",'20'!AB70/20,"")</f>
        <v/>
      </c>
      <c r="AC70" s="54" t="str">
        <f>IF('20'!AC70&lt;&gt;"",'20'!AC70/20,"")</f>
        <v/>
      </c>
      <c r="AD70" s="54" t="str">
        <f>IF('20'!AD70&lt;&gt;"",'20'!AD70/20,"")</f>
        <v/>
      </c>
      <c r="AE70" s="54" t="str">
        <f>IF('20'!AE70&lt;&gt;"",'20'!AE70/20,"")</f>
        <v/>
      </c>
      <c r="AF70" s="54" t="str">
        <f>IF('20'!AF70&lt;&gt;"",'20'!AF70/20,"")</f>
        <v/>
      </c>
      <c r="AG70" s="54" t="str">
        <f>IF('20'!AG70&lt;&gt;"",'20'!AG70/20,"")</f>
        <v/>
      </c>
      <c r="AH70" s="54" t="str">
        <f>IF('20'!AH70&lt;&gt;"",'20'!AH70/20,"")</f>
        <v/>
      </c>
      <c r="AI70" s="54" t="str">
        <f>IF('20'!AI70&lt;&gt;"",'20'!AI70/20,"")</f>
        <v/>
      </c>
      <c r="AJ70" s="54" t="str">
        <f>IF('20'!AJ70&lt;&gt;"",'20'!AJ70/20,"")</f>
        <v/>
      </c>
      <c r="AK70" s="54" t="str">
        <f>IF('20'!AK70&lt;&gt;"",'20'!AK70/20,"")</f>
        <v/>
      </c>
      <c r="AL70" s="54" t="str">
        <f>IF('20'!AL70&lt;&gt;"",'20'!AL70/20,"")</f>
        <v/>
      </c>
      <c r="AM70" s="54" t="str">
        <f>IF('20'!AM70&lt;&gt;"",'20'!AM70/20,"")</f>
        <v/>
      </c>
      <c r="AN70" s="54" t="str">
        <f>IF('20'!AN70&lt;&gt;"",'20'!AN70/20,"")</f>
        <v/>
      </c>
      <c r="AO70" s="54" t="str">
        <f>IF('20'!AO70&lt;&gt;"",'20'!AO70/20,"")</f>
        <v/>
      </c>
      <c r="AP70" s="54" t="str">
        <f>IF('20'!AP70&lt;&gt;"",'20'!AP70/20,"")</f>
        <v/>
      </c>
      <c r="AQ70" s="54" t="str">
        <f>IF('20'!AQ70&lt;&gt;"",'20'!AQ70/20,"")</f>
        <v/>
      </c>
      <c r="AR70" s="54" t="str">
        <f>IF('20'!AR70&lt;&gt;"",'20'!AR70/20,"")</f>
        <v/>
      </c>
      <c r="AS70" s="54" t="str">
        <f>IF('20'!AS70&lt;&gt;"",'20'!AS70/20,"")</f>
        <v/>
      </c>
      <c r="AT70" s="54" t="str">
        <f>IF('20'!AT70&lt;&gt;"",'20'!AT70/20,"")</f>
        <v/>
      </c>
      <c r="AU70" s="54" t="str">
        <f>IF('20'!AU70&lt;&gt;"",'20'!AU70/20,"")</f>
        <v/>
      </c>
      <c r="AV70" s="54" t="str">
        <f>IF('20'!AV70&lt;&gt;"",'20'!AV70/20,"")</f>
        <v/>
      </c>
      <c r="AW70" s="54" t="str">
        <f>IF('20'!AW70&lt;&gt;"",'20'!AW70/20,"")</f>
        <v/>
      </c>
      <c r="AX70" s="54" t="str">
        <f>IF('20'!AX70&lt;&gt;"",'20'!AX70/20,"")</f>
        <v/>
      </c>
      <c r="AY70" s="54" t="str">
        <f>IF('20'!AY70&lt;&gt;"",'20'!AY70/20,"")</f>
        <v/>
      </c>
      <c r="AZ70" s="54" t="str">
        <f>IF('20'!AZ70&lt;&gt;"",'20'!AZ70/20,"")</f>
        <v/>
      </c>
      <c r="BA70" s="54" t="str">
        <f>IF('20'!BA70&lt;&gt;"",'20'!BA70/20,"")</f>
        <v/>
      </c>
      <c r="BB70" s="54" t="str">
        <f>IF('20'!BB70&lt;&gt;"",'20'!BB70/20,"")</f>
        <v/>
      </c>
      <c r="BC70" s="54" t="str">
        <f>IF('20'!BC70&lt;&gt;"",'20'!BC70/20,"")</f>
        <v/>
      </c>
      <c r="BD70" s="54" t="str">
        <f>IF('20'!BD70&lt;&gt;"",'20'!BD70/20,"")</f>
        <v/>
      </c>
      <c r="BE70" s="54" t="str">
        <f>IF('20'!BE70&lt;&gt;"",'20'!BE70/20,"")</f>
        <v/>
      </c>
      <c r="BF70" s="54" t="str">
        <f>IF('20'!BF70&lt;&gt;"",'20'!BF70/20,"")</f>
        <v/>
      </c>
      <c r="BG70" s="54" t="str">
        <f>IF('20'!BG70&lt;&gt;"",'20'!BG70/20,"")</f>
        <v/>
      </c>
      <c r="BH70" s="54" t="str">
        <f>IF('20'!BH70&lt;&gt;"",'20'!BH70/20,"")</f>
        <v/>
      </c>
      <c r="BI70" s="54" t="str">
        <f>IF('20'!BI70&lt;&gt;"",'20'!BI70/20,"")</f>
        <v/>
      </c>
      <c r="BJ70" s="54" t="str">
        <f>IF('20'!BJ70&lt;&gt;"",'20'!BJ70/20,"")</f>
        <v/>
      </c>
      <c r="BK70" s="54" t="str">
        <f>IF('20'!BK70&lt;&gt;"",'20'!BK70/20,"")</f>
        <v/>
      </c>
      <c r="BL70" s="54" t="str">
        <f>IF('20'!BL70&lt;&gt;"",'20'!BL70/20,"")</f>
        <v/>
      </c>
      <c r="BM70" s="54" t="str">
        <f>IF('20'!BM70&lt;&gt;"",'20'!BM70/20,"")</f>
        <v/>
      </c>
      <c r="BN70" s="54" t="str">
        <f>IF('20'!BN70&lt;&gt;"",'20'!BN70/20,"")</f>
        <v/>
      </c>
      <c r="BO70" s="54" t="str">
        <f>IF('20'!BO70&lt;&gt;"",'20'!BO70/20,"")</f>
        <v/>
      </c>
      <c r="BP70" s="54" t="str">
        <f>IF('20'!BP70&lt;&gt;"",'20'!BP70/20,"")</f>
        <v/>
      </c>
      <c r="BQ70" s="54" t="str">
        <f>IF('20'!BQ70&lt;&gt;"",'20'!BQ70/20,"")</f>
        <v/>
      </c>
      <c r="BR70" s="54" t="str">
        <f>IF('20'!BR70&lt;&gt;"",'20'!BR70/20,"")</f>
        <v/>
      </c>
      <c r="BS70" s="54" t="str">
        <f>IF('20'!BS70&lt;&gt;"",'20'!BS70/20,"")</f>
        <v/>
      </c>
      <c r="BT70" s="54" t="str">
        <f>IF('20'!BT70&lt;&gt;"",'20'!BT70/20,"")</f>
        <v/>
      </c>
      <c r="BU70" s="54" t="str">
        <f>IF('20'!BU70&lt;&gt;"",'20'!BU70/20,"")</f>
        <v/>
      </c>
      <c r="BV70" s="54" t="str">
        <f>IF('20'!BV70&lt;&gt;"",'20'!BV70/20,"")</f>
        <v/>
      </c>
      <c r="BW70" s="54" t="str">
        <f>IF('20'!BW70&lt;&gt;"",'20'!BW70/20,"")</f>
        <v/>
      </c>
      <c r="BX70" s="54" t="str">
        <f>IF('20'!BX70&lt;&gt;"",'20'!BX70/20,"")</f>
        <v/>
      </c>
      <c r="BY70" s="54" t="str">
        <f>IF('20'!BY70&lt;&gt;"",'20'!BY70/20,"")</f>
        <v/>
      </c>
      <c r="BZ70" s="54" t="str">
        <f>IF('20'!BZ70&lt;&gt;"",'20'!BZ70/20,"")</f>
        <v/>
      </c>
      <c r="CA70" s="54" t="str">
        <f>IF('20'!CA70&lt;&gt;"",'20'!CA70/20,"")</f>
        <v/>
      </c>
      <c r="CB70" s="54" t="str">
        <f>IF('20'!CB70&lt;&gt;"",'20'!CB70/20,"")</f>
        <v/>
      </c>
      <c r="CC70" s="54" t="str">
        <f>IF('20'!CC70&lt;&gt;"",'20'!CC70/20,"")</f>
        <v/>
      </c>
      <c r="CD70" s="54" t="str">
        <f>IF('20'!CD70&lt;&gt;"",'20'!CD70/20,"")</f>
        <v/>
      </c>
      <c r="CE70" s="54" t="str">
        <f>IF('20'!CE70&lt;&gt;"",'20'!CE70/20,"")</f>
        <v/>
      </c>
      <c r="CF70" s="54" t="str">
        <f>IF('20'!CF70&lt;&gt;"",'20'!CF70/20,"")</f>
        <v/>
      </c>
      <c r="CG70" s="54" t="str">
        <f>IF('20'!CG70&lt;&gt;"",'20'!CG70/20,"")</f>
        <v/>
      </c>
      <c r="CH70" s="54" t="str">
        <f>IF('20'!CH70&lt;&gt;"",'20'!CH70/20,"")</f>
        <v/>
      </c>
      <c r="CI70" s="54" t="str">
        <f>IF('20'!CI70&lt;&gt;"",'20'!CI70/20,"")</f>
        <v/>
      </c>
      <c r="CJ70" s="54" t="str">
        <f>IF('20'!CJ70&lt;&gt;"",'20'!CJ70/20,"")</f>
        <v/>
      </c>
      <c r="CK70" s="54" t="str">
        <f>IF('20'!CK70&lt;&gt;"",'20'!CK70/20,"")</f>
        <v/>
      </c>
      <c r="CL70" s="54" t="str">
        <f>IF('20'!CL70&lt;&gt;"",'20'!CL70/20,"")</f>
        <v/>
      </c>
      <c r="CM70" s="54" t="str">
        <f>IF('20'!CM70&lt;&gt;"",'20'!CM70/20,"")</f>
        <v/>
      </c>
      <c r="CN70" s="54" t="str">
        <f>IF('20'!CN70&lt;&gt;"",'20'!CN70/20,"")</f>
        <v/>
      </c>
      <c r="CO70" s="54" t="str">
        <f>IF('20'!CO70&lt;&gt;"",'20'!CO70/20,"")</f>
        <v/>
      </c>
      <c r="CP70" s="54" t="str">
        <f>IF('20'!CP70&lt;&gt;"",'20'!CP70/20,"")</f>
        <v/>
      </c>
      <c r="CQ70" s="54" t="str">
        <f>IF('20'!CQ70&lt;&gt;"",'20'!CQ70/20,"")</f>
        <v/>
      </c>
      <c r="CR70" s="54" t="str">
        <f>IF('20'!CR70&lt;&gt;"",'20'!CR70/20,"")</f>
        <v/>
      </c>
      <c r="CS70" s="54" t="str">
        <f>IF('20'!CS70&lt;&gt;"",'20'!CS70/20,"")</f>
        <v/>
      </c>
      <c r="CT70" s="54" t="str">
        <f>IF('20'!CT70&lt;&gt;"",'20'!CT70/20,"")</f>
        <v/>
      </c>
      <c r="CU70" s="54" t="str">
        <f>IF('20'!CU70&lt;&gt;"",'20'!CU70/20,"")</f>
        <v/>
      </c>
      <c r="CV70" s="54" t="str">
        <f>IF('20'!CV70&lt;&gt;"",'20'!CV70/20,"")</f>
        <v/>
      </c>
      <c r="CW70" s="54" t="str">
        <f>IF('20'!CW70&lt;&gt;"",'20'!CW70/20,"")</f>
        <v/>
      </c>
      <c r="CX70" s="54" t="str">
        <f>IF('20'!CX70&lt;&gt;"",'20'!CX70/20,"")</f>
        <v/>
      </c>
      <c r="CY70" s="54" t="str">
        <f>IF('20'!CY70&lt;&gt;"",'20'!CY70/20,"")</f>
        <v/>
      </c>
      <c r="CZ70" s="54" t="str">
        <f>IF('20'!CZ70&lt;&gt;"",'20'!CZ70/20,"")</f>
        <v/>
      </c>
      <c r="DA70" s="54" t="str">
        <f>IF('20'!DA70&lt;&gt;"",'20'!DA70/20,"")</f>
        <v/>
      </c>
      <c r="DB70" s="54" t="str">
        <f>IF('20'!DB70&lt;&gt;"",'20'!DB70/20,"")</f>
        <v/>
      </c>
      <c r="DC70" s="54" t="str">
        <f>IF('20'!DC70&lt;&gt;"",'20'!DC70/20,"")</f>
        <v/>
      </c>
      <c r="DD70" s="54" t="str">
        <f>IF('20'!DD70&lt;&gt;"",'20'!DD70/20,"")</f>
        <v/>
      </c>
      <c r="DE70" s="54" t="str">
        <f>IF('20'!DE70&lt;&gt;"",'20'!DE70/20,"")</f>
        <v/>
      </c>
      <c r="DF70" s="54" t="str">
        <f>IF('20'!DF70&lt;&gt;"",'20'!DF70/20,"")</f>
        <v/>
      </c>
      <c r="DG70" s="54" t="str">
        <f>IF('20'!DG70&lt;&gt;"",'20'!DG70/20,"")</f>
        <v/>
      </c>
      <c r="DH70" s="54" t="str">
        <f>IF('20'!DH70&lt;&gt;"",'20'!DH70/20,"")</f>
        <v/>
      </c>
      <c r="DI70" s="54" t="str">
        <f>IF('20'!DI70&lt;&gt;"",'20'!DI70/20,"")</f>
        <v/>
      </c>
      <c r="DJ70" s="54" t="str">
        <f>IF('20'!DJ70&lt;&gt;"",'20'!DJ70/20,"")</f>
        <v/>
      </c>
      <c r="DK70" s="54" t="str">
        <f>IF('20'!DK70&lt;&gt;"",'20'!DK70/20,"")</f>
        <v/>
      </c>
      <c r="DL70" s="54" t="str">
        <f>IF('20'!DL70&lt;&gt;"",'20'!DL70/20,"")</f>
        <v/>
      </c>
      <c r="DM70" s="54" t="str">
        <f>IF('20'!DM70&lt;&gt;"",'20'!DM70/20,"")</f>
        <v/>
      </c>
      <c r="DN70" s="54" t="str">
        <f>IF('20'!DN70&lt;&gt;"",'20'!DN70/20,"")</f>
        <v/>
      </c>
      <c r="DO70" s="54" t="str">
        <f>IF('20'!DO70&lt;&gt;"",'20'!DO70/20,"")</f>
        <v/>
      </c>
      <c r="DP70" s="54" t="str">
        <f>IF('20'!DP70&lt;&gt;"",'20'!DP70/20,"")</f>
        <v/>
      </c>
      <c r="DQ70" s="54" t="str">
        <f>IF('20'!DQ70&lt;&gt;"",'20'!DQ70/20,"")</f>
        <v/>
      </c>
      <c r="DR70" s="54" t="str">
        <f>IF('20'!DR70&lt;&gt;"",'20'!DR70/20,"")</f>
        <v/>
      </c>
      <c r="DS70" s="54" t="str">
        <f>IF('20'!DS70&lt;&gt;"",'20'!DS70/20,"")</f>
        <v/>
      </c>
      <c r="DT70" s="54" t="str">
        <f>IF('20'!DT70&lt;&gt;"",'20'!DT70/20,"")</f>
        <v/>
      </c>
      <c r="DU70" s="54" t="str">
        <f>IF('20'!DU70&lt;&gt;"",'20'!DU70/20,"")</f>
        <v/>
      </c>
      <c r="DV70" s="54" t="str">
        <f>IF('20'!DV70&lt;&gt;"",'20'!DV70/20,"")</f>
        <v/>
      </c>
      <c r="DW70" s="54" t="str">
        <f>IF('20'!DW70&lt;&gt;"",'20'!DW70/20,"")</f>
        <v/>
      </c>
      <c r="DX70" s="54" t="str">
        <f>IF('20'!DX70&lt;&gt;"",'20'!DX70/20,"")</f>
        <v/>
      </c>
      <c r="DY70" s="54" t="str">
        <f>IF('20'!DY70&lt;&gt;"",'20'!DY70/20,"")</f>
        <v/>
      </c>
      <c r="DZ70" s="54" t="str">
        <f>IF('20'!DZ70&lt;&gt;"",'20'!DZ70/20,"")</f>
        <v/>
      </c>
      <c r="EA70" s="54" t="str">
        <f>IF('20'!EA70&lt;&gt;"",'20'!EA70/20,"")</f>
        <v/>
      </c>
      <c r="EB70" s="54" t="str">
        <f>IF('20'!EB70&lt;&gt;"",'20'!EB70/20,"")</f>
        <v/>
      </c>
      <c r="EC70" s="54" t="str">
        <f>IF('20'!EC70&lt;&gt;"",'20'!EC70/20,"")</f>
        <v/>
      </c>
      <c r="ED70" s="54" t="str">
        <f>IF('20'!ED70&lt;&gt;"",'20'!ED70/20,"")</f>
        <v/>
      </c>
      <c r="EE70" s="54" t="str">
        <f>IF('20'!EE70&lt;&gt;"",'20'!EE70/20,"")</f>
        <v/>
      </c>
      <c r="EF70" s="54" t="str">
        <f>IF('20'!EF70&lt;&gt;"",'20'!EF70/20,"")</f>
        <v/>
      </c>
      <c r="EG70" s="54" t="str">
        <f>IF('20'!EG70&lt;&gt;"",'20'!EG70/20,"")</f>
        <v/>
      </c>
      <c r="EH70" s="54" t="str">
        <f>IF('20'!EH70&lt;&gt;"",'20'!EH70/20,"")</f>
        <v/>
      </c>
      <c r="EI70" s="54" t="str">
        <f>IF('20'!EI70&lt;&gt;"",'20'!EI70/20,"")</f>
        <v/>
      </c>
      <c r="EJ70" s="54" t="str">
        <f>IF('20'!EJ70&lt;&gt;"",'20'!EJ70/20,"")</f>
        <v/>
      </c>
      <c r="EK70" s="54" t="str">
        <f>IF('20'!EK70&lt;&gt;"",'20'!EK70/20,"")</f>
        <v/>
      </c>
      <c r="EL70" s="54" t="str">
        <f>IF('20'!EL70&lt;&gt;"",'20'!EL70/20,"")</f>
        <v/>
      </c>
      <c r="EM70" s="54" t="str">
        <f>IF('20'!EM70&lt;&gt;"",'20'!EM70/20,"")</f>
        <v/>
      </c>
      <c r="EN70" s="54" t="str">
        <f>IF('20'!EN70&lt;&gt;"",'20'!EN70/20,"")</f>
        <v/>
      </c>
      <c r="EO70" s="54" t="str">
        <f>IF('20'!EO70&lt;&gt;"",'20'!EO70/20,"")</f>
        <v/>
      </c>
      <c r="EP70" s="54" t="str">
        <f>IF('20'!EP70&lt;&gt;"",'20'!EP70/20,"")</f>
        <v/>
      </c>
      <c r="EQ70" s="54" t="str">
        <f>IF('20'!EQ70&lt;&gt;"",'20'!EQ70/20,"")</f>
        <v/>
      </c>
      <c r="ER70" s="54" t="str">
        <f>IF('20'!ER70&lt;&gt;"",'20'!ER70/20,"")</f>
        <v/>
      </c>
      <c r="ES70" s="54" t="str">
        <f>IF('20'!ES70&lt;&gt;"",'20'!ES70/20,"")</f>
        <v/>
      </c>
      <c r="ET70" s="54" t="str">
        <f>IF('20'!ET70&lt;&gt;"",'20'!ET70/20,"")</f>
        <v/>
      </c>
      <c r="EU70" s="54" t="str">
        <f>IF('20'!EU70&lt;&gt;"",'20'!EU70/20,"")</f>
        <v/>
      </c>
      <c r="EV70" s="54" t="str">
        <f>IF('20'!EV70&lt;&gt;"",'20'!EV70/20,"")</f>
        <v/>
      </c>
      <c r="EW70" s="54" t="str">
        <f>IF('20'!EW70&lt;&gt;"",'20'!EW70/20,"")</f>
        <v/>
      </c>
      <c r="EX70" s="54" t="str">
        <f>IF('20'!EX70&lt;&gt;"",'20'!EX70/20,"")</f>
        <v/>
      </c>
      <c r="EY70" s="54" t="str">
        <f>IF('20'!EY70&lt;&gt;"",'20'!EY70/20,"")</f>
        <v/>
      </c>
      <c r="EZ70" s="54" t="str">
        <f>IF('20'!EZ70&lt;&gt;"",'20'!EZ70/20,"")</f>
        <v/>
      </c>
      <c r="FA70" s="54" t="str">
        <f>IF('20'!FA70&lt;&gt;"",'20'!FA70/20,"")</f>
        <v/>
      </c>
      <c r="FB70" s="54" t="str">
        <f>IF('20'!FB70&lt;&gt;"",'20'!FB70/20,"")</f>
        <v/>
      </c>
      <c r="FC70" s="54" t="str">
        <f>IF('20'!FC70&lt;&gt;"",'20'!FC70/20,"")</f>
        <v/>
      </c>
      <c r="FD70" s="54" t="str">
        <f>IF('20'!FD70&lt;&gt;"",'20'!FD70/20,"")</f>
        <v/>
      </c>
      <c r="FE70" s="54" t="str">
        <f>IF('20'!FE70&lt;&gt;"",'20'!FE70/20,"")</f>
        <v/>
      </c>
      <c r="FF70" s="54" t="str">
        <f>IF('20'!FF70&lt;&gt;"",'20'!FF70/20,"")</f>
        <v/>
      </c>
      <c r="FG70" s="54" t="str">
        <f>IF('20'!FG70&lt;&gt;"",'20'!FG70/20,"")</f>
        <v/>
      </c>
      <c r="FH70" s="54" t="str">
        <f>IF('20'!FH70&lt;&gt;"",'20'!FH70/20,"")</f>
        <v/>
      </c>
      <c r="FI70" s="54" t="str">
        <f>IF('20'!FI70&lt;&gt;"",'20'!FI70/20,"")</f>
        <v/>
      </c>
      <c r="FJ70" s="54" t="str">
        <f>IF('20'!FJ70&lt;&gt;"",'20'!FJ70/20,"")</f>
        <v/>
      </c>
      <c r="FK70" s="54" t="str">
        <f>IF('20'!FK70&lt;&gt;"",'20'!FK70/20,"")</f>
        <v/>
      </c>
      <c r="FL70" s="54" t="str">
        <f>IF('20'!FL70&lt;&gt;"",'20'!FL70/20,"")</f>
        <v/>
      </c>
    </row>
    <row r="71" spans="2:168" x14ac:dyDescent="0.25">
      <c r="B71" s="42"/>
      <c r="C71" s="42"/>
      <c r="D71" s="38"/>
      <c r="E71" s="54" t="str">
        <f>IF('20'!E71&lt;&gt;"",'20'!E71/20,"")</f>
        <v/>
      </c>
      <c r="F71" s="54" t="str">
        <f>IF('20'!F71&lt;&gt;"",'20'!F71/20,"")</f>
        <v/>
      </c>
      <c r="G71" s="54" t="str">
        <f>IF('20'!G71&lt;&gt;"",'20'!G71/20,"")</f>
        <v/>
      </c>
      <c r="H71" s="54" t="str">
        <f>IF('20'!H71&lt;&gt;"",'20'!H71/20,"")</f>
        <v/>
      </c>
      <c r="I71" s="54" t="str">
        <f>IF('20'!I71&lt;&gt;"",'20'!I71/20,"")</f>
        <v/>
      </c>
      <c r="J71" s="54" t="str">
        <f>IF('20'!J71&lt;&gt;"",'20'!J71/20,"")</f>
        <v/>
      </c>
      <c r="K71" s="54" t="str">
        <f>IF('20'!K71&lt;&gt;"",'20'!K71/20,"")</f>
        <v/>
      </c>
      <c r="L71" s="54" t="str">
        <f>IF('20'!L71&lt;&gt;"",'20'!L71/20,"")</f>
        <v/>
      </c>
      <c r="M71" s="54" t="str">
        <f>IF('20'!M71&lt;&gt;"",'20'!M71/20,"")</f>
        <v/>
      </c>
      <c r="N71" s="54" t="str">
        <f>IF('20'!N71&lt;&gt;"",'20'!N71/20,"")</f>
        <v/>
      </c>
      <c r="O71" s="54" t="str">
        <f>IF('20'!O71&lt;&gt;"",'20'!O71/20,"")</f>
        <v/>
      </c>
      <c r="P71" s="54" t="str">
        <f>IF('20'!P71&lt;&gt;"",'20'!P71/20,"")</f>
        <v/>
      </c>
      <c r="Q71" s="54" t="str">
        <f>IF('20'!Q71&lt;&gt;"",'20'!Q71/20,"")</f>
        <v/>
      </c>
      <c r="R71" s="54" t="str">
        <f>IF('20'!R71&lt;&gt;"",'20'!R71/20,"")</f>
        <v/>
      </c>
      <c r="S71" s="54" t="str">
        <f>IF('20'!S71&lt;&gt;"",'20'!S71/20,"")</f>
        <v/>
      </c>
      <c r="T71" s="54" t="str">
        <f>IF('20'!T71&lt;&gt;"",'20'!T71/20,"")</f>
        <v/>
      </c>
      <c r="U71" s="54" t="str">
        <f>IF('20'!U71&lt;&gt;"",'20'!U71/20,"")</f>
        <v/>
      </c>
      <c r="V71" s="54" t="str">
        <f>IF('20'!V71&lt;&gt;"",'20'!V71/20,"")</f>
        <v/>
      </c>
      <c r="W71" s="54" t="str">
        <f>IF('20'!W71&lt;&gt;"",'20'!W71/20,"")</f>
        <v/>
      </c>
      <c r="X71" s="54" t="str">
        <f>IF('20'!X71&lt;&gt;"",'20'!X71/20,"")</f>
        <v/>
      </c>
      <c r="Y71" s="54" t="str">
        <f>IF('20'!Y71&lt;&gt;"",'20'!Y71/20,"")</f>
        <v/>
      </c>
      <c r="Z71" s="54" t="str">
        <f>IF('20'!Z71&lt;&gt;"",'20'!Z71/20,"")</f>
        <v/>
      </c>
      <c r="AA71" s="54" t="str">
        <f>IF('20'!AA71&lt;&gt;"",'20'!AA71/20,"")</f>
        <v/>
      </c>
      <c r="AB71" s="54" t="str">
        <f>IF('20'!AB71&lt;&gt;"",'20'!AB71/20,"")</f>
        <v/>
      </c>
      <c r="AC71" s="54" t="str">
        <f>IF('20'!AC71&lt;&gt;"",'20'!AC71/20,"")</f>
        <v/>
      </c>
      <c r="AD71" s="54" t="str">
        <f>IF('20'!AD71&lt;&gt;"",'20'!AD71/20,"")</f>
        <v/>
      </c>
      <c r="AE71" s="54" t="str">
        <f>IF('20'!AE71&lt;&gt;"",'20'!AE71/20,"")</f>
        <v/>
      </c>
      <c r="AF71" s="54" t="str">
        <f>IF('20'!AF71&lt;&gt;"",'20'!AF71/20,"")</f>
        <v/>
      </c>
      <c r="AG71" s="54" t="str">
        <f>IF('20'!AG71&lt;&gt;"",'20'!AG71/20,"")</f>
        <v/>
      </c>
      <c r="AH71" s="54" t="str">
        <f>IF('20'!AH71&lt;&gt;"",'20'!AH71/20,"")</f>
        <v/>
      </c>
      <c r="AI71" s="54" t="str">
        <f>IF('20'!AI71&lt;&gt;"",'20'!AI71/20,"")</f>
        <v/>
      </c>
      <c r="AJ71" s="54" t="str">
        <f>IF('20'!AJ71&lt;&gt;"",'20'!AJ71/20,"")</f>
        <v/>
      </c>
      <c r="AK71" s="54" t="str">
        <f>IF('20'!AK71&lt;&gt;"",'20'!AK71/20,"")</f>
        <v/>
      </c>
      <c r="AL71" s="54" t="str">
        <f>IF('20'!AL71&lt;&gt;"",'20'!AL71/20,"")</f>
        <v/>
      </c>
      <c r="AM71" s="54" t="str">
        <f>IF('20'!AM71&lt;&gt;"",'20'!AM71/20,"")</f>
        <v/>
      </c>
      <c r="AN71" s="54" t="str">
        <f>IF('20'!AN71&lt;&gt;"",'20'!AN71/20,"")</f>
        <v/>
      </c>
      <c r="AO71" s="54" t="str">
        <f>IF('20'!AO71&lt;&gt;"",'20'!AO71/20,"")</f>
        <v/>
      </c>
      <c r="AP71" s="54" t="str">
        <f>IF('20'!AP71&lt;&gt;"",'20'!AP71/20,"")</f>
        <v/>
      </c>
      <c r="AQ71" s="54" t="str">
        <f>IF('20'!AQ71&lt;&gt;"",'20'!AQ71/20,"")</f>
        <v/>
      </c>
      <c r="AR71" s="54" t="str">
        <f>IF('20'!AR71&lt;&gt;"",'20'!AR71/20,"")</f>
        <v/>
      </c>
      <c r="AS71" s="54" t="str">
        <f>IF('20'!AS71&lt;&gt;"",'20'!AS71/20,"")</f>
        <v/>
      </c>
      <c r="AT71" s="54" t="str">
        <f>IF('20'!AT71&lt;&gt;"",'20'!AT71/20,"")</f>
        <v/>
      </c>
      <c r="AU71" s="54" t="str">
        <f>IF('20'!AU71&lt;&gt;"",'20'!AU71/20,"")</f>
        <v/>
      </c>
      <c r="AV71" s="54" t="str">
        <f>IF('20'!AV71&lt;&gt;"",'20'!AV71/20,"")</f>
        <v/>
      </c>
      <c r="AW71" s="54" t="str">
        <f>IF('20'!AW71&lt;&gt;"",'20'!AW71/20,"")</f>
        <v/>
      </c>
      <c r="AX71" s="54" t="str">
        <f>IF('20'!AX71&lt;&gt;"",'20'!AX71/20,"")</f>
        <v/>
      </c>
      <c r="AY71" s="54" t="str">
        <f>IF('20'!AY71&lt;&gt;"",'20'!AY71/20,"")</f>
        <v/>
      </c>
      <c r="AZ71" s="54" t="str">
        <f>IF('20'!AZ71&lt;&gt;"",'20'!AZ71/20,"")</f>
        <v/>
      </c>
      <c r="BA71" s="54" t="str">
        <f>IF('20'!BA71&lt;&gt;"",'20'!BA71/20,"")</f>
        <v/>
      </c>
      <c r="BB71" s="54" t="str">
        <f>IF('20'!BB71&lt;&gt;"",'20'!BB71/20,"")</f>
        <v/>
      </c>
      <c r="BC71" s="54" t="str">
        <f>IF('20'!BC71&lt;&gt;"",'20'!BC71/20,"")</f>
        <v/>
      </c>
      <c r="BD71" s="54" t="str">
        <f>IF('20'!BD71&lt;&gt;"",'20'!BD71/20,"")</f>
        <v/>
      </c>
      <c r="BE71" s="54" t="str">
        <f>IF('20'!BE71&lt;&gt;"",'20'!BE71/20,"")</f>
        <v/>
      </c>
      <c r="BF71" s="54" t="str">
        <f>IF('20'!BF71&lt;&gt;"",'20'!BF71/20,"")</f>
        <v/>
      </c>
      <c r="BG71" s="54" t="str">
        <f>IF('20'!BG71&lt;&gt;"",'20'!BG71/20,"")</f>
        <v/>
      </c>
      <c r="BH71" s="54" t="str">
        <f>IF('20'!BH71&lt;&gt;"",'20'!BH71/20,"")</f>
        <v/>
      </c>
      <c r="BI71" s="54" t="str">
        <f>IF('20'!BI71&lt;&gt;"",'20'!BI71/20,"")</f>
        <v/>
      </c>
      <c r="BJ71" s="54" t="str">
        <f>IF('20'!BJ71&lt;&gt;"",'20'!BJ71/20,"")</f>
        <v/>
      </c>
      <c r="BK71" s="54" t="str">
        <f>IF('20'!BK71&lt;&gt;"",'20'!BK71/20,"")</f>
        <v/>
      </c>
      <c r="BL71" s="54" t="str">
        <f>IF('20'!BL71&lt;&gt;"",'20'!BL71/20,"")</f>
        <v/>
      </c>
      <c r="BM71" s="54" t="str">
        <f>IF('20'!BM71&lt;&gt;"",'20'!BM71/20,"")</f>
        <v/>
      </c>
      <c r="BN71" s="54" t="str">
        <f>IF('20'!BN71&lt;&gt;"",'20'!BN71/20,"")</f>
        <v/>
      </c>
      <c r="BO71" s="54" t="str">
        <f>IF('20'!BO71&lt;&gt;"",'20'!BO71/20,"")</f>
        <v/>
      </c>
      <c r="BP71" s="54" t="str">
        <f>IF('20'!BP71&lt;&gt;"",'20'!BP71/20,"")</f>
        <v/>
      </c>
      <c r="BQ71" s="54" t="str">
        <f>IF('20'!BQ71&lt;&gt;"",'20'!BQ71/20,"")</f>
        <v/>
      </c>
      <c r="BR71" s="54" t="str">
        <f>IF('20'!BR71&lt;&gt;"",'20'!BR71/20,"")</f>
        <v/>
      </c>
      <c r="BS71" s="54" t="str">
        <f>IF('20'!BS71&lt;&gt;"",'20'!BS71/20,"")</f>
        <v/>
      </c>
      <c r="BT71" s="54" t="str">
        <f>IF('20'!BT71&lt;&gt;"",'20'!BT71/20,"")</f>
        <v/>
      </c>
      <c r="BU71" s="54" t="str">
        <f>IF('20'!BU71&lt;&gt;"",'20'!BU71/20,"")</f>
        <v/>
      </c>
      <c r="BV71" s="54" t="str">
        <f>IF('20'!BV71&lt;&gt;"",'20'!BV71/20,"")</f>
        <v/>
      </c>
      <c r="BW71" s="54" t="str">
        <f>IF('20'!BW71&lt;&gt;"",'20'!BW71/20,"")</f>
        <v/>
      </c>
      <c r="BX71" s="54" t="str">
        <f>IF('20'!BX71&lt;&gt;"",'20'!BX71/20,"")</f>
        <v/>
      </c>
      <c r="BY71" s="54" t="str">
        <f>IF('20'!BY71&lt;&gt;"",'20'!BY71/20,"")</f>
        <v/>
      </c>
      <c r="BZ71" s="54" t="str">
        <f>IF('20'!BZ71&lt;&gt;"",'20'!BZ71/20,"")</f>
        <v/>
      </c>
      <c r="CA71" s="54" t="str">
        <f>IF('20'!CA71&lt;&gt;"",'20'!CA71/20,"")</f>
        <v/>
      </c>
      <c r="CB71" s="54" t="str">
        <f>IF('20'!CB71&lt;&gt;"",'20'!CB71/20,"")</f>
        <v/>
      </c>
      <c r="CC71" s="54" t="str">
        <f>IF('20'!CC71&lt;&gt;"",'20'!CC71/20,"")</f>
        <v/>
      </c>
      <c r="CD71" s="54" t="str">
        <f>IF('20'!CD71&lt;&gt;"",'20'!CD71/20,"")</f>
        <v/>
      </c>
      <c r="CE71" s="54" t="str">
        <f>IF('20'!CE71&lt;&gt;"",'20'!CE71/20,"")</f>
        <v/>
      </c>
      <c r="CF71" s="54" t="str">
        <f>IF('20'!CF71&lt;&gt;"",'20'!CF71/20,"")</f>
        <v/>
      </c>
      <c r="CG71" s="54" t="str">
        <f>IF('20'!CG71&lt;&gt;"",'20'!CG71/20,"")</f>
        <v/>
      </c>
      <c r="CH71" s="54" t="str">
        <f>IF('20'!CH71&lt;&gt;"",'20'!CH71/20,"")</f>
        <v/>
      </c>
      <c r="CI71" s="54" t="str">
        <f>IF('20'!CI71&lt;&gt;"",'20'!CI71/20,"")</f>
        <v/>
      </c>
      <c r="CJ71" s="54" t="str">
        <f>IF('20'!CJ71&lt;&gt;"",'20'!CJ71/20,"")</f>
        <v/>
      </c>
      <c r="CK71" s="54" t="str">
        <f>IF('20'!CK71&lt;&gt;"",'20'!CK71/20,"")</f>
        <v/>
      </c>
      <c r="CL71" s="54" t="str">
        <f>IF('20'!CL71&lt;&gt;"",'20'!CL71/20,"")</f>
        <v/>
      </c>
      <c r="CM71" s="54" t="str">
        <f>IF('20'!CM71&lt;&gt;"",'20'!CM71/20,"")</f>
        <v/>
      </c>
      <c r="CN71" s="54" t="str">
        <f>IF('20'!CN71&lt;&gt;"",'20'!CN71/20,"")</f>
        <v/>
      </c>
      <c r="CO71" s="54" t="str">
        <f>IF('20'!CO71&lt;&gt;"",'20'!CO71/20,"")</f>
        <v/>
      </c>
      <c r="CP71" s="54" t="str">
        <f>IF('20'!CP71&lt;&gt;"",'20'!CP71/20,"")</f>
        <v/>
      </c>
      <c r="CQ71" s="54" t="str">
        <f>IF('20'!CQ71&lt;&gt;"",'20'!CQ71/20,"")</f>
        <v/>
      </c>
      <c r="CR71" s="54" t="str">
        <f>IF('20'!CR71&lt;&gt;"",'20'!CR71/20,"")</f>
        <v/>
      </c>
      <c r="CS71" s="54" t="str">
        <f>IF('20'!CS71&lt;&gt;"",'20'!CS71/20,"")</f>
        <v/>
      </c>
      <c r="CT71" s="54" t="str">
        <f>IF('20'!CT71&lt;&gt;"",'20'!CT71/20,"")</f>
        <v/>
      </c>
      <c r="CU71" s="54" t="str">
        <f>IF('20'!CU71&lt;&gt;"",'20'!CU71/20,"")</f>
        <v/>
      </c>
      <c r="CV71" s="54" t="str">
        <f>IF('20'!CV71&lt;&gt;"",'20'!CV71/20,"")</f>
        <v/>
      </c>
      <c r="CW71" s="54" t="str">
        <f>IF('20'!CW71&lt;&gt;"",'20'!CW71/20,"")</f>
        <v/>
      </c>
      <c r="CX71" s="54" t="str">
        <f>IF('20'!CX71&lt;&gt;"",'20'!CX71/20,"")</f>
        <v/>
      </c>
      <c r="CY71" s="54" t="str">
        <f>IF('20'!CY71&lt;&gt;"",'20'!CY71/20,"")</f>
        <v/>
      </c>
      <c r="CZ71" s="54" t="str">
        <f>IF('20'!CZ71&lt;&gt;"",'20'!CZ71/20,"")</f>
        <v/>
      </c>
      <c r="DA71" s="54" t="str">
        <f>IF('20'!DA71&lt;&gt;"",'20'!DA71/20,"")</f>
        <v/>
      </c>
      <c r="DB71" s="54" t="str">
        <f>IF('20'!DB71&lt;&gt;"",'20'!DB71/20,"")</f>
        <v/>
      </c>
      <c r="DC71" s="54" t="str">
        <f>IF('20'!DC71&lt;&gt;"",'20'!DC71/20,"")</f>
        <v/>
      </c>
      <c r="DD71" s="54" t="str">
        <f>IF('20'!DD71&lt;&gt;"",'20'!DD71/20,"")</f>
        <v/>
      </c>
      <c r="DE71" s="54" t="str">
        <f>IF('20'!DE71&lt;&gt;"",'20'!DE71/20,"")</f>
        <v/>
      </c>
      <c r="DF71" s="54" t="str">
        <f>IF('20'!DF71&lt;&gt;"",'20'!DF71/20,"")</f>
        <v/>
      </c>
      <c r="DG71" s="54" t="str">
        <f>IF('20'!DG71&lt;&gt;"",'20'!DG71/20,"")</f>
        <v/>
      </c>
      <c r="DH71" s="54" t="str">
        <f>IF('20'!DH71&lt;&gt;"",'20'!DH71/20,"")</f>
        <v/>
      </c>
      <c r="DI71" s="54" t="str">
        <f>IF('20'!DI71&lt;&gt;"",'20'!DI71/20,"")</f>
        <v/>
      </c>
      <c r="DJ71" s="54" t="str">
        <f>IF('20'!DJ71&lt;&gt;"",'20'!DJ71/20,"")</f>
        <v/>
      </c>
      <c r="DK71" s="54" t="str">
        <f>IF('20'!DK71&lt;&gt;"",'20'!DK71/20,"")</f>
        <v/>
      </c>
      <c r="DL71" s="54" t="str">
        <f>IF('20'!DL71&lt;&gt;"",'20'!DL71/20,"")</f>
        <v/>
      </c>
      <c r="DM71" s="54" t="str">
        <f>IF('20'!DM71&lt;&gt;"",'20'!DM71/20,"")</f>
        <v/>
      </c>
      <c r="DN71" s="54" t="str">
        <f>IF('20'!DN71&lt;&gt;"",'20'!DN71/20,"")</f>
        <v/>
      </c>
      <c r="DO71" s="54" t="str">
        <f>IF('20'!DO71&lt;&gt;"",'20'!DO71/20,"")</f>
        <v/>
      </c>
      <c r="DP71" s="54" t="str">
        <f>IF('20'!DP71&lt;&gt;"",'20'!DP71/20,"")</f>
        <v/>
      </c>
      <c r="DQ71" s="54" t="str">
        <f>IF('20'!DQ71&lt;&gt;"",'20'!DQ71/20,"")</f>
        <v/>
      </c>
      <c r="DR71" s="54" t="str">
        <f>IF('20'!DR71&lt;&gt;"",'20'!DR71/20,"")</f>
        <v/>
      </c>
      <c r="DS71" s="54" t="str">
        <f>IF('20'!DS71&lt;&gt;"",'20'!DS71/20,"")</f>
        <v/>
      </c>
      <c r="DT71" s="54" t="str">
        <f>IF('20'!DT71&lt;&gt;"",'20'!DT71/20,"")</f>
        <v/>
      </c>
      <c r="DU71" s="54" t="str">
        <f>IF('20'!DU71&lt;&gt;"",'20'!DU71/20,"")</f>
        <v/>
      </c>
      <c r="DV71" s="54" t="str">
        <f>IF('20'!DV71&lt;&gt;"",'20'!DV71/20,"")</f>
        <v/>
      </c>
      <c r="DW71" s="54" t="str">
        <f>IF('20'!DW71&lt;&gt;"",'20'!DW71/20,"")</f>
        <v/>
      </c>
      <c r="DX71" s="54" t="str">
        <f>IF('20'!DX71&lt;&gt;"",'20'!DX71/20,"")</f>
        <v/>
      </c>
      <c r="DY71" s="54" t="str">
        <f>IF('20'!DY71&lt;&gt;"",'20'!DY71/20,"")</f>
        <v/>
      </c>
      <c r="DZ71" s="54" t="str">
        <f>IF('20'!DZ71&lt;&gt;"",'20'!DZ71/20,"")</f>
        <v/>
      </c>
      <c r="EA71" s="54" t="str">
        <f>IF('20'!EA71&lt;&gt;"",'20'!EA71/20,"")</f>
        <v/>
      </c>
      <c r="EB71" s="54" t="str">
        <f>IF('20'!EB71&lt;&gt;"",'20'!EB71/20,"")</f>
        <v/>
      </c>
      <c r="EC71" s="54" t="str">
        <f>IF('20'!EC71&lt;&gt;"",'20'!EC71/20,"")</f>
        <v/>
      </c>
      <c r="ED71" s="54" t="str">
        <f>IF('20'!ED71&lt;&gt;"",'20'!ED71/20,"")</f>
        <v/>
      </c>
      <c r="EE71" s="54" t="str">
        <f>IF('20'!EE71&lt;&gt;"",'20'!EE71/20,"")</f>
        <v/>
      </c>
      <c r="EF71" s="54" t="str">
        <f>IF('20'!EF71&lt;&gt;"",'20'!EF71/20,"")</f>
        <v/>
      </c>
      <c r="EG71" s="54" t="str">
        <f>IF('20'!EG71&lt;&gt;"",'20'!EG71/20,"")</f>
        <v/>
      </c>
      <c r="EH71" s="54" t="str">
        <f>IF('20'!EH71&lt;&gt;"",'20'!EH71/20,"")</f>
        <v/>
      </c>
      <c r="EI71" s="54" t="str">
        <f>IF('20'!EI71&lt;&gt;"",'20'!EI71/20,"")</f>
        <v/>
      </c>
      <c r="EJ71" s="54" t="str">
        <f>IF('20'!EJ71&lt;&gt;"",'20'!EJ71/20,"")</f>
        <v/>
      </c>
      <c r="EK71" s="54" t="str">
        <f>IF('20'!EK71&lt;&gt;"",'20'!EK71/20,"")</f>
        <v/>
      </c>
      <c r="EL71" s="54" t="str">
        <f>IF('20'!EL71&lt;&gt;"",'20'!EL71/20,"")</f>
        <v/>
      </c>
      <c r="EM71" s="54" t="str">
        <f>IF('20'!EM71&lt;&gt;"",'20'!EM71/20,"")</f>
        <v/>
      </c>
      <c r="EN71" s="54" t="str">
        <f>IF('20'!EN71&lt;&gt;"",'20'!EN71/20,"")</f>
        <v/>
      </c>
      <c r="EO71" s="54" t="str">
        <f>IF('20'!EO71&lt;&gt;"",'20'!EO71/20,"")</f>
        <v/>
      </c>
      <c r="EP71" s="54" t="str">
        <f>IF('20'!EP71&lt;&gt;"",'20'!EP71/20,"")</f>
        <v/>
      </c>
      <c r="EQ71" s="54" t="str">
        <f>IF('20'!EQ71&lt;&gt;"",'20'!EQ71/20,"")</f>
        <v/>
      </c>
      <c r="ER71" s="54" t="str">
        <f>IF('20'!ER71&lt;&gt;"",'20'!ER71/20,"")</f>
        <v/>
      </c>
      <c r="ES71" s="54" t="str">
        <f>IF('20'!ES71&lt;&gt;"",'20'!ES71/20,"")</f>
        <v/>
      </c>
      <c r="ET71" s="54" t="str">
        <f>IF('20'!ET71&lt;&gt;"",'20'!ET71/20,"")</f>
        <v/>
      </c>
      <c r="EU71" s="54" t="str">
        <f>IF('20'!EU71&lt;&gt;"",'20'!EU71/20,"")</f>
        <v/>
      </c>
      <c r="EV71" s="54" t="str">
        <f>IF('20'!EV71&lt;&gt;"",'20'!EV71/20,"")</f>
        <v/>
      </c>
      <c r="EW71" s="54" t="str">
        <f>IF('20'!EW71&lt;&gt;"",'20'!EW71/20,"")</f>
        <v/>
      </c>
      <c r="EX71" s="54" t="str">
        <f>IF('20'!EX71&lt;&gt;"",'20'!EX71/20,"")</f>
        <v/>
      </c>
      <c r="EY71" s="54" t="str">
        <f>IF('20'!EY71&lt;&gt;"",'20'!EY71/20,"")</f>
        <v/>
      </c>
      <c r="EZ71" s="54" t="str">
        <f>IF('20'!EZ71&lt;&gt;"",'20'!EZ71/20,"")</f>
        <v/>
      </c>
      <c r="FA71" s="54" t="str">
        <f>IF('20'!FA71&lt;&gt;"",'20'!FA71/20,"")</f>
        <v/>
      </c>
      <c r="FB71" s="54" t="str">
        <f>IF('20'!FB71&lt;&gt;"",'20'!FB71/20,"")</f>
        <v/>
      </c>
      <c r="FC71" s="54" t="str">
        <f>IF('20'!FC71&lt;&gt;"",'20'!FC71/20,"")</f>
        <v/>
      </c>
      <c r="FD71" s="54" t="str">
        <f>IF('20'!FD71&lt;&gt;"",'20'!FD71/20,"")</f>
        <v/>
      </c>
      <c r="FE71" s="54" t="str">
        <f>IF('20'!FE71&lt;&gt;"",'20'!FE71/20,"")</f>
        <v/>
      </c>
      <c r="FF71" s="54" t="str">
        <f>IF('20'!FF71&lt;&gt;"",'20'!FF71/20,"")</f>
        <v/>
      </c>
      <c r="FG71" s="54" t="str">
        <f>IF('20'!FG71&lt;&gt;"",'20'!FG71/20,"")</f>
        <v/>
      </c>
      <c r="FH71" s="54" t="str">
        <f>IF('20'!FH71&lt;&gt;"",'20'!FH71/20,"")</f>
        <v/>
      </c>
      <c r="FI71" s="54" t="str">
        <f>IF('20'!FI71&lt;&gt;"",'20'!FI71/20,"")</f>
        <v/>
      </c>
      <c r="FJ71" s="54" t="str">
        <f>IF('20'!FJ71&lt;&gt;"",'20'!FJ71/20,"")</f>
        <v/>
      </c>
      <c r="FK71" s="54" t="str">
        <f>IF('20'!FK71&lt;&gt;"",'20'!FK71/20,"")</f>
        <v/>
      </c>
      <c r="FL71" s="54" t="str">
        <f>IF('20'!FL71&lt;&gt;"",'20'!FL71/20,"")</f>
        <v/>
      </c>
    </row>
    <row r="72" spans="2:168" x14ac:dyDescent="0.25">
      <c r="B72" s="42"/>
      <c r="C72" s="42"/>
      <c r="D72" s="38"/>
      <c r="E72" s="54" t="str">
        <f>IF('20'!E72&lt;&gt;"",'20'!E72/20,"")</f>
        <v/>
      </c>
      <c r="F72" s="54" t="str">
        <f>IF('20'!F72&lt;&gt;"",'20'!F72/20,"")</f>
        <v/>
      </c>
      <c r="G72" s="54" t="str">
        <f>IF('20'!G72&lt;&gt;"",'20'!G72/20,"")</f>
        <v/>
      </c>
      <c r="H72" s="54" t="str">
        <f>IF('20'!H72&lt;&gt;"",'20'!H72/20,"")</f>
        <v/>
      </c>
      <c r="I72" s="54" t="str">
        <f>IF('20'!I72&lt;&gt;"",'20'!I72/20,"")</f>
        <v/>
      </c>
      <c r="J72" s="54" t="str">
        <f>IF('20'!J72&lt;&gt;"",'20'!J72/20,"")</f>
        <v/>
      </c>
      <c r="K72" s="54" t="str">
        <f>IF('20'!K72&lt;&gt;"",'20'!K72/20,"")</f>
        <v/>
      </c>
      <c r="L72" s="54" t="str">
        <f>IF('20'!L72&lt;&gt;"",'20'!L72/20,"")</f>
        <v/>
      </c>
      <c r="M72" s="54" t="str">
        <f>IF('20'!M72&lt;&gt;"",'20'!M72/20,"")</f>
        <v/>
      </c>
      <c r="N72" s="54" t="str">
        <f>IF('20'!N72&lt;&gt;"",'20'!N72/20,"")</f>
        <v/>
      </c>
      <c r="O72" s="54" t="str">
        <f>IF('20'!O72&lt;&gt;"",'20'!O72/20,"")</f>
        <v/>
      </c>
      <c r="P72" s="54" t="str">
        <f>IF('20'!P72&lt;&gt;"",'20'!P72/20,"")</f>
        <v/>
      </c>
      <c r="Q72" s="54" t="str">
        <f>IF('20'!Q72&lt;&gt;"",'20'!Q72/20,"")</f>
        <v/>
      </c>
      <c r="R72" s="54" t="str">
        <f>IF('20'!R72&lt;&gt;"",'20'!R72/20,"")</f>
        <v/>
      </c>
      <c r="S72" s="54" t="str">
        <f>IF('20'!S72&lt;&gt;"",'20'!S72/20,"")</f>
        <v/>
      </c>
      <c r="T72" s="54" t="str">
        <f>IF('20'!T72&lt;&gt;"",'20'!T72/20,"")</f>
        <v/>
      </c>
      <c r="U72" s="54" t="str">
        <f>IF('20'!U72&lt;&gt;"",'20'!U72/20,"")</f>
        <v/>
      </c>
      <c r="V72" s="54" t="str">
        <f>IF('20'!V72&lt;&gt;"",'20'!V72/20,"")</f>
        <v/>
      </c>
      <c r="W72" s="54" t="str">
        <f>IF('20'!W72&lt;&gt;"",'20'!W72/20,"")</f>
        <v/>
      </c>
      <c r="X72" s="54" t="str">
        <f>IF('20'!X72&lt;&gt;"",'20'!X72/20,"")</f>
        <v/>
      </c>
      <c r="Y72" s="54" t="str">
        <f>IF('20'!Y72&lt;&gt;"",'20'!Y72/20,"")</f>
        <v/>
      </c>
      <c r="Z72" s="54" t="str">
        <f>IF('20'!Z72&lt;&gt;"",'20'!Z72/20,"")</f>
        <v/>
      </c>
      <c r="AA72" s="54" t="str">
        <f>IF('20'!AA72&lt;&gt;"",'20'!AA72/20,"")</f>
        <v/>
      </c>
      <c r="AB72" s="54" t="str">
        <f>IF('20'!AB72&lt;&gt;"",'20'!AB72/20,"")</f>
        <v/>
      </c>
      <c r="AC72" s="54" t="str">
        <f>IF('20'!AC72&lt;&gt;"",'20'!AC72/20,"")</f>
        <v/>
      </c>
      <c r="AD72" s="54" t="str">
        <f>IF('20'!AD72&lt;&gt;"",'20'!AD72/20,"")</f>
        <v/>
      </c>
      <c r="AE72" s="54" t="str">
        <f>IF('20'!AE72&lt;&gt;"",'20'!AE72/20,"")</f>
        <v/>
      </c>
      <c r="AF72" s="54" t="str">
        <f>IF('20'!AF72&lt;&gt;"",'20'!AF72/20,"")</f>
        <v/>
      </c>
      <c r="AG72" s="54" t="str">
        <f>IF('20'!AG72&lt;&gt;"",'20'!AG72/20,"")</f>
        <v/>
      </c>
      <c r="AH72" s="54" t="str">
        <f>IF('20'!AH72&lt;&gt;"",'20'!AH72/20,"")</f>
        <v/>
      </c>
      <c r="AI72" s="54" t="str">
        <f>IF('20'!AI72&lt;&gt;"",'20'!AI72/20,"")</f>
        <v/>
      </c>
      <c r="AJ72" s="54" t="str">
        <f>IF('20'!AJ72&lt;&gt;"",'20'!AJ72/20,"")</f>
        <v/>
      </c>
      <c r="AK72" s="54" t="str">
        <f>IF('20'!AK72&lt;&gt;"",'20'!AK72/20,"")</f>
        <v/>
      </c>
      <c r="AL72" s="54" t="str">
        <f>IF('20'!AL72&lt;&gt;"",'20'!AL72/20,"")</f>
        <v/>
      </c>
      <c r="AM72" s="54" t="str">
        <f>IF('20'!AM72&lt;&gt;"",'20'!AM72/20,"")</f>
        <v/>
      </c>
      <c r="AN72" s="54" t="str">
        <f>IF('20'!AN72&lt;&gt;"",'20'!AN72/20,"")</f>
        <v/>
      </c>
      <c r="AO72" s="54" t="str">
        <f>IF('20'!AO72&lt;&gt;"",'20'!AO72/20,"")</f>
        <v/>
      </c>
      <c r="AP72" s="54" t="str">
        <f>IF('20'!AP72&lt;&gt;"",'20'!AP72/20,"")</f>
        <v/>
      </c>
      <c r="AQ72" s="54" t="str">
        <f>IF('20'!AQ72&lt;&gt;"",'20'!AQ72/20,"")</f>
        <v/>
      </c>
      <c r="AR72" s="54" t="str">
        <f>IF('20'!AR72&lt;&gt;"",'20'!AR72/20,"")</f>
        <v/>
      </c>
      <c r="AS72" s="54" t="str">
        <f>IF('20'!AS72&lt;&gt;"",'20'!AS72/20,"")</f>
        <v/>
      </c>
      <c r="AT72" s="54" t="str">
        <f>IF('20'!AT72&lt;&gt;"",'20'!AT72/20,"")</f>
        <v/>
      </c>
      <c r="AU72" s="54" t="str">
        <f>IF('20'!AU72&lt;&gt;"",'20'!AU72/20,"")</f>
        <v/>
      </c>
      <c r="AV72" s="54" t="str">
        <f>IF('20'!AV72&lt;&gt;"",'20'!AV72/20,"")</f>
        <v/>
      </c>
      <c r="AW72" s="54" t="str">
        <f>IF('20'!AW72&lt;&gt;"",'20'!AW72/20,"")</f>
        <v/>
      </c>
      <c r="AX72" s="54" t="str">
        <f>IF('20'!AX72&lt;&gt;"",'20'!AX72/20,"")</f>
        <v/>
      </c>
      <c r="AY72" s="54" t="str">
        <f>IF('20'!AY72&lt;&gt;"",'20'!AY72/20,"")</f>
        <v/>
      </c>
      <c r="AZ72" s="54" t="str">
        <f>IF('20'!AZ72&lt;&gt;"",'20'!AZ72/20,"")</f>
        <v/>
      </c>
      <c r="BA72" s="54" t="str">
        <f>IF('20'!BA72&lt;&gt;"",'20'!BA72/20,"")</f>
        <v/>
      </c>
      <c r="BB72" s="54" t="str">
        <f>IF('20'!BB72&lt;&gt;"",'20'!BB72/20,"")</f>
        <v/>
      </c>
      <c r="BC72" s="54" t="str">
        <f>IF('20'!BC72&lt;&gt;"",'20'!BC72/20,"")</f>
        <v/>
      </c>
      <c r="BD72" s="54" t="str">
        <f>IF('20'!BD72&lt;&gt;"",'20'!BD72/20,"")</f>
        <v/>
      </c>
      <c r="BE72" s="54" t="str">
        <f>IF('20'!BE72&lt;&gt;"",'20'!BE72/20,"")</f>
        <v/>
      </c>
      <c r="BF72" s="54" t="str">
        <f>IF('20'!BF72&lt;&gt;"",'20'!BF72/20,"")</f>
        <v/>
      </c>
      <c r="BG72" s="54" t="str">
        <f>IF('20'!BG72&lt;&gt;"",'20'!BG72/20,"")</f>
        <v/>
      </c>
      <c r="BH72" s="54" t="str">
        <f>IF('20'!BH72&lt;&gt;"",'20'!BH72/20,"")</f>
        <v/>
      </c>
      <c r="BI72" s="54" t="str">
        <f>IF('20'!BI72&lt;&gt;"",'20'!BI72/20,"")</f>
        <v/>
      </c>
      <c r="BJ72" s="54" t="str">
        <f>IF('20'!BJ72&lt;&gt;"",'20'!BJ72/20,"")</f>
        <v/>
      </c>
      <c r="BK72" s="54" t="str">
        <f>IF('20'!BK72&lt;&gt;"",'20'!BK72/20,"")</f>
        <v/>
      </c>
      <c r="BL72" s="54" t="str">
        <f>IF('20'!BL72&lt;&gt;"",'20'!BL72/20,"")</f>
        <v/>
      </c>
      <c r="BM72" s="54" t="str">
        <f>IF('20'!BM72&lt;&gt;"",'20'!BM72/20,"")</f>
        <v/>
      </c>
      <c r="BN72" s="54" t="str">
        <f>IF('20'!BN72&lt;&gt;"",'20'!BN72/20,"")</f>
        <v/>
      </c>
      <c r="BO72" s="54" t="str">
        <f>IF('20'!BO72&lt;&gt;"",'20'!BO72/20,"")</f>
        <v/>
      </c>
      <c r="BP72" s="54" t="str">
        <f>IF('20'!BP72&lt;&gt;"",'20'!BP72/20,"")</f>
        <v/>
      </c>
      <c r="BQ72" s="54" t="str">
        <f>IF('20'!BQ72&lt;&gt;"",'20'!BQ72/20,"")</f>
        <v/>
      </c>
      <c r="BR72" s="54" t="str">
        <f>IF('20'!BR72&lt;&gt;"",'20'!BR72/20,"")</f>
        <v/>
      </c>
      <c r="BS72" s="54" t="str">
        <f>IF('20'!BS72&lt;&gt;"",'20'!BS72/20,"")</f>
        <v/>
      </c>
      <c r="BT72" s="54" t="str">
        <f>IF('20'!BT72&lt;&gt;"",'20'!BT72/20,"")</f>
        <v/>
      </c>
      <c r="BU72" s="54" t="str">
        <f>IF('20'!BU72&lt;&gt;"",'20'!BU72/20,"")</f>
        <v/>
      </c>
      <c r="BV72" s="54" t="str">
        <f>IF('20'!BV72&lt;&gt;"",'20'!BV72/20,"")</f>
        <v/>
      </c>
      <c r="BW72" s="54" t="str">
        <f>IF('20'!BW72&lt;&gt;"",'20'!BW72/20,"")</f>
        <v/>
      </c>
      <c r="BX72" s="54" t="str">
        <f>IF('20'!BX72&lt;&gt;"",'20'!BX72/20,"")</f>
        <v/>
      </c>
      <c r="BY72" s="54" t="str">
        <f>IF('20'!BY72&lt;&gt;"",'20'!BY72/20,"")</f>
        <v/>
      </c>
      <c r="BZ72" s="54" t="str">
        <f>IF('20'!BZ72&lt;&gt;"",'20'!BZ72/20,"")</f>
        <v/>
      </c>
      <c r="CA72" s="54" t="str">
        <f>IF('20'!CA72&lt;&gt;"",'20'!CA72/20,"")</f>
        <v/>
      </c>
      <c r="CB72" s="54" t="str">
        <f>IF('20'!CB72&lt;&gt;"",'20'!CB72/20,"")</f>
        <v/>
      </c>
      <c r="CC72" s="54" t="str">
        <f>IF('20'!CC72&lt;&gt;"",'20'!CC72/20,"")</f>
        <v/>
      </c>
      <c r="CD72" s="54" t="str">
        <f>IF('20'!CD72&lt;&gt;"",'20'!CD72/20,"")</f>
        <v/>
      </c>
      <c r="CE72" s="54" t="str">
        <f>IF('20'!CE72&lt;&gt;"",'20'!CE72/20,"")</f>
        <v/>
      </c>
      <c r="CF72" s="54" t="str">
        <f>IF('20'!CF72&lt;&gt;"",'20'!CF72/20,"")</f>
        <v/>
      </c>
      <c r="CG72" s="54" t="str">
        <f>IF('20'!CG72&lt;&gt;"",'20'!CG72/20,"")</f>
        <v/>
      </c>
      <c r="CH72" s="54" t="str">
        <f>IF('20'!CH72&lt;&gt;"",'20'!CH72/20,"")</f>
        <v/>
      </c>
      <c r="CI72" s="54" t="str">
        <f>IF('20'!CI72&lt;&gt;"",'20'!CI72/20,"")</f>
        <v/>
      </c>
      <c r="CJ72" s="54" t="str">
        <f>IF('20'!CJ72&lt;&gt;"",'20'!CJ72/20,"")</f>
        <v/>
      </c>
      <c r="CK72" s="54" t="str">
        <f>IF('20'!CK72&lt;&gt;"",'20'!CK72/20,"")</f>
        <v/>
      </c>
      <c r="CL72" s="54" t="str">
        <f>IF('20'!CL72&lt;&gt;"",'20'!CL72/20,"")</f>
        <v/>
      </c>
      <c r="CM72" s="54" t="str">
        <f>IF('20'!CM72&lt;&gt;"",'20'!CM72/20,"")</f>
        <v/>
      </c>
      <c r="CN72" s="54" t="str">
        <f>IF('20'!CN72&lt;&gt;"",'20'!CN72/20,"")</f>
        <v/>
      </c>
      <c r="CO72" s="54" t="str">
        <f>IF('20'!CO72&lt;&gt;"",'20'!CO72/20,"")</f>
        <v/>
      </c>
      <c r="CP72" s="54" t="str">
        <f>IF('20'!CP72&lt;&gt;"",'20'!CP72/20,"")</f>
        <v/>
      </c>
      <c r="CQ72" s="54" t="str">
        <f>IF('20'!CQ72&lt;&gt;"",'20'!CQ72/20,"")</f>
        <v/>
      </c>
      <c r="CR72" s="54" t="str">
        <f>IF('20'!CR72&lt;&gt;"",'20'!CR72/20,"")</f>
        <v/>
      </c>
      <c r="CS72" s="54" t="str">
        <f>IF('20'!CS72&lt;&gt;"",'20'!CS72/20,"")</f>
        <v/>
      </c>
      <c r="CT72" s="54" t="str">
        <f>IF('20'!CT72&lt;&gt;"",'20'!CT72/20,"")</f>
        <v/>
      </c>
      <c r="CU72" s="54" t="str">
        <f>IF('20'!CU72&lt;&gt;"",'20'!CU72/20,"")</f>
        <v/>
      </c>
      <c r="CV72" s="54" t="str">
        <f>IF('20'!CV72&lt;&gt;"",'20'!CV72/20,"")</f>
        <v/>
      </c>
      <c r="CW72" s="54" t="str">
        <f>IF('20'!CW72&lt;&gt;"",'20'!CW72/20,"")</f>
        <v/>
      </c>
      <c r="CX72" s="54" t="str">
        <f>IF('20'!CX72&lt;&gt;"",'20'!CX72/20,"")</f>
        <v/>
      </c>
      <c r="CY72" s="54" t="str">
        <f>IF('20'!CY72&lt;&gt;"",'20'!CY72/20,"")</f>
        <v/>
      </c>
      <c r="CZ72" s="54" t="str">
        <f>IF('20'!CZ72&lt;&gt;"",'20'!CZ72/20,"")</f>
        <v/>
      </c>
      <c r="DA72" s="54" t="str">
        <f>IF('20'!DA72&lt;&gt;"",'20'!DA72/20,"")</f>
        <v/>
      </c>
      <c r="DB72" s="54" t="str">
        <f>IF('20'!DB72&lt;&gt;"",'20'!DB72/20,"")</f>
        <v/>
      </c>
      <c r="DC72" s="54" t="str">
        <f>IF('20'!DC72&lt;&gt;"",'20'!DC72/20,"")</f>
        <v/>
      </c>
      <c r="DD72" s="54" t="str">
        <f>IF('20'!DD72&lt;&gt;"",'20'!DD72/20,"")</f>
        <v/>
      </c>
      <c r="DE72" s="54" t="str">
        <f>IF('20'!DE72&lt;&gt;"",'20'!DE72/20,"")</f>
        <v/>
      </c>
      <c r="DF72" s="54" t="str">
        <f>IF('20'!DF72&lt;&gt;"",'20'!DF72/20,"")</f>
        <v/>
      </c>
      <c r="DG72" s="54" t="str">
        <f>IF('20'!DG72&lt;&gt;"",'20'!DG72/20,"")</f>
        <v/>
      </c>
      <c r="DH72" s="54" t="str">
        <f>IF('20'!DH72&lt;&gt;"",'20'!DH72/20,"")</f>
        <v/>
      </c>
      <c r="DI72" s="54" t="str">
        <f>IF('20'!DI72&lt;&gt;"",'20'!DI72/20,"")</f>
        <v/>
      </c>
      <c r="DJ72" s="54" t="str">
        <f>IF('20'!DJ72&lt;&gt;"",'20'!DJ72/20,"")</f>
        <v/>
      </c>
      <c r="DK72" s="54" t="str">
        <f>IF('20'!DK72&lt;&gt;"",'20'!DK72/20,"")</f>
        <v/>
      </c>
      <c r="DL72" s="54" t="str">
        <f>IF('20'!DL72&lt;&gt;"",'20'!DL72/20,"")</f>
        <v/>
      </c>
      <c r="DM72" s="54" t="str">
        <f>IF('20'!DM72&lt;&gt;"",'20'!DM72/20,"")</f>
        <v/>
      </c>
      <c r="DN72" s="54" t="str">
        <f>IF('20'!DN72&lt;&gt;"",'20'!DN72/20,"")</f>
        <v/>
      </c>
      <c r="DO72" s="54" t="str">
        <f>IF('20'!DO72&lt;&gt;"",'20'!DO72/20,"")</f>
        <v/>
      </c>
      <c r="DP72" s="54" t="str">
        <f>IF('20'!DP72&lt;&gt;"",'20'!DP72/20,"")</f>
        <v/>
      </c>
      <c r="DQ72" s="54" t="str">
        <f>IF('20'!DQ72&lt;&gt;"",'20'!DQ72/20,"")</f>
        <v/>
      </c>
      <c r="DR72" s="54" t="str">
        <f>IF('20'!DR72&lt;&gt;"",'20'!DR72/20,"")</f>
        <v/>
      </c>
      <c r="DS72" s="54" t="str">
        <f>IF('20'!DS72&lt;&gt;"",'20'!DS72/20,"")</f>
        <v/>
      </c>
      <c r="DT72" s="54" t="str">
        <f>IF('20'!DT72&lt;&gt;"",'20'!DT72/20,"")</f>
        <v/>
      </c>
      <c r="DU72" s="54" t="str">
        <f>IF('20'!DU72&lt;&gt;"",'20'!DU72/20,"")</f>
        <v/>
      </c>
      <c r="DV72" s="54" t="str">
        <f>IF('20'!DV72&lt;&gt;"",'20'!DV72/20,"")</f>
        <v/>
      </c>
      <c r="DW72" s="54" t="str">
        <f>IF('20'!DW72&lt;&gt;"",'20'!DW72/20,"")</f>
        <v/>
      </c>
      <c r="DX72" s="54" t="str">
        <f>IF('20'!DX72&lt;&gt;"",'20'!DX72/20,"")</f>
        <v/>
      </c>
      <c r="DY72" s="54" t="str">
        <f>IF('20'!DY72&lt;&gt;"",'20'!DY72/20,"")</f>
        <v/>
      </c>
      <c r="DZ72" s="54" t="str">
        <f>IF('20'!DZ72&lt;&gt;"",'20'!DZ72/20,"")</f>
        <v/>
      </c>
      <c r="EA72" s="54" t="str">
        <f>IF('20'!EA72&lt;&gt;"",'20'!EA72/20,"")</f>
        <v/>
      </c>
      <c r="EB72" s="54" t="str">
        <f>IF('20'!EB72&lt;&gt;"",'20'!EB72/20,"")</f>
        <v/>
      </c>
      <c r="EC72" s="54" t="str">
        <f>IF('20'!EC72&lt;&gt;"",'20'!EC72/20,"")</f>
        <v/>
      </c>
      <c r="ED72" s="54" t="str">
        <f>IF('20'!ED72&lt;&gt;"",'20'!ED72/20,"")</f>
        <v/>
      </c>
      <c r="EE72" s="54" t="str">
        <f>IF('20'!EE72&lt;&gt;"",'20'!EE72/20,"")</f>
        <v/>
      </c>
      <c r="EF72" s="54" t="str">
        <f>IF('20'!EF72&lt;&gt;"",'20'!EF72/20,"")</f>
        <v/>
      </c>
      <c r="EG72" s="54" t="str">
        <f>IF('20'!EG72&lt;&gt;"",'20'!EG72/20,"")</f>
        <v/>
      </c>
      <c r="EH72" s="54" t="str">
        <f>IF('20'!EH72&lt;&gt;"",'20'!EH72/20,"")</f>
        <v/>
      </c>
      <c r="EI72" s="54" t="str">
        <f>IF('20'!EI72&lt;&gt;"",'20'!EI72/20,"")</f>
        <v/>
      </c>
      <c r="EJ72" s="54" t="str">
        <f>IF('20'!EJ72&lt;&gt;"",'20'!EJ72/20,"")</f>
        <v/>
      </c>
      <c r="EK72" s="54" t="str">
        <f>IF('20'!EK72&lt;&gt;"",'20'!EK72/20,"")</f>
        <v/>
      </c>
      <c r="EL72" s="54" t="str">
        <f>IF('20'!EL72&lt;&gt;"",'20'!EL72/20,"")</f>
        <v/>
      </c>
      <c r="EM72" s="54" t="str">
        <f>IF('20'!EM72&lt;&gt;"",'20'!EM72/20,"")</f>
        <v/>
      </c>
      <c r="EN72" s="54" t="str">
        <f>IF('20'!EN72&lt;&gt;"",'20'!EN72/20,"")</f>
        <v/>
      </c>
      <c r="EO72" s="54" t="str">
        <f>IF('20'!EO72&lt;&gt;"",'20'!EO72/20,"")</f>
        <v/>
      </c>
      <c r="EP72" s="54" t="str">
        <f>IF('20'!EP72&lt;&gt;"",'20'!EP72/20,"")</f>
        <v/>
      </c>
      <c r="EQ72" s="54" t="str">
        <f>IF('20'!EQ72&lt;&gt;"",'20'!EQ72/20,"")</f>
        <v/>
      </c>
      <c r="ER72" s="54" t="str">
        <f>IF('20'!ER72&lt;&gt;"",'20'!ER72/20,"")</f>
        <v/>
      </c>
      <c r="ES72" s="54" t="str">
        <f>IF('20'!ES72&lt;&gt;"",'20'!ES72/20,"")</f>
        <v/>
      </c>
      <c r="ET72" s="54" t="str">
        <f>IF('20'!ET72&lt;&gt;"",'20'!ET72/20,"")</f>
        <v/>
      </c>
      <c r="EU72" s="54" t="str">
        <f>IF('20'!EU72&lt;&gt;"",'20'!EU72/20,"")</f>
        <v/>
      </c>
      <c r="EV72" s="54" t="str">
        <f>IF('20'!EV72&lt;&gt;"",'20'!EV72/20,"")</f>
        <v/>
      </c>
      <c r="EW72" s="54" t="str">
        <f>IF('20'!EW72&lt;&gt;"",'20'!EW72/20,"")</f>
        <v/>
      </c>
      <c r="EX72" s="54" t="str">
        <f>IF('20'!EX72&lt;&gt;"",'20'!EX72/20,"")</f>
        <v/>
      </c>
      <c r="EY72" s="54" t="str">
        <f>IF('20'!EY72&lt;&gt;"",'20'!EY72/20,"")</f>
        <v/>
      </c>
      <c r="EZ72" s="54" t="str">
        <f>IF('20'!EZ72&lt;&gt;"",'20'!EZ72/20,"")</f>
        <v/>
      </c>
      <c r="FA72" s="54" t="str">
        <f>IF('20'!FA72&lt;&gt;"",'20'!FA72/20,"")</f>
        <v/>
      </c>
      <c r="FB72" s="54" t="str">
        <f>IF('20'!FB72&lt;&gt;"",'20'!FB72/20,"")</f>
        <v/>
      </c>
      <c r="FC72" s="54" t="str">
        <f>IF('20'!FC72&lt;&gt;"",'20'!FC72/20,"")</f>
        <v/>
      </c>
      <c r="FD72" s="54" t="str">
        <f>IF('20'!FD72&lt;&gt;"",'20'!FD72/20,"")</f>
        <v/>
      </c>
      <c r="FE72" s="54" t="str">
        <f>IF('20'!FE72&lt;&gt;"",'20'!FE72/20,"")</f>
        <v/>
      </c>
      <c r="FF72" s="54" t="str">
        <f>IF('20'!FF72&lt;&gt;"",'20'!FF72/20,"")</f>
        <v/>
      </c>
      <c r="FG72" s="54" t="str">
        <f>IF('20'!FG72&lt;&gt;"",'20'!FG72/20,"")</f>
        <v/>
      </c>
      <c r="FH72" s="54" t="str">
        <f>IF('20'!FH72&lt;&gt;"",'20'!FH72/20,"")</f>
        <v/>
      </c>
      <c r="FI72" s="54" t="str">
        <f>IF('20'!FI72&lt;&gt;"",'20'!FI72/20,"")</f>
        <v/>
      </c>
      <c r="FJ72" s="54" t="str">
        <f>IF('20'!FJ72&lt;&gt;"",'20'!FJ72/20,"")</f>
        <v/>
      </c>
      <c r="FK72" s="54" t="str">
        <f>IF('20'!FK72&lt;&gt;"",'20'!FK72/20,"")</f>
        <v/>
      </c>
      <c r="FL72" s="54" t="str">
        <f>IF('20'!FL72&lt;&gt;"",'20'!FL72/20,"")</f>
        <v/>
      </c>
    </row>
    <row r="73" spans="2:168" x14ac:dyDescent="0.25">
      <c r="B73" s="42"/>
      <c r="C73" s="42"/>
      <c r="D73" s="38"/>
      <c r="E73" s="54" t="str">
        <f>IF('20'!E73&lt;&gt;"",'20'!E73/20,"")</f>
        <v/>
      </c>
      <c r="F73" s="54" t="str">
        <f>IF('20'!F73&lt;&gt;"",'20'!F73/20,"")</f>
        <v/>
      </c>
      <c r="G73" s="54" t="str">
        <f>IF('20'!G73&lt;&gt;"",'20'!G73/20,"")</f>
        <v/>
      </c>
      <c r="H73" s="54" t="str">
        <f>IF('20'!H73&lt;&gt;"",'20'!H73/20,"")</f>
        <v/>
      </c>
      <c r="I73" s="54" t="str">
        <f>IF('20'!I73&lt;&gt;"",'20'!I73/20,"")</f>
        <v/>
      </c>
      <c r="J73" s="54" t="str">
        <f>IF('20'!J73&lt;&gt;"",'20'!J73/20,"")</f>
        <v/>
      </c>
      <c r="K73" s="54" t="str">
        <f>IF('20'!K73&lt;&gt;"",'20'!K73/20,"")</f>
        <v/>
      </c>
      <c r="L73" s="54" t="str">
        <f>IF('20'!L73&lt;&gt;"",'20'!L73/20,"")</f>
        <v/>
      </c>
      <c r="M73" s="54" t="str">
        <f>IF('20'!M73&lt;&gt;"",'20'!M73/20,"")</f>
        <v/>
      </c>
      <c r="N73" s="54" t="str">
        <f>IF('20'!N73&lt;&gt;"",'20'!N73/20,"")</f>
        <v/>
      </c>
      <c r="O73" s="54" t="str">
        <f>IF('20'!O73&lt;&gt;"",'20'!O73/20,"")</f>
        <v/>
      </c>
      <c r="P73" s="54" t="str">
        <f>IF('20'!P73&lt;&gt;"",'20'!P73/20,"")</f>
        <v/>
      </c>
      <c r="Q73" s="54" t="str">
        <f>IF('20'!Q73&lt;&gt;"",'20'!Q73/20,"")</f>
        <v/>
      </c>
      <c r="R73" s="54" t="str">
        <f>IF('20'!R73&lt;&gt;"",'20'!R73/20,"")</f>
        <v/>
      </c>
      <c r="S73" s="54" t="str">
        <f>IF('20'!S73&lt;&gt;"",'20'!S73/20,"")</f>
        <v/>
      </c>
      <c r="T73" s="54" t="str">
        <f>IF('20'!T73&lt;&gt;"",'20'!T73/20,"")</f>
        <v/>
      </c>
      <c r="U73" s="54" t="str">
        <f>IF('20'!U73&lt;&gt;"",'20'!U73/20,"")</f>
        <v/>
      </c>
      <c r="V73" s="54" t="str">
        <f>IF('20'!V73&lt;&gt;"",'20'!V73/20,"")</f>
        <v/>
      </c>
      <c r="W73" s="54" t="str">
        <f>IF('20'!W73&lt;&gt;"",'20'!W73/20,"")</f>
        <v/>
      </c>
      <c r="X73" s="54" t="str">
        <f>IF('20'!X73&lt;&gt;"",'20'!X73/20,"")</f>
        <v/>
      </c>
      <c r="Y73" s="54" t="str">
        <f>IF('20'!Y73&lt;&gt;"",'20'!Y73/20,"")</f>
        <v/>
      </c>
      <c r="Z73" s="54" t="str">
        <f>IF('20'!Z73&lt;&gt;"",'20'!Z73/20,"")</f>
        <v/>
      </c>
      <c r="AA73" s="54" t="str">
        <f>IF('20'!AA73&lt;&gt;"",'20'!AA73/20,"")</f>
        <v/>
      </c>
      <c r="AB73" s="54" t="str">
        <f>IF('20'!AB73&lt;&gt;"",'20'!AB73/20,"")</f>
        <v/>
      </c>
      <c r="AC73" s="54" t="str">
        <f>IF('20'!AC73&lt;&gt;"",'20'!AC73/20,"")</f>
        <v/>
      </c>
      <c r="AD73" s="54" t="str">
        <f>IF('20'!AD73&lt;&gt;"",'20'!AD73/20,"")</f>
        <v/>
      </c>
      <c r="AE73" s="54" t="str">
        <f>IF('20'!AE73&lt;&gt;"",'20'!AE73/20,"")</f>
        <v/>
      </c>
      <c r="AF73" s="54" t="str">
        <f>IF('20'!AF73&lt;&gt;"",'20'!AF73/20,"")</f>
        <v/>
      </c>
      <c r="AG73" s="54" t="str">
        <f>IF('20'!AG73&lt;&gt;"",'20'!AG73/20,"")</f>
        <v/>
      </c>
      <c r="AH73" s="54" t="str">
        <f>IF('20'!AH73&lt;&gt;"",'20'!AH73/20,"")</f>
        <v/>
      </c>
      <c r="AI73" s="54" t="str">
        <f>IF('20'!AI73&lt;&gt;"",'20'!AI73/20,"")</f>
        <v/>
      </c>
      <c r="AJ73" s="54" t="str">
        <f>IF('20'!AJ73&lt;&gt;"",'20'!AJ73/20,"")</f>
        <v/>
      </c>
      <c r="AK73" s="54" t="str">
        <f>IF('20'!AK73&lt;&gt;"",'20'!AK73/20,"")</f>
        <v/>
      </c>
      <c r="AL73" s="54" t="str">
        <f>IF('20'!AL73&lt;&gt;"",'20'!AL73/20,"")</f>
        <v/>
      </c>
      <c r="AM73" s="54" t="str">
        <f>IF('20'!AM73&lt;&gt;"",'20'!AM73/20,"")</f>
        <v/>
      </c>
      <c r="AN73" s="54" t="str">
        <f>IF('20'!AN73&lt;&gt;"",'20'!AN73/20,"")</f>
        <v/>
      </c>
      <c r="AO73" s="54" t="str">
        <f>IF('20'!AO73&lt;&gt;"",'20'!AO73/20,"")</f>
        <v/>
      </c>
      <c r="AP73" s="54" t="str">
        <f>IF('20'!AP73&lt;&gt;"",'20'!AP73/20,"")</f>
        <v/>
      </c>
      <c r="AQ73" s="54" t="str">
        <f>IF('20'!AQ73&lt;&gt;"",'20'!AQ73/20,"")</f>
        <v/>
      </c>
      <c r="AR73" s="54" t="str">
        <f>IF('20'!AR73&lt;&gt;"",'20'!AR73/20,"")</f>
        <v/>
      </c>
      <c r="AS73" s="54" t="str">
        <f>IF('20'!AS73&lt;&gt;"",'20'!AS73/20,"")</f>
        <v/>
      </c>
      <c r="AT73" s="54" t="str">
        <f>IF('20'!AT73&lt;&gt;"",'20'!AT73/20,"")</f>
        <v/>
      </c>
      <c r="AU73" s="54" t="str">
        <f>IF('20'!AU73&lt;&gt;"",'20'!AU73/20,"")</f>
        <v/>
      </c>
      <c r="AV73" s="54" t="str">
        <f>IF('20'!AV73&lt;&gt;"",'20'!AV73/20,"")</f>
        <v/>
      </c>
      <c r="AW73" s="54" t="str">
        <f>IF('20'!AW73&lt;&gt;"",'20'!AW73/20,"")</f>
        <v/>
      </c>
      <c r="AX73" s="54" t="str">
        <f>IF('20'!AX73&lt;&gt;"",'20'!AX73/20,"")</f>
        <v/>
      </c>
      <c r="AY73" s="54" t="str">
        <f>IF('20'!AY73&lt;&gt;"",'20'!AY73/20,"")</f>
        <v/>
      </c>
      <c r="AZ73" s="54" t="str">
        <f>IF('20'!AZ73&lt;&gt;"",'20'!AZ73/20,"")</f>
        <v/>
      </c>
      <c r="BA73" s="54" t="str">
        <f>IF('20'!BA73&lt;&gt;"",'20'!BA73/20,"")</f>
        <v/>
      </c>
      <c r="BB73" s="54" t="str">
        <f>IF('20'!BB73&lt;&gt;"",'20'!BB73/20,"")</f>
        <v/>
      </c>
      <c r="BC73" s="54" t="str">
        <f>IF('20'!BC73&lt;&gt;"",'20'!BC73/20,"")</f>
        <v/>
      </c>
      <c r="BD73" s="54" t="str">
        <f>IF('20'!BD73&lt;&gt;"",'20'!BD73/20,"")</f>
        <v/>
      </c>
      <c r="BE73" s="54" t="str">
        <f>IF('20'!BE73&lt;&gt;"",'20'!BE73/20,"")</f>
        <v/>
      </c>
      <c r="BF73" s="54" t="str">
        <f>IF('20'!BF73&lt;&gt;"",'20'!BF73/20,"")</f>
        <v/>
      </c>
      <c r="BG73" s="54" t="str">
        <f>IF('20'!BG73&lt;&gt;"",'20'!BG73/20,"")</f>
        <v/>
      </c>
      <c r="BH73" s="54" t="str">
        <f>IF('20'!BH73&lt;&gt;"",'20'!BH73/20,"")</f>
        <v/>
      </c>
      <c r="BI73" s="54" t="str">
        <f>IF('20'!BI73&lt;&gt;"",'20'!BI73/20,"")</f>
        <v/>
      </c>
      <c r="BJ73" s="54" t="str">
        <f>IF('20'!BJ73&lt;&gt;"",'20'!BJ73/20,"")</f>
        <v/>
      </c>
      <c r="BK73" s="54" t="str">
        <f>IF('20'!BK73&lt;&gt;"",'20'!BK73/20,"")</f>
        <v/>
      </c>
      <c r="BL73" s="54" t="str">
        <f>IF('20'!BL73&lt;&gt;"",'20'!BL73/20,"")</f>
        <v/>
      </c>
      <c r="BM73" s="54" t="str">
        <f>IF('20'!BM73&lt;&gt;"",'20'!BM73/20,"")</f>
        <v/>
      </c>
      <c r="BN73" s="54" t="str">
        <f>IF('20'!BN73&lt;&gt;"",'20'!BN73/20,"")</f>
        <v/>
      </c>
      <c r="BO73" s="54" t="str">
        <f>IF('20'!BO73&lt;&gt;"",'20'!BO73/20,"")</f>
        <v/>
      </c>
      <c r="BP73" s="54" t="str">
        <f>IF('20'!BP73&lt;&gt;"",'20'!BP73/20,"")</f>
        <v/>
      </c>
      <c r="BQ73" s="54" t="str">
        <f>IF('20'!BQ73&lt;&gt;"",'20'!BQ73/20,"")</f>
        <v/>
      </c>
      <c r="BR73" s="54" t="str">
        <f>IF('20'!BR73&lt;&gt;"",'20'!BR73/20,"")</f>
        <v/>
      </c>
      <c r="BS73" s="54" t="str">
        <f>IF('20'!BS73&lt;&gt;"",'20'!BS73/20,"")</f>
        <v/>
      </c>
      <c r="BT73" s="54" t="str">
        <f>IF('20'!BT73&lt;&gt;"",'20'!BT73/20,"")</f>
        <v/>
      </c>
      <c r="BU73" s="54" t="str">
        <f>IF('20'!BU73&lt;&gt;"",'20'!BU73/20,"")</f>
        <v/>
      </c>
      <c r="BV73" s="54" t="str">
        <f>IF('20'!BV73&lt;&gt;"",'20'!BV73/20,"")</f>
        <v/>
      </c>
      <c r="BW73" s="54" t="str">
        <f>IF('20'!BW73&lt;&gt;"",'20'!BW73/20,"")</f>
        <v/>
      </c>
      <c r="BX73" s="54" t="str">
        <f>IF('20'!BX73&lt;&gt;"",'20'!BX73/20,"")</f>
        <v/>
      </c>
      <c r="BY73" s="54" t="str">
        <f>IF('20'!BY73&lt;&gt;"",'20'!BY73/20,"")</f>
        <v/>
      </c>
      <c r="BZ73" s="54" t="str">
        <f>IF('20'!BZ73&lt;&gt;"",'20'!BZ73/20,"")</f>
        <v/>
      </c>
      <c r="CA73" s="54" t="str">
        <f>IF('20'!CA73&lt;&gt;"",'20'!CA73/20,"")</f>
        <v/>
      </c>
      <c r="CB73" s="54" t="str">
        <f>IF('20'!CB73&lt;&gt;"",'20'!CB73/20,"")</f>
        <v/>
      </c>
      <c r="CC73" s="54" t="str">
        <f>IF('20'!CC73&lt;&gt;"",'20'!CC73/20,"")</f>
        <v/>
      </c>
      <c r="CD73" s="54" t="str">
        <f>IF('20'!CD73&lt;&gt;"",'20'!CD73/20,"")</f>
        <v/>
      </c>
      <c r="CE73" s="54" t="str">
        <f>IF('20'!CE73&lt;&gt;"",'20'!CE73/20,"")</f>
        <v/>
      </c>
      <c r="CF73" s="54" t="str">
        <f>IF('20'!CF73&lt;&gt;"",'20'!CF73/20,"")</f>
        <v/>
      </c>
      <c r="CG73" s="54" t="str">
        <f>IF('20'!CG73&lt;&gt;"",'20'!CG73/20,"")</f>
        <v/>
      </c>
      <c r="CH73" s="54" t="str">
        <f>IF('20'!CH73&lt;&gt;"",'20'!CH73/20,"")</f>
        <v/>
      </c>
      <c r="CI73" s="54" t="str">
        <f>IF('20'!CI73&lt;&gt;"",'20'!CI73/20,"")</f>
        <v/>
      </c>
      <c r="CJ73" s="54" t="str">
        <f>IF('20'!CJ73&lt;&gt;"",'20'!CJ73/20,"")</f>
        <v/>
      </c>
      <c r="CK73" s="54" t="str">
        <f>IF('20'!CK73&lt;&gt;"",'20'!CK73/20,"")</f>
        <v/>
      </c>
      <c r="CL73" s="54" t="str">
        <f>IF('20'!CL73&lt;&gt;"",'20'!CL73/20,"")</f>
        <v/>
      </c>
      <c r="CM73" s="54" t="str">
        <f>IF('20'!CM73&lt;&gt;"",'20'!CM73/20,"")</f>
        <v/>
      </c>
      <c r="CN73" s="54" t="str">
        <f>IF('20'!CN73&lt;&gt;"",'20'!CN73/20,"")</f>
        <v/>
      </c>
      <c r="CO73" s="54" t="str">
        <f>IF('20'!CO73&lt;&gt;"",'20'!CO73/20,"")</f>
        <v/>
      </c>
      <c r="CP73" s="54" t="str">
        <f>IF('20'!CP73&lt;&gt;"",'20'!CP73/20,"")</f>
        <v/>
      </c>
      <c r="CQ73" s="54" t="str">
        <f>IF('20'!CQ73&lt;&gt;"",'20'!CQ73/20,"")</f>
        <v/>
      </c>
      <c r="CR73" s="54" t="str">
        <f>IF('20'!CR73&lt;&gt;"",'20'!CR73/20,"")</f>
        <v/>
      </c>
      <c r="CS73" s="54" t="str">
        <f>IF('20'!CS73&lt;&gt;"",'20'!CS73/20,"")</f>
        <v/>
      </c>
      <c r="CT73" s="54" t="str">
        <f>IF('20'!CT73&lt;&gt;"",'20'!CT73/20,"")</f>
        <v/>
      </c>
      <c r="CU73" s="54" t="str">
        <f>IF('20'!CU73&lt;&gt;"",'20'!CU73/20,"")</f>
        <v/>
      </c>
      <c r="CV73" s="54" t="str">
        <f>IF('20'!CV73&lt;&gt;"",'20'!CV73/20,"")</f>
        <v/>
      </c>
      <c r="CW73" s="54" t="str">
        <f>IF('20'!CW73&lt;&gt;"",'20'!CW73/20,"")</f>
        <v/>
      </c>
      <c r="CX73" s="54" t="str">
        <f>IF('20'!CX73&lt;&gt;"",'20'!CX73/20,"")</f>
        <v/>
      </c>
      <c r="CY73" s="54" t="str">
        <f>IF('20'!CY73&lt;&gt;"",'20'!CY73/20,"")</f>
        <v/>
      </c>
      <c r="CZ73" s="54" t="str">
        <f>IF('20'!CZ73&lt;&gt;"",'20'!CZ73/20,"")</f>
        <v/>
      </c>
      <c r="DA73" s="54" t="str">
        <f>IF('20'!DA73&lt;&gt;"",'20'!DA73/20,"")</f>
        <v/>
      </c>
      <c r="DB73" s="54" t="str">
        <f>IF('20'!DB73&lt;&gt;"",'20'!DB73/20,"")</f>
        <v/>
      </c>
      <c r="DC73" s="54" t="str">
        <f>IF('20'!DC73&lt;&gt;"",'20'!DC73/20,"")</f>
        <v/>
      </c>
      <c r="DD73" s="54" t="str">
        <f>IF('20'!DD73&lt;&gt;"",'20'!DD73/20,"")</f>
        <v/>
      </c>
      <c r="DE73" s="54" t="str">
        <f>IF('20'!DE73&lt;&gt;"",'20'!DE73/20,"")</f>
        <v/>
      </c>
      <c r="DF73" s="54" t="str">
        <f>IF('20'!DF73&lt;&gt;"",'20'!DF73/20,"")</f>
        <v/>
      </c>
      <c r="DG73" s="54" t="str">
        <f>IF('20'!DG73&lt;&gt;"",'20'!DG73/20,"")</f>
        <v/>
      </c>
      <c r="DH73" s="54" t="str">
        <f>IF('20'!DH73&lt;&gt;"",'20'!DH73/20,"")</f>
        <v/>
      </c>
      <c r="DI73" s="54" t="str">
        <f>IF('20'!DI73&lt;&gt;"",'20'!DI73/20,"")</f>
        <v/>
      </c>
      <c r="DJ73" s="54" t="str">
        <f>IF('20'!DJ73&lt;&gt;"",'20'!DJ73/20,"")</f>
        <v/>
      </c>
      <c r="DK73" s="54" t="str">
        <f>IF('20'!DK73&lt;&gt;"",'20'!DK73/20,"")</f>
        <v/>
      </c>
      <c r="DL73" s="54" t="str">
        <f>IF('20'!DL73&lt;&gt;"",'20'!DL73/20,"")</f>
        <v/>
      </c>
      <c r="DM73" s="54" t="str">
        <f>IF('20'!DM73&lt;&gt;"",'20'!DM73/20,"")</f>
        <v/>
      </c>
      <c r="DN73" s="54" t="str">
        <f>IF('20'!DN73&lt;&gt;"",'20'!DN73/20,"")</f>
        <v/>
      </c>
      <c r="DO73" s="54" t="str">
        <f>IF('20'!DO73&lt;&gt;"",'20'!DO73/20,"")</f>
        <v/>
      </c>
      <c r="DP73" s="54" t="str">
        <f>IF('20'!DP73&lt;&gt;"",'20'!DP73/20,"")</f>
        <v/>
      </c>
      <c r="DQ73" s="54" t="str">
        <f>IF('20'!DQ73&lt;&gt;"",'20'!DQ73/20,"")</f>
        <v/>
      </c>
      <c r="DR73" s="54" t="str">
        <f>IF('20'!DR73&lt;&gt;"",'20'!DR73/20,"")</f>
        <v/>
      </c>
      <c r="DS73" s="54" t="str">
        <f>IF('20'!DS73&lt;&gt;"",'20'!DS73/20,"")</f>
        <v/>
      </c>
      <c r="DT73" s="54" t="str">
        <f>IF('20'!DT73&lt;&gt;"",'20'!DT73/20,"")</f>
        <v/>
      </c>
      <c r="DU73" s="54" t="str">
        <f>IF('20'!DU73&lt;&gt;"",'20'!DU73/20,"")</f>
        <v/>
      </c>
      <c r="DV73" s="54" t="str">
        <f>IF('20'!DV73&lt;&gt;"",'20'!DV73/20,"")</f>
        <v/>
      </c>
      <c r="DW73" s="54" t="str">
        <f>IF('20'!DW73&lt;&gt;"",'20'!DW73/20,"")</f>
        <v/>
      </c>
      <c r="DX73" s="54" t="str">
        <f>IF('20'!DX73&lt;&gt;"",'20'!DX73/20,"")</f>
        <v/>
      </c>
      <c r="DY73" s="54" t="str">
        <f>IF('20'!DY73&lt;&gt;"",'20'!DY73/20,"")</f>
        <v/>
      </c>
      <c r="DZ73" s="54" t="str">
        <f>IF('20'!DZ73&lt;&gt;"",'20'!DZ73/20,"")</f>
        <v/>
      </c>
      <c r="EA73" s="54" t="str">
        <f>IF('20'!EA73&lt;&gt;"",'20'!EA73/20,"")</f>
        <v/>
      </c>
      <c r="EB73" s="54" t="str">
        <f>IF('20'!EB73&lt;&gt;"",'20'!EB73/20,"")</f>
        <v/>
      </c>
      <c r="EC73" s="54" t="str">
        <f>IF('20'!EC73&lt;&gt;"",'20'!EC73/20,"")</f>
        <v/>
      </c>
      <c r="ED73" s="54" t="str">
        <f>IF('20'!ED73&lt;&gt;"",'20'!ED73/20,"")</f>
        <v/>
      </c>
      <c r="EE73" s="54" t="str">
        <f>IF('20'!EE73&lt;&gt;"",'20'!EE73/20,"")</f>
        <v/>
      </c>
      <c r="EF73" s="54" t="str">
        <f>IF('20'!EF73&lt;&gt;"",'20'!EF73/20,"")</f>
        <v/>
      </c>
      <c r="EG73" s="54" t="str">
        <f>IF('20'!EG73&lt;&gt;"",'20'!EG73/20,"")</f>
        <v/>
      </c>
      <c r="EH73" s="54" t="str">
        <f>IF('20'!EH73&lt;&gt;"",'20'!EH73/20,"")</f>
        <v/>
      </c>
      <c r="EI73" s="54" t="str">
        <f>IF('20'!EI73&lt;&gt;"",'20'!EI73/20,"")</f>
        <v/>
      </c>
      <c r="EJ73" s="54" t="str">
        <f>IF('20'!EJ73&lt;&gt;"",'20'!EJ73/20,"")</f>
        <v/>
      </c>
      <c r="EK73" s="54" t="str">
        <f>IF('20'!EK73&lt;&gt;"",'20'!EK73/20,"")</f>
        <v/>
      </c>
      <c r="EL73" s="54" t="str">
        <f>IF('20'!EL73&lt;&gt;"",'20'!EL73/20,"")</f>
        <v/>
      </c>
      <c r="EM73" s="54" t="str">
        <f>IF('20'!EM73&lt;&gt;"",'20'!EM73/20,"")</f>
        <v/>
      </c>
      <c r="EN73" s="54" t="str">
        <f>IF('20'!EN73&lt;&gt;"",'20'!EN73/20,"")</f>
        <v/>
      </c>
      <c r="EO73" s="54" t="str">
        <f>IF('20'!EO73&lt;&gt;"",'20'!EO73/20,"")</f>
        <v/>
      </c>
      <c r="EP73" s="54" t="str">
        <f>IF('20'!EP73&lt;&gt;"",'20'!EP73/20,"")</f>
        <v/>
      </c>
      <c r="EQ73" s="54" t="str">
        <f>IF('20'!EQ73&lt;&gt;"",'20'!EQ73/20,"")</f>
        <v/>
      </c>
      <c r="ER73" s="54" t="str">
        <f>IF('20'!ER73&lt;&gt;"",'20'!ER73/20,"")</f>
        <v/>
      </c>
      <c r="ES73" s="54" t="str">
        <f>IF('20'!ES73&lt;&gt;"",'20'!ES73/20,"")</f>
        <v/>
      </c>
      <c r="ET73" s="54" t="str">
        <f>IF('20'!ET73&lt;&gt;"",'20'!ET73/20,"")</f>
        <v/>
      </c>
      <c r="EU73" s="54" t="str">
        <f>IF('20'!EU73&lt;&gt;"",'20'!EU73/20,"")</f>
        <v/>
      </c>
      <c r="EV73" s="54" t="str">
        <f>IF('20'!EV73&lt;&gt;"",'20'!EV73/20,"")</f>
        <v/>
      </c>
      <c r="EW73" s="54" t="str">
        <f>IF('20'!EW73&lt;&gt;"",'20'!EW73/20,"")</f>
        <v/>
      </c>
      <c r="EX73" s="54" t="str">
        <f>IF('20'!EX73&lt;&gt;"",'20'!EX73/20,"")</f>
        <v/>
      </c>
      <c r="EY73" s="54" t="str">
        <f>IF('20'!EY73&lt;&gt;"",'20'!EY73/20,"")</f>
        <v/>
      </c>
      <c r="EZ73" s="54" t="str">
        <f>IF('20'!EZ73&lt;&gt;"",'20'!EZ73/20,"")</f>
        <v/>
      </c>
      <c r="FA73" s="54" t="str">
        <f>IF('20'!FA73&lt;&gt;"",'20'!FA73/20,"")</f>
        <v/>
      </c>
      <c r="FB73" s="54" t="str">
        <f>IF('20'!FB73&lt;&gt;"",'20'!FB73/20,"")</f>
        <v/>
      </c>
      <c r="FC73" s="54" t="str">
        <f>IF('20'!FC73&lt;&gt;"",'20'!FC73/20,"")</f>
        <v/>
      </c>
      <c r="FD73" s="54" t="str">
        <f>IF('20'!FD73&lt;&gt;"",'20'!FD73/20,"")</f>
        <v/>
      </c>
      <c r="FE73" s="54" t="str">
        <f>IF('20'!FE73&lt;&gt;"",'20'!FE73/20,"")</f>
        <v/>
      </c>
      <c r="FF73" s="54" t="str">
        <f>IF('20'!FF73&lt;&gt;"",'20'!FF73/20,"")</f>
        <v/>
      </c>
      <c r="FG73" s="54" t="str">
        <f>IF('20'!FG73&lt;&gt;"",'20'!FG73/20,"")</f>
        <v/>
      </c>
      <c r="FH73" s="54" t="str">
        <f>IF('20'!FH73&lt;&gt;"",'20'!FH73/20,"")</f>
        <v/>
      </c>
      <c r="FI73" s="54" t="str">
        <f>IF('20'!FI73&lt;&gt;"",'20'!FI73/20,"")</f>
        <v/>
      </c>
      <c r="FJ73" s="54" t="str">
        <f>IF('20'!FJ73&lt;&gt;"",'20'!FJ73/20,"")</f>
        <v/>
      </c>
      <c r="FK73" s="54" t="str">
        <f>IF('20'!FK73&lt;&gt;"",'20'!FK73/20,"")</f>
        <v/>
      </c>
      <c r="FL73" s="54" t="str">
        <f>IF('20'!FL73&lt;&gt;"",'20'!FL73/20,"")</f>
        <v/>
      </c>
    </row>
    <row r="74" spans="2:168" x14ac:dyDescent="0.25">
      <c r="B74" s="42"/>
      <c r="C74" s="42"/>
      <c r="D74" s="38"/>
      <c r="E74" s="54" t="str">
        <f>IF('20'!E74&lt;&gt;"",'20'!E74/20,"")</f>
        <v/>
      </c>
      <c r="F74" s="54" t="str">
        <f>IF('20'!F74&lt;&gt;"",'20'!F74/20,"")</f>
        <v/>
      </c>
      <c r="G74" s="54" t="str">
        <f>IF('20'!G74&lt;&gt;"",'20'!G74/20,"")</f>
        <v/>
      </c>
      <c r="H74" s="54" t="str">
        <f>IF('20'!H74&lt;&gt;"",'20'!H74/20,"")</f>
        <v/>
      </c>
      <c r="I74" s="54" t="str">
        <f>IF('20'!I74&lt;&gt;"",'20'!I74/20,"")</f>
        <v/>
      </c>
      <c r="J74" s="54" t="str">
        <f>IF('20'!J74&lt;&gt;"",'20'!J74/20,"")</f>
        <v/>
      </c>
      <c r="K74" s="54" t="str">
        <f>IF('20'!K74&lt;&gt;"",'20'!K74/20,"")</f>
        <v/>
      </c>
      <c r="L74" s="54" t="str">
        <f>IF('20'!L74&lt;&gt;"",'20'!L74/20,"")</f>
        <v/>
      </c>
      <c r="M74" s="54" t="str">
        <f>IF('20'!M74&lt;&gt;"",'20'!M74/20,"")</f>
        <v/>
      </c>
      <c r="N74" s="54" t="str">
        <f>IF('20'!N74&lt;&gt;"",'20'!N74/20,"")</f>
        <v/>
      </c>
      <c r="O74" s="54" t="str">
        <f>IF('20'!O74&lt;&gt;"",'20'!O74/20,"")</f>
        <v/>
      </c>
      <c r="P74" s="54" t="str">
        <f>IF('20'!P74&lt;&gt;"",'20'!P74/20,"")</f>
        <v/>
      </c>
      <c r="Q74" s="54" t="str">
        <f>IF('20'!Q74&lt;&gt;"",'20'!Q74/20,"")</f>
        <v/>
      </c>
      <c r="R74" s="54" t="str">
        <f>IF('20'!R74&lt;&gt;"",'20'!R74/20,"")</f>
        <v/>
      </c>
      <c r="S74" s="54" t="str">
        <f>IF('20'!S74&lt;&gt;"",'20'!S74/20,"")</f>
        <v/>
      </c>
      <c r="T74" s="54" t="str">
        <f>IF('20'!T74&lt;&gt;"",'20'!T74/20,"")</f>
        <v/>
      </c>
      <c r="U74" s="54" t="str">
        <f>IF('20'!U74&lt;&gt;"",'20'!U74/20,"")</f>
        <v/>
      </c>
      <c r="V74" s="54" t="str">
        <f>IF('20'!V74&lt;&gt;"",'20'!V74/20,"")</f>
        <v/>
      </c>
      <c r="W74" s="54" t="str">
        <f>IF('20'!W74&lt;&gt;"",'20'!W74/20,"")</f>
        <v/>
      </c>
      <c r="X74" s="54" t="str">
        <f>IF('20'!X74&lt;&gt;"",'20'!X74/20,"")</f>
        <v/>
      </c>
      <c r="Y74" s="54" t="str">
        <f>IF('20'!Y74&lt;&gt;"",'20'!Y74/20,"")</f>
        <v/>
      </c>
      <c r="Z74" s="54" t="str">
        <f>IF('20'!Z74&lt;&gt;"",'20'!Z74/20,"")</f>
        <v/>
      </c>
      <c r="AA74" s="54" t="str">
        <f>IF('20'!AA74&lt;&gt;"",'20'!AA74/20,"")</f>
        <v/>
      </c>
      <c r="AB74" s="54" t="str">
        <f>IF('20'!AB74&lt;&gt;"",'20'!AB74/20,"")</f>
        <v/>
      </c>
      <c r="AC74" s="54" t="str">
        <f>IF('20'!AC74&lt;&gt;"",'20'!AC74/20,"")</f>
        <v/>
      </c>
      <c r="AD74" s="54" t="str">
        <f>IF('20'!AD74&lt;&gt;"",'20'!AD74/20,"")</f>
        <v/>
      </c>
      <c r="AE74" s="54" t="str">
        <f>IF('20'!AE74&lt;&gt;"",'20'!AE74/20,"")</f>
        <v/>
      </c>
      <c r="AF74" s="54" t="str">
        <f>IF('20'!AF74&lt;&gt;"",'20'!AF74/20,"")</f>
        <v/>
      </c>
      <c r="AG74" s="54" t="str">
        <f>IF('20'!AG74&lt;&gt;"",'20'!AG74/20,"")</f>
        <v/>
      </c>
      <c r="AH74" s="54" t="str">
        <f>IF('20'!AH74&lt;&gt;"",'20'!AH74/20,"")</f>
        <v/>
      </c>
      <c r="AI74" s="54" t="str">
        <f>IF('20'!AI74&lt;&gt;"",'20'!AI74/20,"")</f>
        <v/>
      </c>
      <c r="AJ74" s="54" t="str">
        <f>IF('20'!AJ74&lt;&gt;"",'20'!AJ74/20,"")</f>
        <v/>
      </c>
      <c r="AK74" s="54" t="str">
        <f>IF('20'!AK74&lt;&gt;"",'20'!AK74/20,"")</f>
        <v/>
      </c>
      <c r="AL74" s="54" t="str">
        <f>IF('20'!AL74&lt;&gt;"",'20'!AL74/20,"")</f>
        <v/>
      </c>
      <c r="AM74" s="54" t="str">
        <f>IF('20'!AM74&lt;&gt;"",'20'!AM74/20,"")</f>
        <v/>
      </c>
      <c r="AN74" s="54" t="str">
        <f>IF('20'!AN74&lt;&gt;"",'20'!AN74/20,"")</f>
        <v/>
      </c>
      <c r="AO74" s="54" t="str">
        <f>IF('20'!AO74&lt;&gt;"",'20'!AO74/20,"")</f>
        <v/>
      </c>
      <c r="AP74" s="54" t="str">
        <f>IF('20'!AP74&lt;&gt;"",'20'!AP74/20,"")</f>
        <v/>
      </c>
      <c r="AQ74" s="54" t="str">
        <f>IF('20'!AQ74&lt;&gt;"",'20'!AQ74/20,"")</f>
        <v/>
      </c>
      <c r="AR74" s="54" t="str">
        <f>IF('20'!AR74&lt;&gt;"",'20'!AR74/20,"")</f>
        <v/>
      </c>
      <c r="AS74" s="54" t="str">
        <f>IF('20'!AS74&lt;&gt;"",'20'!AS74/20,"")</f>
        <v/>
      </c>
      <c r="AT74" s="54" t="str">
        <f>IF('20'!AT74&lt;&gt;"",'20'!AT74/20,"")</f>
        <v/>
      </c>
      <c r="AU74" s="54" t="str">
        <f>IF('20'!AU74&lt;&gt;"",'20'!AU74/20,"")</f>
        <v/>
      </c>
      <c r="AV74" s="54" t="str">
        <f>IF('20'!AV74&lt;&gt;"",'20'!AV74/20,"")</f>
        <v/>
      </c>
      <c r="AW74" s="54" t="str">
        <f>IF('20'!AW74&lt;&gt;"",'20'!AW74/20,"")</f>
        <v/>
      </c>
      <c r="AX74" s="54" t="str">
        <f>IF('20'!AX74&lt;&gt;"",'20'!AX74/20,"")</f>
        <v/>
      </c>
      <c r="AY74" s="54" t="str">
        <f>IF('20'!AY74&lt;&gt;"",'20'!AY74/20,"")</f>
        <v/>
      </c>
      <c r="AZ74" s="54" t="str">
        <f>IF('20'!AZ74&lt;&gt;"",'20'!AZ74/20,"")</f>
        <v/>
      </c>
      <c r="BA74" s="54" t="str">
        <f>IF('20'!BA74&lt;&gt;"",'20'!BA74/20,"")</f>
        <v/>
      </c>
      <c r="BB74" s="54" t="str">
        <f>IF('20'!BB74&lt;&gt;"",'20'!BB74/20,"")</f>
        <v/>
      </c>
      <c r="BC74" s="54" t="str">
        <f>IF('20'!BC74&lt;&gt;"",'20'!BC74/20,"")</f>
        <v/>
      </c>
      <c r="BD74" s="54" t="str">
        <f>IF('20'!BD74&lt;&gt;"",'20'!BD74/20,"")</f>
        <v/>
      </c>
      <c r="BE74" s="54" t="str">
        <f>IF('20'!BE74&lt;&gt;"",'20'!BE74/20,"")</f>
        <v/>
      </c>
      <c r="BF74" s="54" t="str">
        <f>IF('20'!BF74&lt;&gt;"",'20'!BF74/20,"")</f>
        <v/>
      </c>
      <c r="BG74" s="54" t="str">
        <f>IF('20'!BG74&lt;&gt;"",'20'!BG74/20,"")</f>
        <v/>
      </c>
      <c r="BH74" s="54" t="str">
        <f>IF('20'!BH74&lt;&gt;"",'20'!BH74/20,"")</f>
        <v/>
      </c>
      <c r="BI74" s="54" t="str">
        <f>IF('20'!BI74&lt;&gt;"",'20'!BI74/20,"")</f>
        <v/>
      </c>
      <c r="BJ74" s="54" t="str">
        <f>IF('20'!BJ74&lt;&gt;"",'20'!BJ74/20,"")</f>
        <v/>
      </c>
      <c r="BK74" s="54" t="str">
        <f>IF('20'!BK74&lt;&gt;"",'20'!BK74/20,"")</f>
        <v/>
      </c>
      <c r="BL74" s="54" t="str">
        <f>IF('20'!BL74&lt;&gt;"",'20'!BL74/20,"")</f>
        <v/>
      </c>
      <c r="BM74" s="54" t="str">
        <f>IF('20'!BM74&lt;&gt;"",'20'!BM74/20,"")</f>
        <v/>
      </c>
      <c r="BN74" s="54" t="str">
        <f>IF('20'!BN74&lt;&gt;"",'20'!BN74/20,"")</f>
        <v/>
      </c>
      <c r="BO74" s="54" t="str">
        <f>IF('20'!BO74&lt;&gt;"",'20'!BO74/20,"")</f>
        <v/>
      </c>
      <c r="BP74" s="54" t="str">
        <f>IF('20'!BP74&lt;&gt;"",'20'!BP74/20,"")</f>
        <v/>
      </c>
      <c r="BQ74" s="54" t="str">
        <f>IF('20'!BQ74&lt;&gt;"",'20'!BQ74/20,"")</f>
        <v/>
      </c>
      <c r="BR74" s="54" t="str">
        <f>IF('20'!BR74&lt;&gt;"",'20'!BR74/20,"")</f>
        <v/>
      </c>
      <c r="BS74" s="54" t="str">
        <f>IF('20'!BS74&lt;&gt;"",'20'!BS74/20,"")</f>
        <v/>
      </c>
      <c r="BT74" s="54" t="str">
        <f>IF('20'!BT74&lt;&gt;"",'20'!BT74/20,"")</f>
        <v/>
      </c>
      <c r="BU74" s="54" t="str">
        <f>IF('20'!BU74&lt;&gt;"",'20'!BU74/20,"")</f>
        <v/>
      </c>
      <c r="BV74" s="54" t="str">
        <f>IF('20'!BV74&lt;&gt;"",'20'!BV74/20,"")</f>
        <v/>
      </c>
      <c r="BW74" s="54" t="str">
        <f>IF('20'!BW74&lt;&gt;"",'20'!BW74/20,"")</f>
        <v/>
      </c>
      <c r="BX74" s="54" t="str">
        <f>IF('20'!BX74&lt;&gt;"",'20'!BX74/20,"")</f>
        <v/>
      </c>
      <c r="BY74" s="54" t="str">
        <f>IF('20'!BY74&lt;&gt;"",'20'!BY74/20,"")</f>
        <v/>
      </c>
      <c r="BZ74" s="54" t="str">
        <f>IF('20'!BZ74&lt;&gt;"",'20'!BZ74/20,"")</f>
        <v/>
      </c>
      <c r="CA74" s="54" t="str">
        <f>IF('20'!CA74&lt;&gt;"",'20'!CA74/20,"")</f>
        <v/>
      </c>
      <c r="CB74" s="54" t="str">
        <f>IF('20'!CB74&lt;&gt;"",'20'!CB74/20,"")</f>
        <v/>
      </c>
      <c r="CC74" s="54" t="str">
        <f>IF('20'!CC74&lt;&gt;"",'20'!CC74/20,"")</f>
        <v/>
      </c>
      <c r="CD74" s="54" t="str">
        <f>IF('20'!CD74&lt;&gt;"",'20'!CD74/20,"")</f>
        <v/>
      </c>
      <c r="CE74" s="54" t="str">
        <f>IF('20'!CE74&lt;&gt;"",'20'!CE74/20,"")</f>
        <v/>
      </c>
      <c r="CF74" s="54" t="str">
        <f>IF('20'!CF74&lt;&gt;"",'20'!CF74/20,"")</f>
        <v/>
      </c>
      <c r="CG74" s="54" t="str">
        <f>IF('20'!CG74&lt;&gt;"",'20'!CG74/20,"")</f>
        <v/>
      </c>
      <c r="CH74" s="54" t="str">
        <f>IF('20'!CH74&lt;&gt;"",'20'!CH74/20,"")</f>
        <v/>
      </c>
      <c r="CI74" s="54" t="str">
        <f>IF('20'!CI74&lt;&gt;"",'20'!CI74/20,"")</f>
        <v/>
      </c>
      <c r="CJ74" s="54" t="str">
        <f>IF('20'!CJ74&lt;&gt;"",'20'!CJ74/20,"")</f>
        <v/>
      </c>
      <c r="CK74" s="54" t="str">
        <f>IF('20'!CK74&lt;&gt;"",'20'!CK74/20,"")</f>
        <v/>
      </c>
      <c r="CL74" s="54" t="str">
        <f>IF('20'!CL74&lt;&gt;"",'20'!CL74/20,"")</f>
        <v/>
      </c>
      <c r="CM74" s="54" t="str">
        <f>IF('20'!CM74&lt;&gt;"",'20'!CM74/20,"")</f>
        <v/>
      </c>
      <c r="CN74" s="54" t="str">
        <f>IF('20'!CN74&lt;&gt;"",'20'!CN74/20,"")</f>
        <v/>
      </c>
      <c r="CO74" s="54" t="str">
        <f>IF('20'!CO74&lt;&gt;"",'20'!CO74/20,"")</f>
        <v/>
      </c>
      <c r="CP74" s="54" t="str">
        <f>IF('20'!CP74&lt;&gt;"",'20'!CP74/20,"")</f>
        <v/>
      </c>
      <c r="CQ74" s="54" t="str">
        <f>IF('20'!CQ74&lt;&gt;"",'20'!CQ74/20,"")</f>
        <v/>
      </c>
      <c r="CR74" s="54" t="str">
        <f>IF('20'!CR74&lt;&gt;"",'20'!CR74/20,"")</f>
        <v/>
      </c>
      <c r="CS74" s="54" t="str">
        <f>IF('20'!CS74&lt;&gt;"",'20'!CS74/20,"")</f>
        <v/>
      </c>
      <c r="CT74" s="54" t="str">
        <f>IF('20'!CT74&lt;&gt;"",'20'!CT74/20,"")</f>
        <v/>
      </c>
      <c r="CU74" s="54" t="str">
        <f>IF('20'!CU74&lt;&gt;"",'20'!CU74/20,"")</f>
        <v/>
      </c>
      <c r="CV74" s="54" t="str">
        <f>IF('20'!CV74&lt;&gt;"",'20'!CV74/20,"")</f>
        <v/>
      </c>
      <c r="CW74" s="54" t="str">
        <f>IF('20'!CW74&lt;&gt;"",'20'!CW74/20,"")</f>
        <v/>
      </c>
      <c r="CX74" s="54" t="str">
        <f>IF('20'!CX74&lt;&gt;"",'20'!CX74/20,"")</f>
        <v/>
      </c>
      <c r="CY74" s="54" t="str">
        <f>IF('20'!CY74&lt;&gt;"",'20'!CY74/20,"")</f>
        <v/>
      </c>
      <c r="CZ74" s="54" t="str">
        <f>IF('20'!CZ74&lt;&gt;"",'20'!CZ74/20,"")</f>
        <v/>
      </c>
      <c r="DA74" s="54" t="str">
        <f>IF('20'!DA74&lt;&gt;"",'20'!DA74/20,"")</f>
        <v/>
      </c>
      <c r="DB74" s="54" t="str">
        <f>IF('20'!DB74&lt;&gt;"",'20'!DB74/20,"")</f>
        <v/>
      </c>
      <c r="DC74" s="54" t="str">
        <f>IF('20'!DC74&lt;&gt;"",'20'!DC74/20,"")</f>
        <v/>
      </c>
      <c r="DD74" s="54" t="str">
        <f>IF('20'!DD74&lt;&gt;"",'20'!DD74/20,"")</f>
        <v/>
      </c>
      <c r="DE74" s="54" t="str">
        <f>IF('20'!DE74&lt;&gt;"",'20'!DE74/20,"")</f>
        <v/>
      </c>
      <c r="DF74" s="54" t="str">
        <f>IF('20'!DF74&lt;&gt;"",'20'!DF74/20,"")</f>
        <v/>
      </c>
      <c r="DG74" s="54" t="str">
        <f>IF('20'!DG74&lt;&gt;"",'20'!DG74/20,"")</f>
        <v/>
      </c>
      <c r="DH74" s="54" t="str">
        <f>IF('20'!DH74&lt;&gt;"",'20'!DH74/20,"")</f>
        <v/>
      </c>
      <c r="DI74" s="54" t="str">
        <f>IF('20'!DI74&lt;&gt;"",'20'!DI74/20,"")</f>
        <v/>
      </c>
      <c r="DJ74" s="54" t="str">
        <f>IF('20'!DJ74&lt;&gt;"",'20'!DJ74/20,"")</f>
        <v/>
      </c>
      <c r="DK74" s="54" t="str">
        <f>IF('20'!DK74&lt;&gt;"",'20'!DK74/20,"")</f>
        <v/>
      </c>
      <c r="DL74" s="54" t="str">
        <f>IF('20'!DL74&lt;&gt;"",'20'!DL74/20,"")</f>
        <v/>
      </c>
      <c r="DM74" s="54" t="str">
        <f>IF('20'!DM74&lt;&gt;"",'20'!DM74/20,"")</f>
        <v/>
      </c>
      <c r="DN74" s="54" t="str">
        <f>IF('20'!DN74&lt;&gt;"",'20'!DN74/20,"")</f>
        <v/>
      </c>
      <c r="DO74" s="54" t="str">
        <f>IF('20'!DO74&lt;&gt;"",'20'!DO74/20,"")</f>
        <v/>
      </c>
      <c r="DP74" s="54" t="str">
        <f>IF('20'!DP74&lt;&gt;"",'20'!DP74/20,"")</f>
        <v/>
      </c>
      <c r="DQ74" s="54" t="str">
        <f>IF('20'!DQ74&lt;&gt;"",'20'!DQ74/20,"")</f>
        <v/>
      </c>
      <c r="DR74" s="54" t="str">
        <f>IF('20'!DR74&lt;&gt;"",'20'!DR74/20,"")</f>
        <v/>
      </c>
      <c r="DS74" s="54" t="str">
        <f>IF('20'!DS74&lt;&gt;"",'20'!DS74/20,"")</f>
        <v/>
      </c>
      <c r="DT74" s="54" t="str">
        <f>IF('20'!DT74&lt;&gt;"",'20'!DT74/20,"")</f>
        <v/>
      </c>
      <c r="DU74" s="54" t="str">
        <f>IF('20'!DU74&lt;&gt;"",'20'!DU74/20,"")</f>
        <v/>
      </c>
      <c r="DV74" s="54" t="str">
        <f>IF('20'!DV74&lt;&gt;"",'20'!DV74/20,"")</f>
        <v/>
      </c>
      <c r="DW74" s="54" t="str">
        <f>IF('20'!DW74&lt;&gt;"",'20'!DW74/20,"")</f>
        <v/>
      </c>
      <c r="DX74" s="54" t="str">
        <f>IF('20'!DX74&lt;&gt;"",'20'!DX74/20,"")</f>
        <v/>
      </c>
      <c r="DY74" s="54" t="str">
        <f>IF('20'!DY74&lt;&gt;"",'20'!DY74/20,"")</f>
        <v/>
      </c>
      <c r="DZ74" s="54" t="str">
        <f>IF('20'!DZ74&lt;&gt;"",'20'!DZ74/20,"")</f>
        <v/>
      </c>
      <c r="EA74" s="54" t="str">
        <f>IF('20'!EA74&lt;&gt;"",'20'!EA74/20,"")</f>
        <v/>
      </c>
      <c r="EB74" s="54" t="str">
        <f>IF('20'!EB74&lt;&gt;"",'20'!EB74/20,"")</f>
        <v/>
      </c>
      <c r="EC74" s="54" t="str">
        <f>IF('20'!EC74&lt;&gt;"",'20'!EC74/20,"")</f>
        <v/>
      </c>
      <c r="ED74" s="54" t="str">
        <f>IF('20'!ED74&lt;&gt;"",'20'!ED74/20,"")</f>
        <v/>
      </c>
      <c r="EE74" s="54" t="str">
        <f>IF('20'!EE74&lt;&gt;"",'20'!EE74/20,"")</f>
        <v/>
      </c>
      <c r="EF74" s="54" t="str">
        <f>IF('20'!EF74&lt;&gt;"",'20'!EF74/20,"")</f>
        <v/>
      </c>
      <c r="EG74" s="54" t="str">
        <f>IF('20'!EG74&lt;&gt;"",'20'!EG74/20,"")</f>
        <v/>
      </c>
      <c r="EH74" s="54" t="str">
        <f>IF('20'!EH74&lt;&gt;"",'20'!EH74/20,"")</f>
        <v/>
      </c>
      <c r="EI74" s="54" t="str">
        <f>IF('20'!EI74&lt;&gt;"",'20'!EI74/20,"")</f>
        <v/>
      </c>
      <c r="EJ74" s="54" t="str">
        <f>IF('20'!EJ74&lt;&gt;"",'20'!EJ74/20,"")</f>
        <v/>
      </c>
      <c r="EK74" s="54" t="str">
        <f>IF('20'!EK74&lt;&gt;"",'20'!EK74/20,"")</f>
        <v/>
      </c>
      <c r="EL74" s="54" t="str">
        <f>IF('20'!EL74&lt;&gt;"",'20'!EL74/20,"")</f>
        <v/>
      </c>
      <c r="EM74" s="54" t="str">
        <f>IF('20'!EM74&lt;&gt;"",'20'!EM74/20,"")</f>
        <v/>
      </c>
      <c r="EN74" s="54" t="str">
        <f>IF('20'!EN74&lt;&gt;"",'20'!EN74/20,"")</f>
        <v/>
      </c>
      <c r="EO74" s="54" t="str">
        <f>IF('20'!EO74&lt;&gt;"",'20'!EO74/20,"")</f>
        <v/>
      </c>
      <c r="EP74" s="54" t="str">
        <f>IF('20'!EP74&lt;&gt;"",'20'!EP74/20,"")</f>
        <v/>
      </c>
      <c r="EQ74" s="54" t="str">
        <f>IF('20'!EQ74&lt;&gt;"",'20'!EQ74/20,"")</f>
        <v/>
      </c>
      <c r="ER74" s="54" t="str">
        <f>IF('20'!ER74&lt;&gt;"",'20'!ER74/20,"")</f>
        <v/>
      </c>
      <c r="ES74" s="54" t="str">
        <f>IF('20'!ES74&lt;&gt;"",'20'!ES74/20,"")</f>
        <v/>
      </c>
      <c r="ET74" s="54" t="str">
        <f>IF('20'!ET74&lt;&gt;"",'20'!ET74/20,"")</f>
        <v/>
      </c>
      <c r="EU74" s="54" t="str">
        <f>IF('20'!EU74&lt;&gt;"",'20'!EU74/20,"")</f>
        <v/>
      </c>
      <c r="EV74" s="54" t="str">
        <f>IF('20'!EV74&lt;&gt;"",'20'!EV74/20,"")</f>
        <v/>
      </c>
      <c r="EW74" s="54" t="str">
        <f>IF('20'!EW74&lt;&gt;"",'20'!EW74/20,"")</f>
        <v/>
      </c>
      <c r="EX74" s="54" t="str">
        <f>IF('20'!EX74&lt;&gt;"",'20'!EX74/20,"")</f>
        <v/>
      </c>
      <c r="EY74" s="54" t="str">
        <f>IF('20'!EY74&lt;&gt;"",'20'!EY74/20,"")</f>
        <v/>
      </c>
      <c r="EZ74" s="54" t="str">
        <f>IF('20'!EZ74&lt;&gt;"",'20'!EZ74/20,"")</f>
        <v/>
      </c>
      <c r="FA74" s="54" t="str">
        <f>IF('20'!FA74&lt;&gt;"",'20'!FA74/20,"")</f>
        <v/>
      </c>
      <c r="FB74" s="54" t="str">
        <f>IF('20'!FB74&lt;&gt;"",'20'!FB74/20,"")</f>
        <v/>
      </c>
      <c r="FC74" s="54" t="str">
        <f>IF('20'!FC74&lt;&gt;"",'20'!FC74/20,"")</f>
        <v/>
      </c>
      <c r="FD74" s="54" t="str">
        <f>IF('20'!FD74&lt;&gt;"",'20'!FD74/20,"")</f>
        <v/>
      </c>
      <c r="FE74" s="54" t="str">
        <f>IF('20'!FE74&lt;&gt;"",'20'!FE74/20,"")</f>
        <v/>
      </c>
      <c r="FF74" s="54" t="str">
        <f>IF('20'!FF74&lt;&gt;"",'20'!FF74/20,"")</f>
        <v/>
      </c>
      <c r="FG74" s="54" t="str">
        <f>IF('20'!FG74&lt;&gt;"",'20'!FG74/20,"")</f>
        <v/>
      </c>
      <c r="FH74" s="54" t="str">
        <f>IF('20'!FH74&lt;&gt;"",'20'!FH74/20,"")</f>
        <v/>
      </c>
      <c r="FI74" s="54" t="str">
        <f>IF('20'!FI74&lt;&gt;"",'20'!FI74/20,"")</f>
        <v/>
      </c>
      <c r="FJ74" s="54" t="str">
        <f>IF('20'!FJ74&lt;&gt;"",'20'!FJ74/20,"")</f>
        <v/>
      </c>
      <c r="FK74" s="54" t="str">
        <f>IF('20'!FK74&lt;&gt;"",'20'!FK74/20,"")</f>
        <v/>
      </c>
      <c r="FL74" s="54" t="str">
        <f>IF('20'!FL74&lt;&gt;"",'20'!FL74/20,"")</f>
        <v/>
      </c>
    </row>
    <row r="75" spans="2:168" x14ac:dyDescent="0.25">
      <c r="B75" s="42"/>
      <c r="C75" s="42"/>
      <c r="D75" s="38"/>
      <c r="E75" s="54" t="str">
        <f>IF('20'!E75&lt;&gt;"",'20'!E75/20,"")</f>
        <v/>
      </c>
      <c r="F75" s="54" t="str">
        <f>IF('20'!F75&lt;&gt;"",'20'!F75/20,"")</f>
        <v/>
      </c>
      <c r="G75" s="54" t="str">
        <f>IF('20'!G75&lt;&gt;"",'20'!G75/20,"")</f>
        <v/>
      </c>
      <c r="H75" s="54" t="str">
        <f>IF('20'!H75&lt;&gt;"",'20'!H75/20,"")</f>
        <v/>
      </c>
      <c r="I75" s="54" t="str">
        <f>IF('20'!I75&lt;&gt;"",'20'!I75/20,"")</f>
        <v/>
      </c>
      <c r="J75" s="54" t="str">
        <f>IF('20'!J75&lt;&gt;"",'20'!J75/20,"")</f>
        <v/>
      </c>
      <c r="K75" s="54" t="str">
        <f>IF('20'!K75&lt;&gt;"",'20'!K75/20,"")</f>
        <v/>
      </c>
      <c r="L75" s="54" t="str">
        <f>IF('20'!L75&lt;&gt;"",'20'!L75/20,"")</f>
        <v/>
      </c>
      <c r="M75" s="54" t="str">
        <f>IF('20'!M75&lt;&gt;"",'20'!M75/20,"")</f>
        <v/>
      </c>
      <c r="N75" s="54" t="str">
        <f>IF('20'!N75&lt;&gt;"",'20'!N75/20,"")</f>
        <v/>
      </c>
      <c r="O75" s="54" t="str">
        <f>IF('20'!O75&lt;&gt;"",'20'!O75/20,"")</f>
        <v/>
      </c>
      <c r="P75" s="54" t="str">
        <f>IF('20'!P75&lt;&gt;"",'20'!P75/20,"")</f>
        <v/>
      </c>
      <c r="Q75" s="54" t="str">
        <f>IF('20'!Q75&lt;&gt;"",'20'!Q75/20,"")</f>
        <v/>
      </c>
      <c r="R75" s="54" t="str">
        <f>IF('20'!R75&lt;&gt;"",'20'!R75/20,"")</f>
        <v/>
      </c>
      <c r="S75" s="54" t="str">
        <f>IF('20'!S75&lt;&gt;"",'20'!S75/20,"")</f>
        <v/>
      </c>
      <c r="T75" s="54" t="str">
        <f>IF('20'!T75&lt;&gt;"",'20'!T75/20,"")</f>
        <v/>
      </c>
      <c r="U75" s="54" t="str">
        <f>IF('20'!U75&lt;&gt;"",'20'!U75/20,"")</f>
        <v/>
      </c>
      <c r="V75" s="54" t="str">
        <f>IF('20'!V75&lt;&gt;"",'20'!V75/20,"")</f>
        <v/>
      </c>
      <c r="W75" s="54" t="str">
        <f>IF('20'!W75&lt;&gt;"",'20'!W75/20,"")</f>
        <v/>
      </c>
      <c r="X75" s="54" t="str">
        <f>IF('20'!X75&lt;&gt;"",'20'!X75/20,"")</f>
        <v/>
      </c>
      <c r="Y75" s="54" t="str">
        <f>IF('20'!Y75&lt;&gt;"",'20'!Y75/20,"")</f>
        <v/>
      </c>
      <c r="Z75" s="54" t="str">
        <f>IF('20'!Z75&lt;&gt;"",'20'!Z75/20,"")</f>
        <v/>
      </c>
      <c r="AA75" s="54" t="str">
        <f>IF('20'!AA75&lt;&gt;"",'20'!AA75/20,"")</f>
        <v/>
      </c>
      <c r="AB75" s="54" t="str">
        <f>IF('20'!AB75&lt;&gt;"",'20'!AB75/20,"")</f>
        <v/>
      </c>
      <c r="AC75" s="54" t="str">
        <f>IF('20'!AC75&lt;&gt;"",'20'!AC75/20,"")</f>
        <v/>
      </c>
      <c r="AD75" s="54" t="str">
        <f>IF('20'!AD75&lt;&gt;"",'20'!AD75/20,"")</f>
        <v/>
      </c>
      <c r="AE75" s="54" t="str">
        <f>IF('20'!AE75&lt;&gt;"",'20'!AE75/20,"")</f>
        <v/>
      </c>
      <c r="AF75" s="54" t="str">
        <f>IF('20'!AF75&lt;&gt;"",'20'!AF75/20,"")</f>
        <v/>
      </c>
      <c r="AG75" s="54" t="str">
        <f>IF('20'!AG75&lt;&gt;"",'20'!AG75/20,"")</f>
        <v/>
      </c>
      <c r="AH75" s="54" t="str">
        <f>IF('20'!AH75&lt;&gt;"",'20'!AH75/20,"")</f>
        <v/>
      </c>
      <c r="AI75" s="54" t="str">
        <f>IF('20'!AI75&lt;&gt;"",'20'!AI75/20,"")</f>
        <v/>
      </c>
      <c r="AJ75" s="54" t="str">
        <f>IF('20'!AJ75&lt;&gt;"",'20'!AJ75/20,"")</f>
        <v/>
      </c>
      <c r="AK75" s="54" t="str">
        <f>IF('20'!AK75&lt;&gt;"",'20'!AK75/20,"")</f>
        <v/>
      </c>
      <c r="AL75" s="54" t="str">
        <f>IF('20'!AL75&lt;&gt;"",'20'!AL75/20,"")</f>
        <v/>
      </c>
      <c r="AM75" s="54" t="str">
        <f>IF('20'!AM75&lt;&gt;"",'20'!AM75/20,"")</f>
        <v/>
      </c>
      <c r="AN75" s="54" t="str">
        <f>IF('20'!AN75&lt;&gt;"",'20'!AN75/20,"")</f>
        <v/>
      </c>
      <c r="AO75" s="54" t="str">
        <f>IF('20'!AO75&lt;&gt;"",'20'!AO75/20,"")</f>
        <v/>
      </c>
      <c r="AP75" s="54" t="str">
        <f>IF('20'!AP75&lt;&gt;"",'20'!AP75/20,"")</f>
        <v/>
      </c>
      <c r="AQ75" s="54" t="str">
        <f>IF('20'!AQ75&lt;&gt;"",'20'!AQ75/20,"")</f>
        <v/>
      </c>
      <c r="AR75" s="54" t="str">
        <f>IF('20'!AR75&lt;&gt;"",'20'!AR75/20,"")</f>
        <v/>
      </c>
      <c r="AS75" s="54" t="str">
        <f>IF('20'!AS75&lt;&gt;"",'20'!AS75/20,"")</f>
        <v/>
      </c>
      <c r="AT75" s="54" t="str">
        <f>IF('20'!AT75&lt;&gt;"",'20'!AT75/20,"")</f>
        <v/>
      </c>
      <c r="AU75" s="54" t="str">
        <f>IF('20'!AU75&lt;&gt;"",'20'!AU75/20,"")</f>
        <v/>
      </c>
      <c r="AV75" s="54" t="str">
        <f>IF('20'!AV75&lt;&gt;"",'20'!AV75/20,"")</f>
        <v/>
      </c>
      <c r="AW75" s="54" t="str">
        <f>IF('20'!AW75&lt;&gt;"",'20'!AW75/20,"")</f>
        <v/>
      </c>
      <c r="AX75" s="54" t="str">
        <f>IF('20'!AX75&lt;&gt;"",'20'!AX75/20,"")</f>
        <v/>
      </c>
      <c r="AY75" s="54" t="str">
        <f>IF('20'!AY75&lt;&gt;"",'20'!AY75/20,"")</f>
        <v/>
      </c>
      <c r="AZ75" s="54" t="str">
        <f>IF('20'!AZ75&lt;&gt;"",'20'!AZ75/20,"")</f>
        <v/>
      </c>
      <c r="BA75" s="54" t="str">
        <f>IF('20'!BA75&lt;&gt;"",'20'!BA75/20,"")</f>
        <v/>
      </c>
      <c r="BB75" s="54" t="str">
        <f>IF('20'!BB75&lt;&gt;"",'20'!BB75/20,"")</f>
        <v/>
      </c>
      <c r="BC75" s="54" t="str">
        <f>IF('20'!BC75&lt;&gt;"",'20'!BC75/20,"")</f>
        <v/>
      </c>
      <c r="BD75" s="54" t="str">
        <f>IF('20'!BD75&lt;&gt;"",'20'!BD75/20,"")</f>
        <v/>
      </c>
      <c r="BE75" s="54" t="str">
        <f>IF('20'!BE75&lt;&gt;"",'20'!BE75/20,"")</f>
        <v/>
      </c>
      <c r="BF75" s="54" t="str">
        <f>IF('20'!BF75&lt;&gt;"",'20'!BF75/20,"")</f>
        <v/>
      </c>
      <c r="BG75" s="54" t="str">
        <f>IF('20'!BG75&lt;&gt;"",'20'!BG75/20,"")</f>
        <v/>
      </c>
      <c r="BH75" s="54" t="str">
        <f>IF('20'!BH75&lt;&gt;"",'20'!BH75/20,"")</f>
        <v/>
      </c>
      <c r="BI75" s="54" t="str">
        <f>IF('20'!BI75&lt;&gt;"",'20'!BI75/20,"")</f>
        <v/>
      </c>
      <c r="BJ75" s="54" t="str">
        <f>IF('20'!BJ75&lt;&gt;"",'20'!BJ75/20,"")</f>
        <v/>
      </c>
      <c r="BK75" s="54" t="str">
        <f>IF('20'!BK75&lt;&gt;"",'20'!BK75/20,"")</f>
        <v/>
      </c>
      <c r="BL75" s="54" t="str">
        <f>IF('20'!BL75&lt;&gt;"",'20'!BL75/20,"")</f>
        <v/>
      </c>
      <c r="BM75" s="54" t="str">
        <f>IF('20'!BM75&lt;&gt;"",'20'!BM75/20,"")</f>
        <v/>
      </c>
      <c r="BN75" s="54" t="str">
        <f>IF('20'!BN75&lt;&gt;"",'20'!BN75/20,"")</f>
        <v/>
      </c>
      <c r="BO75" s="54" t="str">
        <f>IF('20'!BO75&lt;&gt;"",'20'!BO75/20,"")</f>
        <v/>
      </c>
      <c r="BP75" s="54" t="str">
        <f>IF('20'!BP75&lt;&gt;"",'20'!BP75/20,"")</f>
        <v/>
      </c>
      <c r="BQ75" s="54" t="str">
        <f>IF('20'!BQ75&lt;&gt;"",'20'!BQ75/20,"")</f>
        <v/>
      </c>
      <c r="BR75" s="54" t="str">
        <f>IF('20'!BR75&lt;&gt;"",'20'!BR75/20,"")</f>
        <v/>
      </c>
      <c r="BS75" s="54" t="str">
        <f>IF('20'!BS75&lt;&gt;"",'20'!BS75/20,"")</f>
        <v/>
      </c>
      <c r="BT75" s="54" t="str">
        <f>IF('20'!BT75&lt;&gt;"",'20'!BT75/20,"")</f>
        <v/>
      </c>
      <c r="BU75" s="54" t="str">
        <f>IF('20'!BU75&lt;&gt;"",'20'!BU75/20,"")</f>
        <v/>
      </c>
      <c r="BV75" s="54" t="str">
        <f>IF('20'!BV75&lt;&gt;"",'20'!BV75/20,"")</f>
        <v/>
      </c>
      <c r="BW75" s="54" t="str">
        <f>IF('20'!BW75&lt;&gt;"",'20'!BW75/20,"")</f>
        <v/>
      </c>
      <c r="BX75" s="54" t="str">
        <f>IF('20'!BX75&lt;&gt;"",'20'!BX75/20,"")</f>
        <v/>
      </c>
      <c r="BY75" s="54" t="str">
        <f>IF('20'!BY75&lt;&gt;"",'20'!BY75/20,"")</f>
        <v/>
      </c>
      <c r="BZ75" s="54" t="str">
        <f>IF('20'!BZ75&lt;&gt;"",'20'!BZ75/20,"")</f>
        <v/>
      </c>
      <c r="CA75" s="54" t="str">
        <f>IF('20'!CA75&lt;&gt;"",'20'!CA75/20,"")</f>
        <v/>
      </c>
      <c r="CB75" s="54" t="str">
        <f>IF('20'!CB75&lt;&gt;"",'20'!CB75/20,"")</f>
        <v/>
      </c>
      <c r="CC75" s="54" t="str">
        <f>IF('20'!CC75&lt;&gt;"",'20'!CC75/20,"")</f>
        <v/>
      </c>
      <c r="CD75" s="54" t="str">
        <f>IF('20'!CD75&lt;&gt;"",'20'!CD75/20,"")</f>
        <v/>
      </c>
      <c r="CE75" s="54" t="str">
        <f>IF('20'!CE75&lt;&gt;"",'20'!CE75/20,"")</f>
        <v/>
      </c>
      <c r="CF75" s="54" t="str">
        <f>IF('20'!CF75&lt;&gt;"",'20'!CF75/20,"")</f>
        <v/>
      </c>
      <c r="CG75" s="54" t="str">
        <f>IF('20'!CG75&lt;&gt;"",'20'!CG75/20,"")</f>
        <v/>
      </c>
      <c r="CH75" s="54" t="str">
        <f>IF('20'!CH75&lt;&gt;"",'20'!CH75/20,"")</f>
        <v/>
      </c>
      <c r="CI75" s="54" t="str">
        <f>IF('20'!CI75&lt;&gt;"",'20'!CI75/20,"")</f>
        <v/>
      </c>
      <c r="CJ75" s="54" t="str">
        <f>IF('20'!CJ75&lt;&gt;"",'20'!CJ75/20,"")</f>
        <v/>
      </c>
      <c r="CK75" s="54" t="str">
        <f>IF('20'!CK75&lt;&gt;"",'20'!CK75/20,"")</f>
        <v/>
      </c>
      <c r="CL75" s="54" t="str">
        <f>IF('20'!CL75&lt;&gt;"",'20'!CL75/20,"")</f>
        <v/>
      </c>
      <c r="CM75" s="54" t="str">
        <f>IF('20'!CM75&lt;&gt;"",'20'!CM75/20,"")</f>
        <v/>
      </c>
      <c r="CN75" s="54" t="str">
        <f>IF('20'!CN75&lt;&gt;"",'20'!CN75/20,"")</f>
        <v/>
      </c>
      <c r="CO75" s="54" t="str">
        <f>IF('20'!CO75&lt;&gt;"",'20'!CO75/20,"")</f>
        <v/>
      </c>
      <c r="CP75" s="54" t="str">
        <f>IF('20'!CP75&lt;&gt;"",'20'!CP75/20,"")</f>
        <v/>
      </c>
      <c r="CQ75" s="54" t="str">
        <f>IF('20'!CQ75&lt;&gt;"",'20'!CQ75/20,"")</f>
        <v/>
      </c>
      <c r="CR75" s="54" t="str">
        <f>IF('20'!CR75&lt;&gt;"",'20'!CR75/20,"")</f>
        <v/>
      </c>
      <c r="CS75" s="54" t="str">
        <f>IF('20'!CS75&lt;&gt;"",'20'!CS75/20,"")</f>
        <v/>
      </c>
      <c r="CT75" s="54" t="str">
        <f>IF('20'!CT75&lt;&gt;"",'20'!CT75/20,"")</f>
        <v/>
      </c>
      <c r="CU75" s="54" t="str">
        <f>IF('20'!CU75&lt;&gt;"",'20'!CU75/20,"")</f>
        <v/>
      </c>
      <c r="CV75" s="54" t="str">
        <f>IF('20'!CV75&lt;&gt;"",'20'!CV75/20,"")</f>
        <v/>
      </c>
      <c r="CW75" s="54" t="str">
        <f>IF('20'!CW75&lt;&gt;"",'20'!CW75/20,"")</f>
        <v/>
      </c>
      <c r="CX75" s="54" t="str">
        <f>IF('20'!CX75&lt;&gt;"",'20'!CX75/20,"")</f>
        <v/>
      </c>
      <c r="CY75" s="54" t="str">
        <f>IF('20'!CY75&lt;&gt;"",'20'!CY75/20,"")</f>
        <v/>
      </c>
      <c r="CZ75" s="54" t="str">
        <f>IF('20'!CZ75&lt;&gt;"",'20'!CZ75/20,"")</f>
        <v/>
      </c>
      <c r="DA75" s="54" t="str">
        <f>IF('20'!DA75&lt;&gt;"",'20'!DA75/20,"")</f>
        <v/>
      </c>
      <c r="DB75" s="54" t="str">
        <f>IF('20'!DB75&lt;&gt;"",'20'!DB75/20,"")</f>
        <v/>
      </c>
      <c r="DC75" s="54" t="str">
        <f>IF('20'!DC75&lt;&gt;"",'20'!DC75/20,"")</f>
        <v/>
      </c>
      <c r="DD75" s="54" t="str">
        <f>IF('20'!DD75&lt;&gt;"",'20'!DD75/20,"")</f>
        <v/>
      </c>
      <c r="DE75" s="54" t="str">
        <f>IF('20'!DE75&lt;&gt;"",'20'!DE75/20,"")</f>
        <v/>
      </c>
      <c r="DF75" s="54" t="str">
        <f>IF('20'!DF75&lt;&gt;"",'20'!DF75/20,"")</f>
        <v/>
      </c>
      <c r="DG75" s="54" t="str">
        <f>IF('20'!DG75&lt;&gt;"",'20'!DG75/20,"")</f>
        <v/>
      </c>
      <c r="DH75" s="54" t="str">
        <f>IF('20'!DH75&lt;&gt;"",'20'!DH75/20,"")</f>
        <v/>
      </c>
      <c r="DI75" s="54" t="str">
        <f>IF('20'!DI75&lt;&gt;"",'20'!DI75/20,"")</f>
        <v/>
      </c>
      <c r="DJ75" s="54" t="str">
        <f>IF('20'!DJ75&lt;&gt;"",'20'!DJ75/20,"")</f>
        <v/>
      </c>
      <c r="DK75" s="54" t="str">
        <f>IF('20'!DK75&lt;&gt;"",'20'!DK75/20,"")</f>
        <v/>
      </c>
      <c r="DL75" s="54" t="str">
        <f>IF('20'!DL75&lt;&gt;"",'20'!DL75/20,"")</f>
        <v/>
      </c>
      <c r="DM75" s="54" t="str">
        <f>IF('20'!DM75&lt;&gt;"",'20'!DM75/20,"")</f>
        <v/>
      </c>
      <c r="DN75" s="54" t="str">
        <f>IF('20'!DN75&lt;&gt;"",'20'!DN75/20,"")</f>
        <v/>
      </c>
      <c r="DO75" s="54" t="str">
        <f>IF('20'!DO75&lt;&gt;"",'20'!DO75/20,"")</f>
        <v/>
      </c>
      <c r="DP75" s="54" t="str">
        <f>IF('20'!DP75&lt;&gt;"",'20'!DP75/20,"")</f>
        <v/>
      </c>
      <c r="DQ75" s="54" t="str">
        <f>IF('20'!DQ75&lt;&gt;"",'20'!DQ75/20,"")</f>
        <v/>
      </c>
      <c r="DR75" s="54" t="str">
        <f>IF('20'!DR75&lt;&gt;"",'20'!DR75/20,"")</f>
        <v/>
      </c>
      <c r="DS75" s="54" t="str">
        <f>IF('20'!DS75&lt;&gt;"",'20'!DS75/20,"")</f>
        <v/>
      </c>
      <c r="DT75" s="54" t="str">
        <f>IF('20'!DT75&lt;&gt;"",'20'!DT75/20,"")</f>
        <v/>
      </c>
      <c r="DU75" s="54" t="str">
        <f>IF('20'!DU75&lt;&gt;"",'20'!DU75/20,"")</f>
        <v/>
      </c>
      <c r="DV75" s="54" t="str">
        <f>IF('20'!DV75&lt;&gt;"",'20'!DV75/20,"")</f>
        <v/>
      </c>
      <c r="DW75" s="54" t="str">
        <f>IF('20'!DW75&lt;&gt;"",'20'!DW75/20,"")</f>
        <v/>
      </c>
      <c r="DX75" s="54" t="str">
        <f>IF('20'!DX75&lt;&gt;"",'20'!DX75/20,"")</f>
        <v/>
      </c>
      <c r="DY75" s="54" t="str">
        <f>IF('20'!DY75&lt;&gt;"",'20'!DY75/20,"")</f>
        <v/>
      </c>
      <c r="DZ75" s="54" t="str">
        <f>IF('20'!DZ75&lt;&gt;"",'20'!DZ75/20,"")</f>
        <v/>
      </c>
      <c r="EA75" s="54" t="str">
        <f>IF('20'!EA75&lt;&gt;"",'20'!EA75/20,"")</f>
        <v/>
      </c>
      <c r="EB75" s="54" t="str">
        <f>IF('20'!EB75&lt;&gt;"",'20'!EB75/20,"")</f>
        <v/>
      </c>
      <c r="EC75" s="54" t="str">
        <f>IF('20'!EC75&lt;&gt;"",'20'!EC75/20,"")</f>
        <v/>
      </c>
      <c r="ED75" s="54" t="str">
        <f>IF('20'!ED75&lt;&gt;"",'20'!ED75/20,"")</f>
        <v/>
      </c>
      <c r="EE75" s="54" t="str">
        <f>IF('20'!EE75&lt;&gt;"",'20'!EE75/20,"")</f>
        <v/>
      </c>
      <c r="EF75" s="54" t="str">
        <f>IF('20'!EF75&lt;&gt;"",'20'!EF75/20,"")</f>
        <v/>
      </c>
      <c r="EG75" s="54" t="str">
        <f>IF('20'!EG75&lt;&gt;"",'20'!EG75/20,"")</f>
        <v/>
      </c>
      <c r="EH75" s="54" t="str">
        <f>IF('20'!EH75&lt;&gt;"",'20'!EH75/20,"")</f>
        <v/>
      </c>
      <c r="EI75" s="54" t="str">
        <f>IF('20'!EI75&lt;&gt;"",'20'!EI75/20,"")</f>
        <v/>
      </c>
      <c r="EJ75" s="54" t="str">
        <f>IF('20'!EJ75&lt;&gt;"",'20'!EJ75/20,"")</f>
        <v/>
      </c>
      <c r="EK75" s="54" t="str">
        <f>IF('20'!EK75&lt;&gt;"",'20'!EK75/20,"")</f>
        <v/>
      </c>
      <c r="EL75" s="54" t="str">
        <f>IF('20'!EL75&lt;&gt;"",'20'!EL75/20,"")</f>
        <v/>
      </c>
      <c r="EM75" s="54" t="str">
        <f>IF('20'!EM75&lt;&gt;"",'20'!EM75/20,"")</f>
        <v/>
      </c>
      <c r="EN75" s="54" t="str">
        <f>IF('20'!EN75&lt;&gt;"",'20'!EN75/20,"")</f>
        <v/>
      </c>
      <c r="EO75" s="54" t="str">
        <f>IF('20'!EO75&lt;&gt;"",'20'!EO75/20,"")</f>
        <v/>
      </c>
      <c r="EP75" s="54" t="str">
        <f>IF('20'!EP75&lt;&gt;"",'20'!EP75/20,"")</f>
        <v/>
      </c>
      <c r="EQ75" s="54" t="str">
        <f>IF('20'!EQ75&lt;&gt;"",'20'!EQ75/20,"")</f>
        <v/>
      </c>
      <c r="ER75" s="54" t="str">
        <f>IF('20'!ER75&lt;&gt;"",'20'!ER75/20,"")</f>
        <v/>
      </c>
      <c r="ES75" s="54" t="str">
        <f>IF('20'!ES75&lt;&gt;"",'20'!ES75/20,"")</f>
        <v/>
      </c>
      <c r="ET75" s="54" t="str">
        <f>IF('20'!ET75&lt;&gt;"",'20'!ET75/20,"")</f>
        <v/>
      </c>
      <c r="EU75" s="54" t="str">
        <f>IF('20'!EU75&lt;&gt;"",'20'!EU75/20,"")</f>
        <v/>
      </c>
      <c r="EV75" s="54" t="str">
        <f>IF('20'!EV75&lt;&gt;"",'20'!EV75/20,"")</f>
        <v/>
      </c>
      <c r="EW75" s="54" t="str">
        <f>IF('20'!EW75&lt;&gt;"",'20'!EW75/20,"")</f>
        <v/>
      </c>
      <c r="EX75" s="54" t="str">
        <f>IF('20'!EX75&lt;&gt;"",'20'!EX75/20,"")</f>
        <v/>
      </c>
      <c r="EY75" s="54" t="str">
        <f>IF('20'!EY75&lt;&gt;"",'20'!EY75/20,"")</f>
        <v/>
      </c>
      <c r="EZ75" s="54" t="str">
        <f>IF('20'!EZ75&lt;&gt;"",'20'!EZ75/20,"")</f>
        <v/>
      </c>
      <c r="FA75" s="54" t="str">
        <f>IF('20'!FA75&lt;&gt;"",'20'!FA75/20,"")</f>
        <v/>
      </c>
      <c r="FB75" s="54" t="str">
        <f>IF('20'!FB75&lt;&gt;"",'20'!FB75/20,"")</f>
        <v/>
      </c>
      <c r="FC75" s="54" t="str">
        <f>IF('20'!FC75&lt;&gt;"",'20'!FC75/20,"")</f>
        <v/>
      </c>
      <c r="FD75" s="54" t="str">
        <f>IF('20'!FD75&lt;&gt;"",'20'!FD75/20,"")</f>
        <v/>
      </c>
      <c r="FE75" s="54" t="str">
        <f>IF('20'!FE75&lt;&gt;"",'20'!FE75/20,"")</f>
        <v/>
      </c>
      <c r="FF75" s="54" t="str">
        <f>IF('20'!FF75&lt;&gt;"",'20'!FF75/20,"")</f>
        <v/>
      </c>
      <c r="FG75" s="54" t="str">
        <f>IF('20'!FG75&lt;&gt;"",'20'!FG75/20,"")</f>
        <v/>
      </c>
      <c r="FH75" s="54" t="str">
        <f>IF('20'!FH75&lt;&gt;"",'20'!FH75/20,"")</f>
        <v/>
      </c>
      <c r="FI75" s="54" t="str">
        <f>IF('20'!FI75&lt;&gt;"",'20'!FI75/20,"")</f>
        <v/>
      </c>
      <c r="FJ75" s="54" t="str">
        <f>IF('20'!FJ75&lt;&gt;"",'20'!FJ75/20,"")</f>
        <v/>
      </c>
      <c r="FK75" s="54" t="str">
        <f>IF('20'!FK75&lt;&gt;"",'20'!FK75/20,"")</f>
        <v/>
      </c>
      <c r="FL75" s="54" t="str">
        <f>IF('20'!FL75&lt;&gt;"",'20'!FL75/20,"")</f>
        <v/>
      </c>
    </row>
    <row r="76" spans="2:168" x14ac:dyDescent="0.25">
      <c r="B76" s="42"/>
      <c r="C76" s="42"/>
      <c r="D76" s="38"/>
      <c r="E76" s="54" t="str">
        <f>IF('20'!E76&lt;&gt;"",'20'!E76/20,"")</f>
        <v/>
      </c>
      <c r="F76" s="54" t="str">
        <f>IF('20'!F76&lt;&gt;"",'20'!F76/20,"")</f>
        <v/>
      </c>
      <c r="G76" s="54" t="str">
        <f>IF('20'!G76&lt;&gt;"",'20'!G76/20,"")</f>
        <v/>
      </c>
      <c r="H76" s="54" t="str">
        <f>IF('20'!H76&lt;&gt;"",'20'!H76/20,"")</f>
        <v/>
      </c>
      <c r="I76" s="54" t="str">
        <f>IF('20'!I76&lt;&gt;"",'20'!I76/20,"")</f>
        <v/>
      </c>
      <c r="J76" s="54" t="str">
        <f>IF('20'!J76&lt;&gt;"",'20'!J76/20,"")</f>
        <v/>
      </c>
      <c r="K76" s="54" t="str">
        <f>IF('20'!K76&lt;&gt;"",'20'!K76/20,"")</f>
        <v/>
      </c>
      <c r="L76" s="54" t="str">
        <f>IF('20'!L76&lt;&gt;"",'20'!L76/20,"")</f>
        <v/>
      </c>
      <c r="M76" s="54" t="str">
        <f>IF('20'!M76&lt;&gt;"",'20'!M76/20,"")</f>
        <v/>
      </c>
      <c r="N76" s="54" t="str">
        <f>IF('20'!N76&lt;&gt;"",'20'!N76/20,"")</f>
        <v/>
      </c>
      <c r="O76" s="54" t="str">
        <f>IF('20'!O76&lt;&gt;"",'20'!O76/20,"")</f>
        <v/>
      </c>
      <c r="P76" s="54" t="str">
        <f>IF('20'!P76&lt;&gt;"",'20'!P76/20,"")</f>
        <v/>
      </c>
      <c r="Q76" s="54" t="str">
        <f>IF('20'!Q76&lt;&gt;"",'20'!Q76/20,"")</f>
        <v/>
      </c>
      <c r="R76" s="54" t="str">
        <f>IF('20'!R76&lt;&gt;"",'20'!R76/20,"")</f>
        <v/>
      </c>
      <c r="S76" s="54" t="str">
        <f>IF('20'!S76&lt;&gt;"",'20'!S76/20,"")</f>
        <v/>
      </c>
      <c r="T76" s="54" t="str">
        <f>IF('20'!T76&lt;&gt;"",'20'!T76/20,"")</f>
        <v/>
      </c>
      <c r="U76" s="54" t="str">
        <f>IF('20'!U76&lt;&gt;"",'20'!U76/20,"")</f>
        <v/>
      </c>
      <c r="V76" s="54" t="str">
        <f>IF('20'!V76&lt;&gt;"",'20'!V76/20,"")</f>
        <v/>
      </c>
      <c r="W76" s="54" t="str">
        <f>IF('20'!W76&lt;&gt;"",'20'!W76/20,"")</f>
        <v/>
      </c>
      <c r="X76" s="54" t="str">
        <f>IF('20'!X76&lt;&gt;"",'20'!X76/20,"")</f>
        <v/>
      </c>
      <c r="Y76" s="54" t="str">
        <f>IF('20'!Y76&lt;&gt;"",'20'!Y76/20,"")</f>
        <v/>
      </c>
      <c r="Z76" s="54" t="str">
        <f>IF('20'!Z76&lt;&gt;"",'20'!Z76/20,"")</f>
        <v/>
      </c>
      <c r="AA76" s="54" t="str">
        <f>IF('20'!AA76&lt;&gt;"",'20'!AA76/20,"")</f>
        <v/>
      </c>
      <c r="AB76" s="54" t="str">
        <f>IF('20'!AB76&lt;&gt;"",'20'!AB76/20,"")</f>
        <v/>
      </c>
      <c r="AC76" s="54" t="str">
        <f>IF('20'!AC76&lt;&gt;"",'20'!AC76/20,"")</f>
        <v/>
      </c>
      <c r="AD76" s="54" t="str">
        <f>IF('20'!AD76&lt;&gt;"",'20'!AD76/20,"")</f>
        <v/>
      </c>
      <c r="AE76" s="54" t="str">
        <f>IF('20'!AE76&lt;&gt;"",'20'!AE76/20,"")</f>
        <v/>
      </c>
      <c r="AF76" s="54" t="str">
        <f>IF('20'!AF76&lt;&gt;"",'20'!AF76/20,"")</f>
        <v/>
      </c>
      <c r="AG76" s="54" t="str">
        <f>IF('20'!AG76&lt;&gt;"",'20'!AG76/20,"")</f>
        <v/>
      </c>
      <c r="AH76" s="54" t="str">
        <f>IF('20'!AH76&lt;&gt;"",'20'!AH76/20,"")</f>
        <v/>
      </c>
      <c r="AI76" s="54" t="str">
        <f>IF('20'!AI76&lt;&gt;"",'20'!AI76/20,"")</f>
        <v/>
      </c>
      <c r="AJ76" s="54" t="str">
        <f>IF('20'!AJ76&lt;&gt;"",'20'!AJ76/20,"")</f>
        <v/>
      </c>
      <c r="AK76" s="54" t="str">
        <f>IF('20'!AK76&lt;&gt;"",'20'!AK76/20,"")</f>
        <v/>
      </c>
      <c r="AL76" s="54" t="str">
        <f>IF('20'!AL76&lt;&gt;"",'20'!AL76/20,"")</f>
        <v/>
      </c>
      <c r="AM76" s="54" t="str">
        <f>IF('20'!AM76&lt;&gt;"",'20'!AM76/20,"")</f>
        <v/>
      </c>
      <c r="AN76" s="54" t="str">
        <f>IF('20'!AN76&lt;&gt;"",'20'!AN76/20,"")</f>
        <v/>
      </c>
      <c r="AO76" s="54" t="str">
        <f>IF('20'!AO76&lt;&gt;"",'20'!AO76/20,"")</f>
        <v/>
      </c>
      <c r="AP76" s="54" t="str">
        <f>IF('20'!AP76&lt;&gt;"",'20'!AP76/20,"")</f>
        <v/>
      </c>
      <c r="AQ76" s="54" t="str">
        <f>IF('20'!AQ76&lt;&gt;"",'20'!AQ76/20,"")</f>
        <v/>
      </c>
      <c r="AR76" s="54" t="str">
        <f>IF('20'!AR76&lt;&gt;"",'20'!AR76/20,"")</f>
        <v/>
      </c>
      <c r="AS76" s="54" t="str">
        <f>IF('20'!AS76&lt;&gt;"",'20'!AS76/20,"")</f>
        <v/>
      </c>
      <c r="AT76" s="54" t="str">
        <f>IF('20'!AT76&lt;&gt;"",'20'!AT76/20,"")</f>
        <v/>
      </c>
      <c r="AU76" s="54" t="str">
        <f>IF('20'!AU76&lt;&gt;"",'20'!AU76/20,"")</f>
        <v/>
      </c>
      <c r="AV76" s="54" t="str">
        <f>IF('20'!AV76&lt;&gt;"",'20'!AV76/20,"")</f>
        <v/>
      </c>
      <c r="AW76" s="54" t="str">
        <f>IF('20'!AW76&lt;&gt;"",'20'!AW76/20,"")</f>
        <v/>
      </c>
      <c r="AX76" s="54" t="str">
        <f>IF('20'!AX76&lt;&gt;"",'20'!AX76/20,"")</f>
        <v/>
      </c>
      <c r="AY76" s="54" t="str">
        <f>IF('20'!AY76&lt;&gt;"",'20'!AY76/20,"")</f>
        <v/>
      </c>
      <c r="AZ76" s="54" t="str">
        <f>IF('20'!AZ76&lt;&gt;"",'20'!AZ76/20,"")</f>
        <v/>
      </c>
      <c r="BA76" s="54" t="str">
        <f>IF('20'!BA76&lt;&gt;"",'20'!BA76/20,"")</f>
        <v/>
      </c>
      <c r="BB76" s="54" t="str">
        <f>IF('20'!BB76&lt;&gt;"",'20'!BB76/20,"")</f>
        <v/>
      </c>
      <c r="BC76" s="54" t="str">
        <f>IF('20'!BC76&lt;&gt;"",'20'!BC76/20,"")</f>
        <v/>
      </c>
      <c r="BD76" s="54" t="str">
        <f>IF('20'!BD76&lt;&gt;"",'20'!BD76/20,"")</f>
        <v/>
      </c>
      <c r="BE76" s="54" t="str">
        <f>IF('20'!BE76&lt;&gt;"",'20'!BE76/20,"")</f>
        <v/>
      </c>
      <c r="BF76" s="54" t="str">
        <f>IF('20'!BF76&lt;&gt;"",'20'!BF76/20,"")</f>
        <v/>
      </c>
      <c r="BG76" s="54" t="str">
        <f>IF('20'!BG76&lt;&gt;"",'20'!BG76/20,"")</f>
        <v/>
      </c>
      <c r="BH76" s="54" t="str">
        <f>IF('20'!BH76&lt;&gt;"",'20'!BH76/20,"")</f>
        <v/>
      </c>
      <c r="BI76" s="54" t="str">
        <f>IF('20'!BI76&lt;&gt;"",'20'!BI76/20,"")</f>
        <v/>
      </c>
      <c r="BJ76" s="54" t="str">
        <f>IF('20'!BJ76&lt;&gt;"",'20'!BJ76/20,"")</f>
        <v/>
      </c>
      <c r="BK76" s="54" t="str">
        <f>IF('20'!BK76&lt;&gt;"",'20'!BK76/20,"")</f>
        <v/>
      </c>
      <c r="BL76" s="54" t="str">
        <f>IF('20'!BL76&lt;&gt;"",'20'!BL76/20,"")</f>
        <v/>
      </c>
      <c r="BM76" s="54" t="str">
        <f>IF('20'!BM76&lt;&gt;"",'20'!BM76/20,"")</f>
        <v/>
      </c>
      <c r="BN76" s="54" t="str">
        <f>IF('20'!BN76&lt;&gt;"",'20'!BN76/20,"")</f>
        <v/>
      </c>
      <c r="BO76" s="54" t="str">
        <f>IF('20'!BO76&lt;&gt;"",'20'!BO76/20,"")</f>
        <v/>
      </c>
      <c r="BP76" s="54" t="str">
        <f>IF('20'!BP76&lt;&gt;"",'20'!BP76/20,"")</f>
        <v/>
      </c>
      <c r="BQ76" s="54" t="str">
        <f>IF('20'!BQ76&lt;&gt;"",'20'!BQ76/20,"")</f>
        <v/>
      </c>
      <c r="BR76" s="54" t="str">
        <f>IF('20'!BR76&lt;&gt;"",'20'!BR76/20,"")</f>
        <v/>
      </c>
      <c r="BS76" s="54" t="str">
        <f>IF('20'!BS76&lt;&gt;"",'20'!BS76/20,"")</f>
        <v/>
      </c>
      <c r="BT76" s="54" t="str">
        <f>IF('20'!BT76&lt;&gt;"",'20'!BT76/20,"")</f>
        <v/>
      </c>
      <c r="BU76" s="54" t="str">
        <f>IF('20'!BU76&lt;&gt;"",'20'!BU76/20,"")</f>
        <v/>
      </c>
      <c r="BV76" s="54" t="str">
        <f>IF('20'!BV76&lt;&gt;"",'20'!BV76/20,"")</f>
        <v/>
      </c>
      <c r="BW76" s="54" t="str">
        <f>IF('20'!BW76&lt;&gt;"",'20'!BW76/20,"")</f>
        <v/>
      </c>
      <c r="BX76" s="54" t="str">
        <f>IF('20'!BX76&lt;&gt;"",'20'!BX76/20,"")</f>
        <v/>
      </c>
      <c r="BY76" s="54" t="str">
        <f>IF('20'!BY76&lt;&gt;"",'20'!BY76/20,"")</f>
        <v/>
      </c>
      <c r="BZ76" s="54" t="str">
        <f>IF('20'!BZ76&lt;&gt;"",'20'!BZ76/20,"")</f>
        <v/>
      </c>
      <c r="CA76" s="54" t="str">
        <f>IF('20'!CA76&lt;&gt;"",'20'!CA76/20,"")</f>
        <v/>
      </c>
      <c r="CB76" s="54" t="str">
        <f>IF('20'!CB76&lt;&gt;"",'20'!CB76/20,"")</f>
        <v/>
      </c>
      <c r="CC76" s="54" t="str">
        <f>IF('20'!CC76&lt;&gt;"",'20'!CC76/20,"")</f>
        <v/>
      </c>
      <c r="CD76" s="54" t="str">
        <f>IF('20'!CD76&lt;&gt;"",'20'!CD76/20,"")</f>
        <v/>
      </c>
      <c r="CE76" s="54" t="str">
        <f>IF('20'!CE76&lt;&gt;"",'20'!CE76/20,"")</f>
        <v/>
      </c>
      <c r="CF76" s="54" t="str">
        <f>IF('20'!CF76&lt;&gt;"",'20'!CF76/20,"")</f>
        <v/>
      </c>
      <c r="CG76" s="54" t="str">
        <f>IF('20'!CG76&lt;&gt;"",'20'!CG76/20,"")</f>
        <v/>
      </c>
      <c r="CH76" s="54" t="str">
        <f>IF('20'!CH76&lt;&gt;"",'20'!CH76/20,"")</f>
        <v/>
      </c>
      <c r="CI76" s="54" t="str">
        <f>IF('20'!CI76&lt;&gt;"",'20'!CI76/20,"")</f>
        <v/>
      </c>
      <c r="CJ76" s="54" t="str">
        <f>IF('20'!CJ76&lt;&gt;"",'20'!CJ76/20,"")</f>
        <v/>
      </c>
      <c r="CK76" s="54" t="str">
        <f>IF('20'!CK76&lt;&gt;"",'20'!CK76/20,"")</f>
        <v/>
      </c>
      <c r="CL76" s="54" t="str">
        <f>IF('20'!CL76&lt;&gt;"",'20'!CL76/20,"")</f>
        <v/>
      </c>
      <c r="CM76" s="54" t="str">
        <f>IF('20'!CM76&lt;&gt;"",'20'!CM76/20,"")</f>
        <v/>
      </c>
      <c r="CN76" s="54" t="str">
        <f>IF('20'!CN76&lt;&gt;"",'20'!CN76/20,"")</f>
        <v/>
      </c>
      <c r="CO76" s="54" t="str">
        <f>IF('20'!CO76&lt;&gt;"",'20'!CO76/20,"")</f>
        <v/>
      </c>
      <c r="CP76" s="54" t="str">
        <f>IF('20'!CP76&lt;&gt;"",'20'!CP76/20,"")</f>
        <v/>
      </c>
      <c r="CQ76" s="54" t="str">
        <f>IF('20'!CQ76&lt;&gt;"",'20'!CQ76/20,"")</f>
        <v/>
      </c>
      <c r="CR76" s="54" t="str">
        <f>IF('20'!CR76&lt;&gt;"",'20'!CR76/20,"")</f>
        <v/>
      </c>
      <c r="CS76" s="54" t="str">
        <f>IF('20'!CS76&lt;&gt;"",'20'!CS76/20,"")</f>
        <v/>
      </c>
      <c r="CT76" s="54" t="str">
        <f>IF('20'!CT76&lt;&gt;"",'20'!CT76/20,"")</f>
        <v/>
      </c>
      <c r="CU76" s="54" t="str">
        <f>IF('20'!CU76&lt;&gt;"",'20'!CU76/20,"")</f>
        <v/>
      </c>
      <c r="CV76" s="54" t="str">
        <f>IF('20'!CV76&lt;&gt;"",'20'!CV76/20,"")</f>
        <v/>
      </c>
      <c r="CW76" s="54" t="str">
        <f>IF('20'!CW76&lt;&gt;"",'20'!CW76/20,"")</f>
        <v/>
      </c>
      <c r="CX76" s="54" t="str">
        <f>IF('20'!CX76&lt;&gt;"",'20'!CX76/20,"")</f>
        <v/>
      </c>
      <c r="CY76" s="54" t="str">
        <f>IF('20'!CY76&lt;&gt;"",'20'!CY76/20,"")</f>
        <v/>
      </c>
      <c r="CZ76" s="54" t="str">
        <f>IF('20'!CZ76&lt;&gt;"",'20'!CZ76/20,"")</f>
        <v/>
      </c>
      <c r="DA76" s="54" t="str">
        <f>IF('20'!DA76&lt;&gt;"",'20'!DA76/20,"")</f>
        <v/>
      </c>
      <c r="DB76" s="54" t="str">
        <f>IF('20'!DB76&lt;&gt;"",'20'!DB76/20,"")</f>
        <v/>
      </c>
      <c r="DC76" s="54" t="str">
        <f>IF('20'!DC76&lt;&gt;"",'20'!DC76/20,"")</f>
        <v/>
      </c>
      <c r="DD76" s="54" t="str">
        <f>IF('20'!DD76&lt;&gt;"",'20'!DD76/20,"")</f>
        <v/>
      </c>
      <c r="DE76" s="54" t="str">
        <f>IF('20'!DE76&lt;&gt;"",'20'!DE76/20,"")</f>
        <v/>
      </c>
      <c r="DF76" s="54" t="str">
        <f>IF('20'!DF76&lt;&gt;"",'20'!DF76/20,"")</f>
        <v/>
      </c>
      <c r="DG76" s="54" t="str">
        <f>IF('20'!DG76&lt;&gt;"",'20'!DG76/20,"")</f>
        <v/>
      </c>
      <c r="DH76" s="54" t="str">
        <f>IF('20'!DH76&lt;&gt;"",'20'!DH76/20,"")</f>
        <v/>
      </c>
      <c r="DI76" s="54" t="str">
        <f>IF('20'!DI76&lt;&gt;"",'20'!DI76/20,"")</f>
        <v/>
      </c>
      <c r="DJ76" s="54" t="str">
        <f>IF('20'!DJ76&lt;&gt;"",'20'!DJ76/20,"")</f>
        <v/>
      </c>
      <c r="DK76" s="54" t="str">
        <f>IF('20'!DK76&lt;&gt;"",'20'!DK76/20,"")</f>
        <v/>
      </c>
      <c r="DL76" s="54" t="str">
        <f>IF('20'!DL76&lt;&gt;"",'20'!DL76/20,"")</f>
        <v/>
      </c>
      <c r="DM76" s="54" t="str">
        <f>IF('20'!DM76&lt;&gt;"",'20'!DM76/20,"")</f>
        <v/>
      </c>
      <c r="DN76" s="54" t="str">
        <f>IF('20'!DN76&lt;&gt;"",'20'!DN76/20,"")</f>
        <v/>
      </c>
      <c r="DO76" s="54" t="str">
        <f>IF('20'!DO76&lt;&gt;"",'20'!DO76/20,"")</f>
        <v/>
      </c>
      <c r="DP76" s="54" t="str">
        <f>IF('20'!DP76&lt;&gt;"",'20'!DP76/20,"")</f>
        <v/>
      </c>
      <c r="DQ76" s="54" t="str">
        <f>IF('20'!DQ76&lt;&gt;"",'20'!DQ76/20,"")</f>
        <v/>
      </c>
      <c r="DR76" s="54" t="str">
        <f>IF('20'!DR76&lt;&gt;"",'20'!DR76/20,"")</f>
        <v/>
      </c>
      <c r="DS76" s="54" t="str">
        <f>IF('20'!DS76&lt;&gt;"",'20'!DS76/20,"")</f>
        <v/>
      </c>
      <c r="DT76" s="54" t="str">
        <f>IF('20'!DT76&lt;&gt;"",'20'!DT76/20,"")</f>
        <v/>
      </c>
      <c r="DU76" s="54" t="str">
        <f>IF('20'!DU76&lt;&gt;"",'20'!DU76/20,"")</f>
        <v/>
      </c>
      <c r="DV76" s="54" t="str">
        <f>IF('20'!DV76&lt;&gt;"",'20'!DV76/20,"")</f>
        <v/>
      </c>
      <c r="DW76" s="54" t="str">
        <f>IF('20'!DW76&lt;&gt;"",'20'!DW76/20,"")</f>
        <v/>
      </c>
      <c r="DX76" s="54" t="str">
        <f>IF('20'!DX76&lt;&gt;"",'20'!DX76/20,"")</f>
        <v/>
      </c>
      <c r="DY76" s="54" t="str">
        <f>IF('20'!DY76&lt;&gt;"",'20'!DY76/20,"")</f>
        <v/>
      </c>
      <c r="DZ76" s="54" t="str">
        <f>IF('20'!DZ76&lt;&gt;"",'20'!DZ76/20,"")</f>
        <v/>
      </c>
      <c r="EA76" s="54" t="str">
        <f>IF('20'!EA76&lt;&gt;"",'20'!EA76/20,"")</f>
        <v/>
      </c>
      <c r="EB76" s="54" t="str">
        <f>IF('20'!EB76&lt;&gt;"",'20'!EB76/20,"")</f>
        <v/>
      </c>
      <c r="EC76" s="54" t="str">
        <f>IF('20'!EC76&lt;&gt;"",'20'!EC76/20,"")</f>
        <v/>
      </c>
      <c r="ED76" s="54" t="str">
        <f>IF('20'!ED76&lt;&gt;"",'20'!ED76/20,"")</f>
        <v/>
      </c>
      <c r="EE76" s="54" t="str">
        <f>IF('20'!EE76&lt;&gt;"",'20'!EE76/20,"")</f>
        <v/>
      </c>
      <c r="EF76" s="54" t="str">
        <f>IF('20'!EF76&lt;&gt;"",'20'!EF76/20,"")</f>
        <v/>
      </c>
      <c r="EG76" s="54" t="str">
        <f>IF('20'!EG76&lt;&gt;"",'20'!EG76/20,"")</f>
        <v/>
      </c>
      <c r="EH76" s="54" t="str">
        <f>IF('20'!EH76&lt;&gt;"",'20'!EH76/20,"")</f>
        <v/>
      </c>
      <c r="EI76" s="54" t="str">
        <f>IF('20'!EI76&lt;&gt;"",'20'!EI76/20,"")</f>
        <v/>
      </c>
      <c r="EJ76" s="54" t="str">
        <f>IF('20'!EJ76&lt;&gt;"",'20'!EJ76/20,"")</f>
        <v/>
      </c>
      <c r="EK76" s="54" t="str">
        <f>IF('20'!EK76&lt;&gt;"",'20'!EK76/20,"")</f>
        <v/>
      </c>
      <c r="EL76" s="54" t="str">
        <f>IF('20'!EL76&lt;&gt;"",'20'!EL76/20,"")</f>
        <v/>
      </c>
      <c r="EM76" s="54" t="str">
        <f>IF('20'!EM76&lt;&gt;"",'20'!EM76/20,"")</f>
        <v/>
      </c>
      <c r="EN76" s="54" t="str">
        <f>IF('20'!EN76&lt;&gt;"",'20'!EN76/20,"")</f>
        <v/>
      </c>
      <c r="EO76" s="54" t="str">
        <f>IF('20'!EO76&lt;&gt;"",'20'!EO76/20,"")</f>
        <v/>
      </c>
      <c r="EP76" s="54" t="str">
        <f>IF('20'!EP76&lt;&gt;"",'20'!EP76/20,"")</f>
        <v/>
      </c>
      <c r="EQ76" s="54" t="str">
        <f>IF('20'!EQ76&lt;&gt;"",'20'!EQ76/20,"")</f>
        <v/>
      </c>
      <c r="ER76" s="54" t="str">
        <f>IF('20'!ER76&lt;&gt;"",'20'!ER76/20,"")</f>
        <v/>
      </c>
      <c r="ES76" s="54" t="str">
        <f>IF('20'!ES76&lt;&gt;"",'20'!ES76/20,"")</f>
        <v/>
      </c>
      <c r="ET76" s="54" t="str">
        <f>IF('20'!ET76&lt;&gt;"",'20'!ET76/20,"")</f>
        <v/>
      </c>
      <c r="EU76" s="54" t="str">
        <f>IF('20'!EU76&lt;&gt;"",'20'!EU76/20,"")</f>
        <v/>
      </c>
      <c r="EV76" s="54" t="str">
        <f>IF('20'!EV76&lt;&gt;"",'20'!EV76/20,"")</f>
        <v/>
      </c>
      <c r="EW76" s="54" t="str">
        <f>IF('20'!EW76&lt;&gt;"",'20'!EW76/20,"")</f>
        <v/>
      </c>
      <c r="EX76" s="54" t="str">
        <f>IF('20'!EX76&lt;&gt;"",'20'!EX76/20,"")</f>
        <v/>
      </c>
      <c r="EY76" s="54" t="str">
        <f>IF('20'!EY76&lt;&gt;"",'20'!EY76/20,"")</f>
        <v/>
      </c>
      <c r="EZ76" s="54" t="str">
        <f>IF('20'!EZ76&lt;&gt;"",'20'!EZ76/20,"")</f>
        <v/>
      </c>
      <c r="FA76" s="54" t="str">
        <f>IF('20'!FA76&lt;&gt;"",'20'!FA76/20,"")</f>
        <v/>
      </c>
      <c r="FB76" s="54" t="str">
        <f>IF('20'!FB76&lt;&gt;"",'20'!FB76/20,"")</f>
        <v/>
      </c>
      <c r="FC76" s="54" t="str">
        <f>IF('20'!FC76&lt;&gt;"",'20'!FC76/20,"")</f>
        <v/>
      </c>
      <c r="FD76" s="54" t="str">
        <f>IF('20'!FD76&lt;&gt;"",'20'!FD76/20,"")</f>
        <v/>
      </c>
      <c r="FE76" s="54" t="str">
        <f>IF('20'!FE76&lt;&gt;"",'20'!FE76/20,"")</f>
        <v/>
      </c>
      <c r="FF76" s="54" t="str">
        <f>IF('20'!FF76&lt;&gt;"",'20'!FF76/20,"")</f>
        <v/>
      </c>
      <c r="FG76" s="54" t="str">
        <f>IF('20'!FG76&lt;&gt;"",'20'!FG76/20,"")</f>
        <v/>
      </c>
      <c r="FH76" s="54" t="str">
        <f>IF('20'!FH76&lt;&gt;"",'20'!FH76/20,"")</f>
        <v/>
      </c>
      <c r="FI76" s="54" t="str">
        <f>IF('20'!FI76&lt;&gt;"",'20'!FI76/20,"")</f>
        <v/>
      </c>
      <c r="FJ76" s="54" t="str">
        <f>IF('20'!FJ76&lt;&gt;"",'20'!FJ76/20,"")</f>
        <v/>
      </c>
      <c r="FK76" s="54" t="str">
        <f>IF('20'!FK76&lt;&gt;"",'20'!FK76/20,"")</f>
        <v/>
      </c>
      <c r="FL76" s="54" t="str">
        <f>IF('20'!FL76&lt;&gt;"",'20'!FL76/20,"")</f>
        <v/>
      </c>
    </row>
    <row r="77" spans="2:168" x14ac:dyDescent="0.25">
      <c r="B77" s="42"/>
      <c r="C77" s="42"/>
      <c r="D77" s="38"/>
      <c r="E77" s="54" t="str">
        <f>IF('20'!E77&lt;&gt;"",'20'!E77/20,"")</f>
        <v/>
      </c>
      <c r="F77" s="54" t="str">
        <f>IF('20'!F77&lt;&gt;"",'20'!F77/20,"")</f>
        <v/>
      </c>
      <c r="G77" s="54" t="str">
        <f>IF('20'!G77&lt;&gt;"",'20'!G77/20,"")</f>
        <v/>
      </c>
      <c r="H77" s="54" t="str">
        <f>IF('20'!H77&lt;&gt;"",'20'!H77/20,"")</f>
        <v/>
      </c>
      <c r="I77" s="54" t="str">
        <f>IF('20'!I77&lt;&gt;"",'20'!I77/20,"")</f>
        <v/>
      </c>
      <c r="J77" s="54" t="str">
        <f>IF('20'!J77&lt;&gt;"",'20'!J77/20,"")</f>
        <v/>
      </c>
      <c r="K77" s="54" t="str">
        <f>IF('20'!K77&lt;&gt;"",'20'!K77/20,"")</f>
        <v/>
      </c>
      <c r="L77" s="54" t="str">
        <f>IF('20'!L77&lt;&gt;"",'20'!L77/20,"")</f>
        <v/>
      </c>
      <c r="M77" s="54" t="str">
        <f>IF('20'!M77&lt;&gt;"",'20'!M77/20,"")</f>
        <v/>
      </c>
      <c r="N77" s="54" t="str">
        <f>IF('20'!N77&lt;&gt;"",'20'!N77/20,"")</f>
        <v/>
      </c>
      <c r="O77" s="54" t="str">
        <f>IF('20'!O77&lt;&gt;"",'20'!O77/20,"")</f>
        <v/>
      </c>
      <c r="P77" s="54" t="str">
        <f>IF('20'!P77&lt;&gt;"",'20'!P77/20,"")</f>
        <v/>
      </c>
      <c r="Q77" s="54" t="str">
        <f>IF('20'!Q77&lt;&gt;"",'20'!Q77/20,"")</f>
        <v/>
      </c>
      <c r="R77" s="54" t="str">
        <f>IF('20'!R77&lt;&gt;"",'20'!R77/20,"")</f>
        <v/>
      </c>
      <c r="S77" s="54" t="str">
        <f>IF('20'!S77&lt;&gt;"",'20'!S77/20,"")</f>
        <v/>
      </c>
      <c r="T77" s="54" t="str">
        <f>IF('20'!T77&lt;&gt;"",'20'!T77/20,"")</f>
        <v/>
      </c>
      <c r="U77" s="54" t="str">
        <f>IF('20'!U77&lt;&gt;"",'20'!U77/20,"")</f>
        <v/>
      </c>
      <c r="V77" s="54" t="str">
        <f>IF('20'!V77&lt;&gt;"",'20'!V77/20,"")</f>
        <v/>
      </c>
      <c r="W77" s="54" t="str">
        <f>IF('20'!W77&lt;&gt;"",'20'!W77/20,"")</f>
        <v/>
      </c>
      <c r="X77" s="54" t="str">
        <f>IF('20'!X77&lt;&gt;"",'20'!X77/20,"")</f>
        <v/>
      </c>
      <c r="Y77" s="54" t="str">
        <f>IF('20'!Y77&lt;&gt;"",'20'!Y77/20,"")</f>
        <v/>
      </c>
      <c r="Z77" s="54" t="str">
        <f>IF('20'!Z77&lt;&gt;"",'20'!Z77/20,"")</f>
        <v/>
      </c>
      <c r="AA77" s="54" t="str">
        <f>IF('20'!AA77&lt;&gt;"",'20'!AA77/20,"")</f>
        <v/>
      </c>
      <c r="AB77" s="54" t="str">
        <f>IF('20'!AB77&lt;&gt;"",'20'!AB77/20,"")</f>
        <v/>
      </c>
      <c r="AC77" s="54" t="str">
        <f>IF('20'!AC77&lt;&gt;"",'20'!AC77/20,"")</f>
        <v/>
      </c>
      <c r="AD77" s="54" t="str">
        <f>IF('20'!AD77&lt;&gt;"",'20'!AD77/20,"")</f>
        <v/>
      </c>
      <c r="AE77" s="54" t="str">
        <f>IF('20'!AE77&lt;&gt;"",'20'!AE77/20,"")</f>
        <v/>
      </c>
      <c r="AF77" s="54" t="str">
        <f>IF('20'!AF77&lt;&gt;"",'20'!AF77/20,"")</f>
        <v/>
      </c>
      <c r="AG77" s="54" t="str">
        <f>IF('20'!AG77&lt;&gt;"",'20'!AG77/20,"")</f>
        <v/>
      </c>
      <c r="AH77" s="54" t="str">
        <f>IF('20'!AH77&lt;&gt;"",'20'!AH77/20,"")</f>
        <v/>
      </c>
      <c r="AI77" s="54" t="str">
        <f>IF('20'!AI77&lt;&gt;"",'20'!AI77/20,"")</f>
        <v/>
      </c>
      <c r="AJ77" s="54" t="str">
        <f>IF('20'!AJ77&lt;&gt;"",'20'!AJ77/20,"")</f>
        <v/>
      </c>
      <c r="AK77" s="54" t="str">
        <f>IF('20'!AK77&lt;&gt;"",'20'!AK77/20,"")</f>
        <v/>
      </c>
      <c r="AL77" s="54" t="str">
        <f>IF('20'!AL77&lt;&gt;"",'20'!AL77/20,"")</f>
        <v/>
      </c>
      <c r="AM77" s="54" t="str">
        <f>IF('20'!AM77&lt;&gt;"",'20'!AM77/20,"")</f>
        <v/>
      </c>
      <c r="AN77" s="54" t="str">
        <f>IF('20'!AN77&lt;&gt;"",'20'!AN77/20,"")</f>
        <v/>
      </c>
      <c r="AO77" s="54" t="str">
        <f>IF('20'!AO77&lt;&gt;"",'20'!AO77/20,"")</f>
        <v/>
      </c>
      <c r="AP77" s="54" t="str">
        <f>IF('20'!AP77&lt;&gt;"",'20'!AP77/20,"")</f>
        <v/>
      </c>
      <c r="AQ77" s="54" t="str">
        <f>IF('20'!AQ77&lt;&gt;"",'20'!AQ77/20,"")</f>
        <v/>
      </c>
      <c r="AR77" s="54" t="str">
        <f>IF('20'!AR77&lt;&gt;"",'20'!AR77/20,"")</f>
        <v/>
      </c>
      <c r="AS77" s="54" t="str">
        <f>IF('20'!AS77&lt;&gt;"",'20'!AS77/20,"")</f>
        <v/>
      </c>
      <c r="AT77" s="54" t="str">
        <f>IF('20'!AT77&lt;&gt;"",'20'!AT77/20,"")</f>
        <v/>
      </c>
      <c r="AU77" s="54" t="str">
        <f>IF('20'!AU77&lt;&gt;"",'20'!AU77/20,"")</f>
        <v/>
      </c>
      <c r="AV77" s="54" t="str">
        <f>IF('20'!AV77&lt;&gt;"",'20'!AV77/20,"")</f>
        <v/>
      </c>
      <c r="AW77" s="54" t="str">
        <f>IF('20'!AW77&lt;&gt;"",'20'!AW77/20,"")</f>
        <v/>
      </c>
      <c r="AX77" s="54" t="str">
        <f>IF('20'!AX77&lt;&gt;"",'20'!AX77/20,"")</f>
        <v/>
      </c>
      <c r="AY77" s="54" t="str">
        <f>IF('20'!AY77&lt;&gt;"",'20'!AY77/20,"")</f>
        <v/>
      </c>
      <c r="AZ77" s="54" t="str">
        <f>IF('20'!AZ77&lt;&gt;"",'20'!AZ77/20,"")</f>
        <v/>
      </c>
      <c r="BA77" s="54" t="str">
        <f>IF('20'!BA77&lt;&gt;"",'20'!BA77/20,"")</f>
        <v/>
      </c>
      <c r="BB77" s="54" t="str">
        <f>IF('20'!BB77&lt;&gt;"",'20'!BB77/20,"")</f>
        <v/>
      </c>
      <c r="BC77" s="54" t="str">
        <f>IF('20'!BC77&lt;&gt;"",'20'!BC77/20,"")</f>
        <v/>
      </c>
      <c r="BD77" s="54" t="str">
        <f>IF('20'!BD77&lt;&gt;"",'20'!BD77/20,"")</f>
        <v/>
      </c>
      <c r="BE77" s="54" t="str">
        <f>IF('20'!BE77&lt;&gt;"",'20'!BE77/20,"")</f>
        <v/>
      </c>
      <c r="BF77" s="54" t="str">
        <f>IF('20'!BF77&lt;&gt;"",'20'!BF77/20,"")</f>
        <v/>
      </c>
      <c r="BG77" s="54" t="str">
        <f>IF('20'!BG77&lt;&gt;"",'20'!BG77/20,"")</f>
        <v/>
      </c>
      <c r="BH77" s="54" t="str">
        <f>IF('20'!BH77&lt;&gt;"",'20'!BH77/20,"")</f>
        <v/>
      </c>
      <c r="BI77" s="54" t="str">
        <f>IF('20'!BI77&lt;&gt;"",'20'!BI77/20,"")</f>
        <v/>
      </c>
      <c r="BJ77" s="54" t="str">
        <f>IF('20'!BJ77&lt;&gt;"",'20'!BJ77/20,"")</f>
        <v/>
      </c>
      <c r="BK77" s="54" t="str">
        <f>IF('20'!BK77&lt;&gt;"",'20'!BK77/20,"")</f>
        <v/>
      </c>
      <c r="BL77" s="54" t="str">
        <f>IF('20'!BL77&lt;&gt;"",'20'!BL77/20,"")</f>
        <v/>
      </c>
      <c r="BM77" s="54" t="str">
        <f>IF('20'!BM77&lt;&gt;"",'20'!BM77/20,"")</f>
        <v/>
      </c>
      <c r="BN77" s="54" t="str">
        <f>IF('20'!BN77&lt;&gt;"",'20'!BN77/20,"")</f>
        <v/>
      </c>
      <c r="BO77" s="54" t="str">
        <f>IF('20'!BO77&lt;&gt;"",'20'!BO77/20,"")</f>
        <v/>
      </c>
      <c r="BP77" s="54" t="str">
        <f>IF('20'!BP77&lt;&gt;"",'20'!BP77/20,"")</f>
        <v/>
      </c>
      <c r="BQ77" s="54" t="str">
        <f>IF('20'!BQ77&lt;&gt;"",'20'!BQ77/20,"")</f>
        <v/>
      </c>
      <c r="BR77" s="54" t="str">
        <f>IF('20'!BR77&lt;&gt;"",'20'!BR77/20,"")</f>
        <v/>
      </c>
      <c r="BS77" s="54" t="str">
        <f>IF('20'!BS77&lt;&gt;"",'20'!BS77/20,"")</f>
        <v/>
      </c>
      <c r="BT77" s="54" t="str">
        <f>IF('20'!BT77&lt;&gt;"",'20'!BT77/20,"")</f>
        <v/>
      </c>
      <c r="BU77" s="54" t="str">
        <f>IF('20'!BU77&lt;&gt;"",'20'!BU77/20,"")</f>
        <v/>
      </c>
      <c r="BV77" s="54" t="str">
        <f>IF('20'!BV77&lt;&gt;"",'20'!BV77/20,"")</f>
        <v/>
      </c>
      <c r="BW77" s="54" t="str">
        <f>IF('20'!BW77&lt;&gt;"",'20'!BW77/20,"")</f>
        <v/>
      </c>
      <c r="BX77" s="54" t="str">
        <f>IF('20'!BX77&lt;&gt;"",'20'!BX77/20,"")</f>
        <v/>
      </c>
      <c r="BY77" s="54" t="str">
        <f>IF('20'!BY77&lt;&gt;"",'20'!BY77/20,"")</f>
        <v/>
      </c>
      <c r="BZ77" s="54" t="str">
        <f>IF('20'!BZ77&lt;&gt;"",'20'!BZ77/20,"")</f>
        <v/>
      </c>
      <c r="CA77" s="54" t="str">
        <f>IF('20'!CA77&lt;&gt;"",'20'!CA77/20,"")</f>
        <v/>
      </c>
      <c r="CB77" s="54" t="str">
        <f>IF('20'!CB77&lt;&gt;"",'20'!CB77/20,"")</f>
        <v/>
      </c>
      <c r="CC77" s="54" t="str">
        <f>IF('20'!CC77&lt;&gt;"",'20'!CC77/20,"")</f>
        <v/>
      </c>
      <c r="CD77" s="54" t="str">
        <f>IF('20'!CD77&lt;&gt;"",'20'!CD77/20,"")</f>
        <v/>
      </c>
      <c r="CE77" s="54" t="str">
        <f>IF('20'!CE77&lt;&gt;"",'20'!CE77/20,"")</f>
        <v/>
      </c>
      <c r="CF77" s="54" t="str">
        <f>IF('20'!CF77&lt;&gt;"",'20'!CF77/20,"")</f>
        <v/>
      </c>
      <c r="CG77" s="54" t="str">
        <f>IF('20'!CG77&lt;&gt;"",'20'!CG77/20,"")</f>
        <v/>
      </c>
      <c r="CH77" s="54" t="str">
        <f>IF('20'!CH77&lt;&gt;"",'20'!CH77/20,"")</f>
        <v/>
      </c>
      <c r="CI77" s="54" t="str">
        <f>IF('20'!CI77&lt;&gt;"",'20'!CI77/20,"")</f>
        <v/>
      </c>
      <c r="CJ77" s="54" t="str">
        <f>IF('20'!CJ77&lt;&gt;"",'20'!CJ77/20,"")</f>
        <v/>
      </c>
      <c r="CK77" s="54" t="str">
        <f>IF('20'!CK77&lt;&gt;"",'20'!CK77/20,"")</f>
        <v/>
      </c>
      <c r="CL77" s="54" t="str">
        <f>IF('20'!CL77&lt;&gt;"",'20'!CL77/20,"")</f>
        <v/>
      </c>
      <c r="CM77" s="54" t="str">
        <f>IF('20'!CM77&lt;&gt;"",'20'!CM77/20,"")</f>
        <v/>
      </c>
      <c r="CN77" s="54" t="str">
        <f>IF('20'!CN77&lt;&gt;"",'20'!CN77/20,"")</f>
        <v/>
      </c>
      <c r="CO77" s="54" t="str">
        <f>IF('20'!CO77&lt;&gt;"",'20'!CO77/20,"")</f>
        <v/>
      </c>
      <c r="CP77" s="54" t="str">
        <f>IF('20'!CP77&lt;&gt;"",'20'!CP77/20,"")</f>
        <v/>
      </c>
      <c r="CQ77" s="54" t="str">
        <f>IF('20'!CQ77&lt;&gt;"",'20'!CQ77/20,"")</f>
        <v/>
      </c>
      <c r="CR77" s="54" t="str">
        <f>IF('20'!CR77&lt;&gt;"",'20'!CR77/20,"")</f>
        <v/>
      </c>
      <c r="CS77" s="54" t="str">
        <f>IF('20'!CS77&lt;&gt;"",'20'!CS77/20,"")</f>
        <v/>
      </c>
      <c r="CT77" s="54" t="str">
        <f>IF('20'!CT77&lt;&gt;"",'20'!CT77/20,"")</f>
        <v/>
      </c>
      <c r="CU77" s="54" t="str">
        <f>IF('20'!CU77&lt;&gt;"",'20'!CU77/20,"")</f>
        <v/>
      </c>
      <c r="CV77" s="54" t="str">
        <f>IF('20'!CV77&lt;&gt;"",'20'!CV77/20,"")</f>
        <v/>
      </c>
      <c r="CW77" s="54" t="str">
        <f>IF('20'!CW77&lt;&gt;"",'20'!CW77/20,"")</f>
        <v/>
      </c>
      <c r="CX77" s="54" t="str">
        <f>IF('20'!CX77&lt;&gt;"",'20'!CX77/20,"")</f>
        <v/>
      </c>
      <c r="CY77" s="54" t="str">
        <f>IF('20'!CY77&lt;&gt;"",'20'!CY77/20,"")</f>
        <v/>
      </c>
      <c r="CZ77" s="54" t="str">
        <f>IF('20'!CZ77&lt;&gt;"",'20'!CZ77/20,"")</f>
        <v/>
      </c>
      <c r="DA77" s="54" t="str">
        <f>IF('20'!DA77&lt;&gt;"",'20'!DA77/20,"")</f>
        <v/>
      </c>
      <c r="DB77" s="54" t="str">
        <f>IF('20'!DB77&lt;&gt;"",'20'!DB77/20,"")</f>
        <v/>
      </c>
      <c r="DC77" s="54" t="str">
        <f>IF('20'!DC77&lt;&gt;"",'20'!DC77/20,"")</f>
        <v/>
      </c>
      <c r="DD77" s="54" t="str">
        <f>IF('20'!DD77&lt;&gt;"",'20'!DD77/20,"")</f>
        <v/>
      </c>
      <c r="DE77" s="54" t="str">
        <f>IF('20'!DE77&lt;&gt;"",'20'!DE77/20,"")</f>
        <v/>
      </c>
      <c r="DF77" s="54" t="str">
        <f>IF('20'!DF77&lt;&gt;"",'20'!DF77/20,"")</f>
        <v/>
      </c>
      <c r="DG77" s="54" t="str">
        <f>IF('20'!DG77&lt;&gt;"",'20'!DG77/20,"")</f>
        <v/>
      </c>
      <c r="DH77" s="54" t="str">
        <f>IF('20'!DH77&lt;&gt;"",'20'!DH77/20,"")</f>
        <v/>
      </c>
      <c r="DI77" s="54" t="str">
        <f>IF('20'!DI77&lt;&gt;"",'20'!DI77/20,"")</f>
        <v/>
      </c>
      <c r="DJ77" s="54" t="str">
        <f>IF('20'!DJ77&lt;&gt;"",'20'!DJ77/20,"")</f>
        <v/>
      </c>
      <c r="DK77" s="54" t="str">
        <f>IF('20'!DK77&lt;&gt;"",'20'!DK77/20,"")</f>
        <v/>
      </c>
      <c r="DL77" s="54" t="str">
        <f>IF('20'!DL77&lt;&gt;"",'20'!DL77/20,"")</f>
        <v/>
      </c>
      <c r="DM77" s="54" t="str">
        <f>IF('20'!DM77&lt;&gt;"",'20'!DM77/20,"")</f>
        <v/>
      </c>
      <c r="DN77" s="54" t="str">
        <f>IF('20'!DN77&lt;&gt;"",'20'!DN77/20,"")</f>
        <v/>
      </c>
      <c r="DO77" s="54" t="str">
        <f>IF('20'!DO77&lt;&gt;"",'20'!DO77/20,"")</f>
        <v/>
      </c>
      <c r="DP77" s="54" t="str">
        <f>IF('20'!DP77&lt;&gt;"",'20'!DP77/20,"")</f>
        <v/>
      </c>
      <c r="DQ77" s="54" t="str">
        <f>IF('20'!DQ77&lt;&gt;"",'20'!DQ77/20,"")</f>
        <v/>
      </c>
      <c r="DR77" s="54" t="str">
        <f>IF('20'!DR77&lt;&gt;"",'20'!DR77/20,"")</f>
        <v/>
      </c>
      <c r="DS77" s="54" t="str">
        <f>IF('20'!DS77&lt;&gt;"",'20'!DS77/20,"")</f>
        <v/>
      </c>
      <c r="DT77" s="54" t="str">
        <f>IF('20'!DT77&lt;&gt;"",'20'!DT77/20,"")</f>
        <v/>
      </c>
      <c r="DU77" s="54" t="str">
        <f>IF('20'!DU77&lt;&gt;"",'20'!DU77/20,"")</f>
        <v/>
      </c>
      <c r="DV77" s="54" t="str">
        <f>IF('20'!DV77&lt;&gt;"",'20'!DV77/20,"")</f>
        <v/>
      </c>
      <c r="DW77" s="54" t="str">
        <f>IF('20'!DW77&lt;&gt;"",'20'!DW77/20,"")</f>
        <v/>
      </c>
      <c r="DX77" s="54" t="str">
        <f>IF('20'!DX77&lt;&gt;"",'20'!DX77/20,"")</f>
        <v/>
      </c>
      <c r="DY77" s="54" t="str">
        <f>IF('20'!DY77&lt;&gt;"",'20'!DY77/20,"")</f>
        <v/>
      </c>
      <c r="DZ77" s="54" t="str">
        <f>IF('20'!DZ77&lt;&gt;"",'20'!DZ77/20,"")</f>
        <v/>
      </c>
      <c r="EA77" s="54" t="str">
        <f>IF('20'!EA77&lt;&gt;"",'20'!EA77/20,"")</f>
        <v/>
      </c>
      <c r="EB77" s="54" t="str">
        <f>IF('20'!EB77&lt;&gt;"",'20'!EB77/20,"")</f>
        <v/>
      </c>
      <c r="EC77" s="54" t="str">
        <f>IF('20'!EC77&lt;&gt;"",'20'!EC77/20,"")</f>
        <v/>
      </c>
      <c r="ED77" s="54" t="str">
        <f>IF('20'!ED77&lt;&gt;"",'20'!ED77/20,"")</f>
        <v/>
      </c>
      <c r="EE77" s="54" t="str">
        <f>IF('20'!EE77&lt;&gt;"",'20'!EE77/20,"")</f>
        <v/>
      </c>
      <c r="EF77" s="54" t="str">
        <f>IF('20'!EF77&lt;&gt;"",'20'!EF77/20,"")</f>
        <v/>
      </c>
      <c r="EG77" s="54" t="str">
        <f>IF('20'!EG77&lt;&gt;"",'20'!EG77/20,"")</f>
        <v/>
      </c>
      <c r="EH77" s="54" t="str">
        <f>IF('20'!EH77&lt;&gt;"",'20'!EH77/20,"")</f>
        <v/>
      </c>
      <c r="EI77" s="54" t="str">
        <f>IF('20'!EI77&lt;&gt;"",'20'!EI77/20,"")</f>
        <v/>
      </c>
      <c r="EJ77" s="54" t="str">
        <f>IF('20'!EJ77&lt;&gt;"",'20'!EJ77/20,"")</f>
        <v/>
      </c>
      <c r="EK77" s="54" t="str">
        <f>IF('20'!EK77&lt;&gt;"",'20'!EK77/20,"")</f>
        <v/>
      </c>
      <c r="EL77" s="54" t="str">
        <f>IF('20'!EL77&lt;&gt;"",'20'!EL77/20,"")</f>
        <v/>
      </c>
      <c r="EM77" s="54" t="str">
        <f>IF('20'!EM77&lt;&gt;"",'20'!EM77/20,"")</f>
        <v/>
      </c>
      <c r="EN77" s="54" t="str">
        <f>IF('20'!EN77&lt;&gt;"",'20'!EN77/20,"")</f>
        <v/>
      </c>
      <c r="EO77" s="54" t="str">
        <f>IF('20'!EO77&lt;&gt;"",'20'!EO77/20,"")</f>
        <v/>
      </c>
      <c r="EP77" s="54" t="str">
        <f>IF('20'!EP77&lt;&gt;"",'20'!EP77/20,"")</f>
        <v/>
      </c>
      <c r="EQ77" s="54" t="str">
        <f>IF('20'!EQ77&lt;&gt;"",'20'!EQ77/20,"")</f>
        <v/>
      </c>
      <c r="ER77" s="54" t="str">
        <f>IF('20'!ER77&lt;&gt;"",'20'!ER77/20,"")</f>
        <v/>
      </c>
      <c r="ES77" s="54" t="str">
        <f>IF('20'!ES77&lt;&gt;"",'20'!ES77/20,"")</f>
        <v/>
      </c>
      <c r="ET77" s="54" t="str">
        <f>IF('20'!ET77&lt;&gt;"",'20'!ET77/20,"")</f>
        <v/>
      </c>
      <c r="EU77" s="54" t="str">
        <f>IF('20'!EU77&lt;&gt;"",'20'!EU77/20,"")</f>
        <v/>
      </c>
      <c r="EV77" s="54" t="str">
        <f>IF('20'!EV77&lt;&gt;"",'20'!EV77/20,"")</f>
        <v/>
      </c>
      <c r="EW77" s="54" t="str">
        <f>IF('20'!EW77&lt;&gt;"",'20'!EW77/20,"")</f>
        <v/>
      </c>
      <c r="EX77" s="54" t="str">
        <f>IF('20'!EX77&lt;&gt;"",'20'!EX77/20,"")</f>
        <v/>
      </c>
      <c r="EY77" s="54" t="str">
        <f>IF('20'!EY77&lt;&gt;"",'20'!EY77/20,"")</f>
        <v/>
      </c>
      <c r="EZ77" s="54" t="str">
        <f>IF('20'!EZ77&lt;&gt;"",'20'!EZ77/20,"")</f>
        <v/>
      </c>
      <c r="FA77" s="54" t="str">
        <f>IF('20'!FA77&lt;&gt;"",'20'!FA77/20,"")</f>
        <v/>
      </c>
      <c r="FB77" s="54" t="str">
        <f>IF('20'!FB77&lt;&gt;"",'20'!FB77/20,"")</f>
        <v/>
      </c>
      <c r="FC77" s="54" t="str">
        <f>IF('20'!FC77&lt;&gt;"",'20'!FC77/20,"")</f>
        <v/>
      </c>
      <c r="FD77" s="54" t="str">
        <f>IF('20'!FD77&lt;&gt;"",'20'!FD77/20,"")</f>
        <v/>
      </c>
      <c r="FE77" s="54" t="str">
        <f>IF('20'!FE77&lt;&gt;"",'20'!FE77/20,"")</f>
        <v/>
      </c>
      <c r="FF77" s="54" t="str">
        <f>IF('20'!FF77&lt;&gt;"",'20'!FF77/20,"")</f>
        <v/>
      </c>
      <c r="FG77" s="54" t="str">
        <f>IF('20'!FG77&lt;&gt;"",'20'!FG77/20,"")</f>
        <v/>
      </c>
      <c r="FH77" s="54" t="str">
        <f>IF('20'!FH77&lt;&gt;"",'20'!FH77/20,"")</f>
        <v/>
      </c>
      <c r="FI77" s="54" t="str">
        <f>IF('20'!FI77&lt;&gt;"",'20'!FI77/20,"")</f>
        <v/>
      </c>
      <c r="FJ77" s="54" t="str">
        <f>IF('20'!FJ77&lt;&gt;"",'20'!FJ77/20,"")</f>
        <v/>
      </c>
      <c r="FK77" s="54" t="str">
        <f>IF('20'!FK77&lt;&gt;"",'20'!FK77/20,"")</f>
        <v/>
      </c>
      <c r="FL77" s="54" t="str">
        <f>IF('20'!FL77&lt;&gt;"",'20'!FL77/20,"")</f>
        <v/>
      </c>
    </row>
    <row r="78" spans="2:168" x14ac:dyDescent="0.25">
      <c r="B78" s="42"/>
      <c r="C78" s="42"/>
      <c r="D78" s="38"/>
      <c r="E78" s="54" t="str">
        <f>IF('20'!E78&lt;&gt;"",'20'!E78/20,"")</f>
        <v/>
      </c>
      <c r="F78" s="54" t="str">
        <f>IF('20'!F78&lt;&gt;"",'20'!F78/20,"")</f>
        <v/>
      </c>
      <c r="G78" s="54" t="str">
        <f>IF('20'!G78&lt;&gt;"",'20'!G78/20,"")</f>
        <v/>
      </c>
      <c r="H78" s="54" t="str">
        <f>IF('20'!H78&lt;&gt;"",'20'!H78/20,"")</f>
        <v/>
      </c>
      <c r="I78" s="54" t="str">
        <f>IF('20'!I78&lt;&gt;"",'20'!I78/20,"")</f>
        <v/>
      </c>
      <c r="J78" s="54" t="str">
        <f>IF('20'!J78&lt;&gt;"",'20'!J78/20,"")</f>
        <v/>
      </c>
      <c r="K78" s="54" t="str">
        <f>IF('20'!K78&lt;&gt;"",'20'!K78/20,"")</f>
        <v/>
      </c>
      <c r="L78" s="54" t="str">
        <f>IF('20'!L78&lt;&gt;"",'20'!L78/20,"")</f>
        <v/>
      </c>
      <c r="M78" s="54" t="str">
        <f>IF('20'!M78&lt;&gt;"",'20'!M78/20,"")</f>
        <v/>
      </c>
      <c r="N78" s="54" t="str">
        <f>IF('20'!N78&lt;&gt;"",'20'!N78/20,"")</f>
        <v/>
      </c>
      <c r="O78" s="54" t="str">
        <f>IF('20'!O78&lt;&gt;"",'20'!O78/20,"")</f>
        <v/>
      </c>
      <c r="P78" s="54" t="str">
        <f>IF('20'!P78&lt;&gt;"",'20'!P78/20,"")</f>
        <v/>
      </c>
      <c r="Q78" s="54" t="str">
        <f>IF('20'!Q78&lt;&gt;"",'20'!Q78/20,"")</f>
        <v/>
      </c>
      <c r="R78" s="54" t="str">
        <f>IF('20'!R78&lt;&gt;"",'20'!R78/20,"")</f>
        <v/>
      </c>
      <c r="S78" s="54" t="str">
        <f>IF('20'!S78&lt;&gt;"",'20'!S78/20,"")</f>
        <v/>
      </c>
      <c r="T78" s="54" t="str">
        <f>IF('20'!T78&lt;&gt;"",'20'!T78/20,"")</f>
        <v/>
      </c>
      <c r="U78" s="54" t="str">
        <f>IF('20'!U78&lt;&gt;"",'20'!U78/20,"")</f>
        <v/>
      </c>
      <c r="V78" s="54" t="str">
        <f>IF('20'!V78&lt;&gt;"",'20'!V78/20,"")</f>
        <v/>
      </c>
      <c r="W78" s="54" t="str">
        <f>IF('20'!W78&lt;&gt;"",'20'!W78/20,"")</f>
        <v/>
      </c>
      <c r="X78" s="54" t="str">
        <f>IF('20'!X78&lt;&gt;"",'20'!X78/20,"")</f>
        <v/>
      </c>
      <c r="Y78" s="54" t="str">
        <f>IF('20'!Y78&lt;&gt;"",'20'!Y78/20,"")</f>
        <v/>
      </c>
      <c r="Z78" s="54" t="str">
        <f>IF('20'!Z78&lt;&gt;"",'20'!Z78/20,"")</f>
        <v/>
      </c>
      <c r="AA78" s="54" t="str">
        <f>IF('20'!AA78&lt;&gt;"",'20'!AA78/20,"")</f>
        <v/>
      </c>
      <c r="AB78" s="54" t="str">
        <f>IF('20'!AB78&lt;&gt;"",'20'!AB78/20,"")</f>
        <v/>
      </c>
      <c r="AC78" s="54" t="str">
        <f>IF('20'!AC78&lt;&gt;"",'20'!AC78/20,"")</f>
        <v/>
      </c>
      <c r="AD78" s="54" t="str">
        <f>IF('20'!AD78&lt;&gt;"",'20'!AD78/20,"")</f>
        <v/>
      </c>
      <c r="AE78" s="54" t="str">
        <f>IF('20'!AE78&lt;&gt;"",'20'!AE78/20,"")</f>
        <v/>
      </c>
      <c r="AF78" s="54" t="str">
        <f>IF('20'!AF78&lt;&gt;"",'20'!AF78/20,"")</f>
        <v/>
      </c>
      <c r="AG78" s="54" t="str">
        <f>IF('20'!AG78&lt;&gt;"",'20'!AG78/20,"")</f>
        <v/>
      </c>
      <c r="AH78" s="54" t="str">
        <f>IF('20'!AH78&lt;&gt;"",'20'!AH78/20,"")</f>
        <v/>
      </c>
      <c r="AI78" s="54" t="str">
        <f>IF('20'!AI78&lt;&gt;"",'20'!AI78/20,"")</f>
        <v/>
      </c>
      <c r="AJ78" s="54" t="str">
        <f>IF('20'!AJ78&lt;&gt;"",'20'!AJ78/20,"")</f>
        <v/>
      </c>
      <c r="AK78" s="54" t="str">
        <f>IF('20'!AK78&lt;&gt;"",'20'!AK78/20,"")</f>
        <v/>
      </c>
      <c r="AL78" s="54" t="str">
        <f>IF('20'!AL78&lt;&gt;"",'20'!AL78/20,"")</f>
        <v/>
      </c>
      <c r="AM78" s="54" t="str">
        <f>IF('20'!AM78&lt;&gt;"",'20'!AM78/20,"")</f>
        <v/>
      </c>
      <c r="AN78" s="54" t="str">
        <f>IF('20'!AN78&lt;&gt;"",'20'!AN78/20,"")</f>
        <v/>
      </c>
      <c r="AO78" s="54" t="str">
        <f>IF('20'!AO78&lt;&gt;"",'20'!AO78/20,"")</f>
        <v/>
      </c>
      <c r="AP78" s="54" t="str">
        <f>IF('20'!AP78&lt;&gt;"",'20'!AP78/20,"")</f>
        <v/>
      </c>
      <c r="AQ78" s="54" t="str">
        <f>IF('20'!AQ78&lt;&gt;"",'20'!AQ78/20,"")</f>
        <v/>
      </c>
      <c r="AR78" s="54" t="str">
        <f>IF('20'!AR78&lt;&gt;"",'20'!AR78/20,"")</f>
        <v/>
      </c>
      <c r="AS78" s="54" t="str">
        <f>IF('20'!AS78&lt;&gt;"",'20'!AS78/20,"")</f>
        <v/>
      </c>
      <c r="AT78" s="54" t="str">
        <f>IF('20'!AT78&lt;&gt;"",'20'!AT78/20,"")</f>
        <v/>
      </c>
      <c r="AU78" s="54" t="str">
        <f>IF('20'!AU78&lt;&gt;"",'20'!AU78/20,"")</f>
        <v/>
      </c>
      <c r="AV78" s="54" t="str">
        <f>IF('20'!AV78&lt;&gt;"",'20'!AV78/20,"")</f>
        <v/>
      </c>
      <c r="AW78" s="54" t="str">
        <f>IF('20'!AW78&lt;&gt;"",'20'!AW78/20,"")</f>
        <v/>
      </c>
      <c r="AX78" s="54" t="str">
        <f>IF('20'!AX78&lt;&gt;"",'20'!AX78/20,"")</f>
        <v/>
      </c>
      <c r="AY78" s="54" t="str">
        <f>IF('20'!AY78&lt;&gt;"",'20'!AY78/20,"")</f>
        <v/>
      </c>
      <c r="AZ78" s="54" t="str">
        <f>IF('20'!AZ78&lt;&gt;"",'20'!AZ78/20,"")</f>
        <v/>
      </c>
      <c r="BA78" s="54" t="str">
        <f>IF('20'!BA78&lt;&gt;"",'20'!BA78/20,"")</f>
        <v/>
      </c>
      <c r="BB78" s="54" t="str">
        <f>IF('20'!BB78&lt;&gt;"",'20'!BB78/20,"")</f>
        <v/>
      </c>
      <c r="BC78" s="54" t="str">
        <f>IF('20'!BC78&lt;&gt;"",'20'!BC78/20,"")</f>
        <v/>
      </c>
      <c r="BD78" s="54" t="str">
        <f>IF('20'!BD78&lt;&gt;"",'20'!BD78/20,"")</f>
        <v/>
      </c>
      <c r="BE78" s="54" t="str">
        <f>IF('20'!BE78&lt;&gt;"",'20'!BE78/20,"")</f>
        <v/>
      </c>
      <c r="BF78" s="54" t="str">
        <f>IF('20'!BF78&lt;&gt;"",'20'!BF78/20,"")</f>
        <v/>
      </c>
      <c r="BG78" s="54" t="str">
        <f>IF('20'!BG78&lt;&gt;"",'20'!BG78/20,"")</f>
        <v/>
      </c>
      <c r="BH78" s="54" t="str">
        <f>IF('20'!BH78&lt;&gt;"",'20'!BH78/20,"")</f>
        <v/>
      </c>
      <c r="BI78" s="54" t="str">
        <f>IF('20'!BI78&lt;&gt;"",'20'!BI78/20,"")</f>
        <v/>
      </c>
      <c r="BJ78" s="54" t="str">
        <f>IF('20'!BJ78&lt;&gt;"",'20'!BJ78/20,"")</f>
        <v/>
      </c>
      <c r="BK78" s="54" t="str">
        <f>IF('20'!BK78&lt;&gt;"",'20'!BK78/20,"")</f>
        <v/>
      </c>
      <c r="BL78" s="54" t="str">
        <f>IF('20'!BL78&lt;&gt;"",'20'!BL78/20,"")</f>
        <v/>
      </c>
      <c r="BM78" s="54" t="str">
        <f>IF('20'!BM78&lt;&gt;"",'20'!BM78/20,"")</f>
        <v/>
      </c>
      <c r="BN78" s="54" t="str">
        <f>IF('20'!BN78&lt;&gt;"",'20'!BN78/20,"")</f>
        <v/>
      </c>
      <c r="BO78" s="54" t="str">
        <f>IF('20'!BO78&lt;&gt;"",'20'!BO78/20,"")</f>
        <v/>
      </c>
      <c r="BP78" s="54" t="str">
        <f>IF('20'!BP78&lt;&gt;"",'20'!BP78/20,"")</f>
        <v/>
      </c>
      <c r="BQ78" s="54" t="str">
        <f>IF('20'!BQ78&lt;&gt;"",'20'!BQ78/20,"")</f>
        <v/>
      </c>
      <c r="BR78" s="54" t="str">
        <f>IF('20'!BR78&lt;&gt;"",'20'!BR78/20,"")</f>
        <v/>
      </c>
      <c r="BS78" s="54" t="str">
        <f>IF('20'!BS78&lt;&gt;"",'20'!BS78/20,"")</f>
        <v/>
      </c>
      <c r="BT78" s="54" t="str">
        <f>IF('20'!BT78&lt;&gt;"",'20'!BT78/20,"")</f>
        <v/>
      </c>
      <c r="BU78" s="54" t="str">
        <f>IF('20'!BU78&lt;&gt;"",'20'!BU78/20,"")</f>
        <v/>
      </c>
      <c r="BV78" s="54" t="str">
        <f>IF('20'!BV78&lt;&gt;"",'20'!BV78/20,"")</f>
        <v/>
      </c>
      <c r="BW78" s="54" t="str">
        <f>IF('20'!BW78&lt;&gt;"",'20'!BW78/20,"")</f>
        <v/>
      </c>
      <c r="BX78" s="54" t="str">
        <f>IF('20'!BX78&lt;&gt;"",'20'!BX78/20,"")</f>
        <v/>
      </c>
      <c r="BY78" s="54" t="str">
        <f>IF('20'!BY78&lt;&gt;"",'20'!BY78/20,"")</f>
        <v/>
      </c>
      <c r="BZ78" s="54" t="str">
        <f>IF('20'!BZ78&lt;&gt;"",'20'!BZ78/20,"")</f>
        <v/>
      </c>
      <c r="CA78" s="54" t="str">
        <f>IF('20'!CA78&lt;&gt;"",'20'!CA78/20,"")</f>
        <v/>
      </c>
      <c r="CB78" s="54" t="str">
        <f>IF('20'!CB78&lt;&gt;"",'20'!CB78/20,"")</f>
        <v/>
      </c>
      <c r="CC78" s="54" t="str">
        <f>IF('20'!CC78&lt;&gt;"",'20'!CC78/20,"")</f>
        <v/>
      </c>
      <c r="CD78" s="54" t="str">
        <f>IF('20'!CD78&lt;&gt;"",'20'!CD78/20,"")</f>
        <v/>
      </c>
      <c r="CE78" s="54" t="str">
        <f>IF('20'!CE78&lt;&gt;"",'20'!CE78/20,"")</f>
        <v/>
      </c>
      <c r="CF78" s="54" t="str">
        <f>IF('20'!CF78&lt;&gt;"",'20'!CF78/20,"")</f>
        <v/>
      </c>
      <c r="CG78" s="54" t="str">
        <f>IF('20'!CG78&lt;&gt;"",'20'!CG78/20,"")</f>
        <v/>
      </c>
      <c r="CH78" s="54" t="str">
        <f>IF('20'!CH78&lt;&gt;"",'20'!CH78/20,"")</f>
        <v/>
      </c>
      <c r="CI78" s="54" t="str">
        <f>IF('20'!CI78&lt;&gt;"",'20'!CI78/20,"")</f>
        <v/>
      </c>
      <c r="CJ78" s="54" t="str">
        <f>IF('20'!CJ78&lt;&gt;"",'20'!CJ78/20,"")</f>
        <v/>
      </c>
      <c r="CK78" s="54" t="str">
        <f>IF('20'!CK78&lt;&gt;"",'20'!CK78/20,"")</f>
        <v/>
      </c>
      <c r="CL78" s="54" t="str">
        <f>IF('20'!CL78&lt;&gt;"",'20'!CL78/20,"")</f>
        <v/>
      </c>
      <c r="CM78" s="54" t="str">
        <f>IF('20'!CM78&lt;&gt;"",'20'!CM78/20,"")</f>
        <v/>
      </c>
      <c r="CN78" s="54" t="str">
        <f>IF('20'!CN78&lt;&gt;"",'20'!CN78/20,"")</f>
        <v/>
      </c>
      <c r="CO78" s="54" t="str">
        <f>IF('20'!CO78&lt;&gt;"",'20'!CO78/20,"")</f>
        <v/>
      </c>
      <c r="CP78" s="54" t="str">
        <f>IF('20'!CP78&lt;&gt;"",'20'!CP78/20,"")</f>
        <v/>
      </c>
      <c r="CQ78" s="54" t="str">
        <f>IF('20'!CQ78&lt;&gt;"",'20'!CQ78/20,"")</f>
        <v/>
      </c>
      <c r="CR78" s="54" t="str">
        <f>IF('20'!CR78&lt;&gt;"",'20'!CR78/20,"")</f>
        <v/>
      </c>
      <c r="CS78" s="54" t="str">
        <f>IF('20'!CS78&lt;&gt;"",'20'!CS78/20,"")</f>
        <v/>
      </c>
      <c r="CT78" s="54" t="str">
        <f>IF('20'!CT78&lt;&gt;"",'20'!CT78/20,"")</f>
        <v/>
      </c>
      <c r="CU78" s="54" t="str">
        <f>IF('20'!CU78&lt;&gt;"",'20'!CU78/20,"")</f>
        <v/>
      </c>
      <c r="CV78" s="54" t="str">
        <f>IF('20'!CV78&lt;&gt;"",'20'!CV78/20,"")</f>
        <v/>
      </c>
      <c r="CW78" s="54" t="str">
        <f>IF('20'!CW78&lt;&gt;"",'20'!CW78/20,"")</f>
        <v/>
      </c>
      <c r="CX78" s="54" t="str">
        <f>IF('20'!CX78&lt;&gt;"",'20'!CX78/20,"")</f>
        <v/>
      </c>
      <c r="CY78" s="54" t="str">
        <f>IF('20'!CY78&lt;&gt;"",'20'!CY78/20,"")</f>
        <v/>
      </c>
      <c r="CZ78" s="54" t="str">
        <f>IF('20'!CZ78&lt;&gt;"",'20'!CZ78/20,"")</f>
        <v/>
      </c>
      <c r="DA78" s="54" t="str">
        <f>IF('20'!DA78&lt;&gt;"",'20'!DA78/20,"")</f>
        <v/>
      </c>
      <c r="DB78" s="54" t="str">
        <f>IF('20'!DB78&lt;&gt;"",'20'!DB78/20,"")</f>
        <v/>
      </c>
      <c r="DC78" s="54" t="str">
        <f>IF('20'!DC78&lt;&gt;"",'20'!DC78/20,"")</f>
        <v/>
      </c>
      <c r="DD78" s="54" t="str">
        <f>IF('20'!DD78&lt;&gt;"",'20'!DD78/20,"")</f>
        <v/>
      </c>
      <c r="DE78" s="54" t="str">
        <f>IF('20'!DE78&lt;&gt;"",'20'!DE78/20,"")</f>
        <v/>
      </c>
      <c r="DF78" s="54" t="str">
        <f>IF('20'!DF78&lt;&gt;"",'20'!DF78/20,"")</f>
        <v/>
      </c>
      <c r="DG78" s="54" t="str">
        <f>IF('20'!DG78&lt;&gt;"",'20'!DG78/20,"")</f>
        <v/>
      </c>
      <c r="DH78" s="54" t="str">
        <f>IF('20'!DH78&lt;&gt;"",'20'!DH78/20,"")</f>
        <v/>
      </c>
      <c r="DI78" s="54" t="str">
        <f>IF('20'!DI78&lt;&gt;"",'20'!DI78/20,"")</f>
        <v/>
      </c>
      <c r="DJ78" s="54" t="str">
        <f>IF('20'!DJ78&lt;&gt;"",'20'!DJ78/20,"")</f>
        <v/>
      </c>
      <c r="DK78" s="54" t="str">
        <f>IF('20'!DK78&lt;&gt;"",'20'!DK78/20,"")</f>
        <v/>
      </c>
      <c r="DL78" s="54" t="str">
        <f>IF('20'!DL78&lt;&gt;"",'20'!DL78/20,"")</f>
        <v/>
      </c>
      <c r="DM78" s="54" t="str">
        <f>IF('20'!DM78&lt;&gt;"",'20'!DM78/20,"")</f>
        <v/>
      </c>
      <c r="DN78" s="54" t="str">
        <f>IF('20'!DN78&lt;&gt;"",'20'!DN78/20,"")</f>
        <v/>
      </c>
      <c r="DO78" s="54" t="str">
        <f>IF('20'!DO78&lt;&gt;"",'20'!DO78/20,"")</f>
        <v/>
      </c>
      <c r="DP78" s="54" t="str">
        <f>IF('20'!DP78&lt;&gt;"",'20'!DP78/20,"")</f>
        <v/>
      </c>
      <c r="DQ78" s="54" t="str">
        <f>IF('20'!DQ78&lt;&gt;"",'20'!DQ78/20,"")</f>
        <v/>
      </c>
      <c r="DR78" s="54" t="str">
        <f>IF('20'!DR78&lt;&gt;"",'20'!DR78/20,"")</f>
        <v/>
      </c>
      <c r="DS78" s="54" t="str">
        <f>IF('20'!DS78&lt;&gt;"",'20'!DS78/20,"")</f>
        <v/>
      </c>
      <c r="DT78" s="54" t="str">
        <f>IF('20'!DT78&lt;&gt;"",'20'!DT78/20,"")</f>
        <v/>
      </c>
      <c r="DU78" s="54" t="str">
        <f>IF('20'!DU78&lt;&gt;"",'20'!DU78/20,"")</f>
        <v/>
      </c>
      <c r="DV78" s="54" t="str">
        <f>IF('20'!DV78&lt;&gt;"",'20'!DV78/20,"")</f>
        <v/>
      </c>
      <c r="DW78" s="54" t="str">
        <f>IF('20'!DW78&lt;&gt;"",'20'!DW78/20,"")</f>
        <v/>
      </c>
      <c r="DX78" s="54" t="str">
        <f>IF('20'!DX78&lt;&gt;"",'20'!DX78/20,"")</f>
        <v/>
      </c>
      <c r="DY78" s="54" t="str">
        <f>IF('20'!DY78&lt;&gt;"",'20'!DY78/20,"")</f>
        <v/>
      </c>
      <c r="DZ78" s="54" t="str">
        <f>IF('20'!DZ78&lt;&gt;"",'20'!DZ78/20,"")</f>
        <v/>
      </c>
      <c r="EA78" s="54" t="str">
        <f>IF('20'!EA78&lt;&gt;"",'20'!EA78/20,"")</f>
        <v/>
      </c>
      <c r="EB78" s="54" t="str">
        <f>IF('20'!EB78&lt;&gt;"",'20'!EB78/20,"")</f>
        <v/>
      </c>
      <c r="EC78" s="54" t="str">
        <f>IF('20'!EC78&lt;&gt;"",'20'!EC78/20,"")</f>
        <v/>
      </c>
      <c r="ED78" s="54" t="str">
        <f>IF('20'!ED78&lt;&gt;"",'20'!ED78/20,"")</f>
        <v/>
      </c>
      <c r="EE78" s="54" t="str">
        <f>IF('20'!EE78&lt;&gt;"",'20'!EE78/20,"")</f>
        <v/>
      </c>
      <c r="EF78" s="54" t="str">
        <f>IF('20'!EF78&lt;&gt;"",'20'!EF78/20,"")</f>
        <v/>
      </c>
      <c r="EG78" s="54" t="str">
        <f>IF('20'!EG78&lt;&gt;"",'20'!EG78/20,"")</f>
        <v/>
      </c>
      <c r="EH78" s="54" t="str">
        <f>IF('20'!EH78&lt;&gt;"",'20'!EH78/20,"")</f>
        <v/>
      </c>
      <c r="EI78" s="54" t="str">
        <f>IF('20'!EI78&lt;&gt;"",'20'!EI78/20,"")</f>
        <v/>
      </c>
      <c r="EJ78" s="54" t="str">
        <f>IF('20'!EJ78&lt;&gt;"",'20'!EJ78/20,"")</f>
        <v/>
      </c>
      <c r="EK78" s="54" t="str">
        <f>IF('20'!EK78&lt;&gt;"",'20'!EK78/20,"")</f>
        <v/>
      </c>
      <c r="EL78" s="54" t="str">
        <f>IF('20'!EL78&lt;&gt;"",'20'!EL78/20,"")</f>
        <v/>
      </c>
      <c r="EM78" s="54" t="str">
        <f>IF('20'!EM78&lt;&gt;"",'20'!EM78/20,"")</f>
        <v/>
      </c>
      <c r="EN78" s="54" t="str">
        <f>IF('20'!EN78&lt;&gt;"",'20'!EN78/20,"")</f>
        <v/>
      </c>
      <c r="EO78" s="54" t="str">
        <f>IF('20'!EO78&lt;&gt;"",'20'!EO78/20,"")</f>
        <v/>
      </c>
      <c r="EP78" s="54" t="str">
        <f>IF('20'!EP78&lt;&gt;"",'20'!EP78/20,"")</f>
        <v/>
      </c>
      <c r="EQ78" s="54" t="str">
        <f>IF('20'!EQ78&lt;&gt;"",'20'!EQ78/20,"")</f>
        <v/>
      </c>
      <c r="ER78" s="54" t="str">
        <f>IF('20'!ER78&lt;&gt;"",'20'!ER78/20,"")</f>
        <v/>
      </c>
      <c r="ES78" s="54" t="str">
        <f>IF('20'!ES78&lt;&gt;"",'20'!ES78/20,"")</f>
        <v/>
      </c>
      <c r="ET78" s="54" t="str">
        <f>IF('20'!ET78&lt;&gt;"",'20'!ET78/20,"")</f>
        <v/>
      </c>
      <c r="EU78" s="54" t="str">
        <f>IF('20'!EU78&lt;&gt;"",'20'!EU78/20,"")</f>
        <v/>
      </c>
      <c r="EV78" s="54" t="str">
        <f>IF('20'!EV78&lt;&gt;"",'20'!EV78/20,"")</f>
        <v/>
      </c>
      <c r="EW78" s="54" t="str">
        <f>IF('20'!EW78&lt;&gt;"",'20'!EW78/20,"")</f>
        <v/>
      </c>
      <c r="EX78" s="54" t="str">
        <f>IF('20'!EX78&lt;&gt;"",'20'!EX78/20,"")</f>
        <v/>
      </c>
      <c r="EY78" s="54" t="str">
        <f>IF('20'!EY78&lt;&gt;"",'20'!EY78/20,"")</f>
        <v/>
      </c>
      <c r="EZ78" s="54" t="str">
        <f>IF('20'!EZ78&lt;&gt;"",'20'!EZ78/20,"")</f>
        <v/>
      </c>
      <c r="FA78" s="54" t="str">
        <f>IF('20'!FA78&lt;&gt;"",'20'!FA78/20,"")</f>
        <v/>
      </c>
      <c r="FB78" s="54" t="str">
        <f>IF('20'!FB78&lt;&gt;"",'20'!FB78/20,"")</f>
        <v/>
      </c>
      <c r="FC78" s="54" t="str">
        <f>IF('20'!FC78&lt;&gt;"",'20'!FC78/20,"")</f>
        <v/>
      </c>
      <c r="FD78" s="54" t="str">
        <f>IF('20'!FD78&lt;&gt;"",'20'!FD78/20,"")</f>
        <v/>
      </c>
      <c r="FE78" s="54" t="str">
        <f>IF('20'!FE78&lt;&gt;"",'20'!FE78/20,"")</f>
        <v/>
      </c>
      <c r="FF78" s="54" t="str">
        <f>IF('20'!FF78&lt;&gt;"",'20'!FF78/20,"")</f>
        <v/>
      </c>
      <c r="FG78" s="54" t="str">
        <f>IF('20'!FG78&lt;&gt;"",'20'!FG78/20,"")</f>
        <v/>
      </c>
      <c r="FH78" s="54" t="str">
        <f>IF('20'!FH78&lt;&gt;"",'20'!FH78/20,"")</f>
        <v/>
      </c>
      <c r="FI78" s="54" t="str">
        <f>IF('20'!FI78&lt;&gt;"",'20'!FI78/20,"")</f>
        <v/>
      </c>
      <c r="FJ78" s="54" t="str">
        <f>IF('20'!FJ78&lt;&gt;"",'20'!FJ78/20,"")</f>
        <v/>
      </c>
      <c r="FK78" s="54" t="str">
        <f>IF('20'!FK78&lt;&gt;"",'20'!FK78/20,"")</f>
        <v/>
      </c>
      <c r="FL78" s="54" t="str">
        <f>IF('20'!FL78&lt;&gt;"",'20'!FL78/20,"")</f>
        <v/>
      </c>
    </row>
    <row r="79" spans="2:168" x14ac:dyDescent="0.25">
      <c r="B79" s="42"/>
      <c r="C79" s="42"/>
      <c r="D79" s="38"/>
      <c r="E79" s="54" t="str">
        <f>IF('20'!E79&lt;&gt;"",'20'!E79/20,"")</f>
        <v/>
      </c>
      <c r="F79" s="54" t="str">
        <f>IF('20'!F79&lt;&gt;"",'20'!F79/20,"")</f>
        <v/>
      </c>
      <c r="G79" s="54" t="str">
        <f>IF('20'!G79&lt;&gt;"",'20'!G79/20,"")</f>
        <v/>
      </c>
      <c r="H79" s="54" t="str">
        <f>IF('20'!H79&lt;&gt;"",'20'!H79/20,"")</f>
        <v/>
      </c>
      <c r="I79" s="54" t="str">
        <f>IF('20'!I79&lt;&gt;"",'20'!I79/20,"")</f>
        <v/>
      </c>
      <c r="J79" s="54" t="str">
        <f>IF('20'!J79&lt;&gt;"",'20'!J79/20,"")</f>
        <v/>
      </c>
      <c r="K79" s="54" t="str">
        <f>IF('20'!K79&lt;&gt;"",'20'!K79/20,"")</f>
        <v/>
      </c>
      <c r="L79" s="54" t="str">
        <f>IF('20'!L79&lt;&gt;"",'20'!L79/20,"")</f>
        <v/>
      </c>
      <c r="M79" s="54" t="str">
        <f>IF('20'!M79&lt;&gt;"",'20'!M79/20,"")</f>
        <v/>
      </c>
      <c r="N79" s="54" t="str">
        <f>IF('20'!N79&lt;&gt;"",'20'!N79/20,"")</f>
        <v/>
      </c>
      <c r="O79" s="54" t="str">
        <f>IF('20'!O79&lt;&gt;"",'20'!O79/20,"")</f>
        <v/>
      </c>
      <c r="P79" s="54" t="str">
        <f>IF('20'!P79&lt;&gt;"",'20'!P79/20,"")</f>
        <v/>
      </c>
      <c r="Q79" s="54" t="str">
        <f>IF('20'!Q79&lt;&gt;"",'20'!Q79/20,"")</f>
        <v/>
      </c>
      <c r="R79" s="54" t="str">
        <f>IF('20'!R79&lt;&gt;"",'20'!R79/20,"")</f>
        <v/>
      </c>
      <c r="S79" s="54" t="str">
        <f>IF('20'!S79&lt;&gt;"",'20'!S79/20,"")</f>
        <v/>
      </c>
      <c r="T79" s="54" t="str">
        <f>IF('20'!T79&lt;&gt;"",'20'!T79/20,"")</f>
        <v/>
      </c>
      <c r="U79" s="54" t="str">
        <f>IF('20'!U79&lt;&gt;"",'20'!U79/20,"")</f>
        <v/>
      </c>
      <c r="V79" s="54" t="str">
        <f>IF('20'!V79&lt;&gt;"",'20'!V79/20,"")</f>
        <v/>
      </c>
      <c r="W79" s="54" t="str">
        <f>IF('20'!W79&lt;&gt;"",'20'!W79/20,"")</f>
        <v/>
      </c>
      <c r="X79" s="54" t="str">
        <f>IF('20'!X79&lt;&gt;"",'20'!X79/20,"")</f>
        <v/>
      </c>
      <c r="Y79" s="54" t="str">
        <f>IF('20'!Y79&lt;&gt;"",'20'!Y79/20,"")</f>
        <v/>
      </c>
      <c r="Z79" s="54" t="str">
        <f>IF('20'!Z79&lt;&gt;"",'20'!Z79/20,"")</f>
        <v/>
      </c>
      <c r="AA79" s="54" t="str">
        <f>IF('20'!AA79&lt;&gt;"",'20'!AA79/20,"")</f>
        <v/>
      </c>
      <c r="AB79" s="54" t="str">
        <f>IF('20'!AB79&lt;&gt;"",'20'!AB79/20,"")</f>
        <v/>
      </c>
      <c r="AC79" s="54" t="str">
        <f>IF('20'!AC79&lt;&gt;"",'20'!AC79/20,"")</f>
        <v/>
      </c>
      <c r="AD79" s="54" t="str">
        <f>IF('20'!AD79&lt;&gt;"",'20'!AD79/20,"")</f>
        <v/>
      </c>
      <c r="AE79" s="54" t="str">
        <f>IF('20'!AE79&lt;&gt;"",'20'!AE79/20,"")</f>
        <v/>
      </c>
      <c r="AF79" s="54" t="str">
        <f>IF('20'!AF79&lt;&gt;"",'20'!AF79/20,"")</f>
        <v/>
      </c>
      <c r="AG79" s="54" t="str">
        <f>IF('20'!AG79&lt;&gt;"",'20'!AG79/20,"")</f>
        <v/>
      </c>
      <c r="AH79" s="54" t="str">
        <f>IF('20'!AH79&lt;&gt;"",'20'!AH79/20,"")</f>
        <v/>
      </c>
      <c r="AI79" s="54" t="str">
        <f>IF('20'!AI79&lt;&gt;"",'20'!AI79/20,"")</f>
        <v/>
      </c>
      <c r="AJ79" s="54" t="str">
        <f>IF('20'!AJ79&lt;&gt;"",'20'!AJ79/20,"")</f>
        <v/>
      </c>
      <c r="AK79" s="54" t="str">
        <f>IF('20'!AK79&lt;&gt;"",'20'!AK79/20,"")</f>
        <v/>
      </c>
      <c r="AL79" s="54" t="str">
        <f>IF('20'!AL79&lt;&gt;"",'20'!AL79/20,"")</f>
        <v/>
      </c>
      <c r="AM79" s="54" t="str">
        <f>IF('20'!AM79&lt;&gt;"",'20'!AM79/20,"")</f>
        <v/>
      </c>
      <c r="AN79" s="54" t="str">
        <f>IF('20'!AN79&lt;&gt;"",'20'!AN79/20,"")</f>
        <v/>
      </c>
      <c r="AO79" s="54" t="str">
        <f>IF('20'!AO79&lt;&gt;"",'20'!AO79/20,"")</f>
        <v/>
      </c>
      <c r="AP79" s="54" t="str">
        <f>IF('20'!AP79&lt;&gt;"",'20'!AP79/20,"")</f>
        <v/>
      </c>
      <c r="AQ79" s="54" t="str">
        <f>IF('20'!AQ79&lt;&gt;"",'20'!AQ79/20,"")</f>
        <v/>
      </c>
      <c r="AR79" s="54" t="str">
        <f>IF('20'!AR79&lt;&gt;"",'20'!AR79/20,"")</f>
        <v/>
      </c>
      <c r="AS79" s="54" t="str">
        <f>IF('20'!AS79&lt;&gt;"",'20'!AS79/20,"")</f>
        <v/>
      </c>
      <c r="AT79" s="54" t="str">
        <f>IF('20'!AT79&lt;&gt;"",'20'!AT79/20,"")</f>
        <v/>
      </c>
      <c r="AU79" s="54" t="str">
        <f>IF('20'!AU79&lt;&gt;"",'20'!AU79/20,"")</f>
        <v/>
      </c>
      <c r="AV79" s="54" t="str">
        <f>IF('20'!AV79&lt;&gt;"",'20'!AV79/20,"")</f>
        <v/>
      </c>
      <c r="AW79" s="54" t="str">
        <f>IF('20'!AW79&lt;&gt;"",'20'!AW79/20,"")</f>
        <v/>
      </c>
      <c r="AX79" s="54" t="str">
        <f>IF('20'!AX79&lt;&gt;"",'20'!AX79/20,"")</f>
        <v/>
      </c>
      <c r="AY79" s="54" t="str">
        <f>IF('20'!AY79&lt;&gt;"",'20'!AY79/20,"")</f>
        <v/>
      </c>
      <c r="AZ79" s="54" t="str">
        <f>IF('20'!AZ79&lt;&gt;"",'20'!AZ79/20,"")</f>
        <v/>
      </c>
      <c r="BA79" s="54" t="str">
        <f>IF('20'!BA79&lt;&gt;"",'20'!BA79/20,"")</f>
        <v/>
      </c>
      <c r="BB79" s="54" t="str">
        <f>IF('20'!BB79&lt;&gt;"",'20'!BB79/20,"")</f>
        <v/>
      </c>
      <c r="BC79" s="54" t="str">
        <f>IF('20'!BC79&lt;&gt;"",'20'!BC79/20,"")</f>
        <v/>
      </c>
      <c r="BD79" s="54" t="str">
        <f>IF('20'!BD79&lt;&gt;"",'20'!BD79/20,"")</f>
        <v/>
      </c>
      <c r="BE79" s="54" t="str">
        <f>IF('20'!BE79&lt;&gt;"",'20'!BE79/20,"")</f>
        <v/>
      </c>
      <c r="BF79" s="54" t="str">
        <f>IF('20'!BF79&lt;&gt;"",'20'!BF79/20,"")</f>
        <v/>
      </c>
      <c r="BG79" s="54" t="str">
        <f>IF('20'!BG79&lt;&gt;"",'20'!BG79/20,"")</f>
        <v/>
      </c>
      <c r="BH79" s="54" t="str">
        <f>IF('20'!BH79&lt;&gt;"",'20'!BH79/20,"")</f>
        <v/>
      </c>
      <c r="BI79" s="54" t="str">
        <f>IF('20'!BI79&lt;&gt;"",'20'!BI79/20,"")</f>
        <v/>
      </c>
      <c r="BJ79" s="54" t="str">
        <f>IF('20'!BJ79&lt;&gt;"",'20'!BJ79/20,"")</f>
        <v/>
      </c>
      <c r="BK79" s="54" t="str">
        <f>IF('20'!BK79&lt;&gt;"",'20'!BK79/20,"")</f>
        <v/>
      </c>
      <c r="BL79" s="54" t="str">
        <f>IF('20'!BL79&lt;&gt;"",'20'!BL79/20,"")</f>
        <v/>
      </c>
      <c r="BM79" s="54" t="str">
        <f>IF('20'!BM79&lt;&gt;"",'20'!BM79/20,"")</f>
        <v/>
      </c>
      <c r="BN79" s="54" t="str">
        <f>IF('20'!BN79&lt;&gt;"",'20'!BN79/20,"")</f>
        <v/>
      </c>
      <c r="BO79" s="54" t="str">
        <f>IF('20'!BO79&lt;&gt;"",'20'!BO79/20,"")</f>
        <v/>
      </c>
      <c r="BP79" s="54" t="str">
        <f>IF('20'!BP79&lt;&gt;"",'20'!BP79/20,"")</f>
        <v/>
      </c>
      <c r="BQ79" s="54" t="str">
        <f>IF('20'!BQ79&lt;&gt;"",'20'!BQ79/20,"")</f>
        <v/>
      </c>
      <c r="BR79" s="54" t="str">
        <f>IF('20'!BR79&lt;&gt;"",'20'!BR79/20,"")</f>
        <v/>
      </c>
      <c r="BS79" s="54" t="str">
        <f>IF('20'!BS79&lt;&gt;"",'20'!BS79/20,"")</f>
        <v/>
      </c>
      <c r="BT79" s="54" t="str">
        <f>IF('20'!BT79&lt;&gt;"",'20'!BT79/20,"")</f>
        <v/>
      </c>
      <c r="BU79" s="54" t="str">
        <f>IF('20'!BU79&lt;&gt;"",'20'!BU79/20,"")</f>
        <v/>
      </c>
      <c r="BV79" s="54" t="str">
        <f>IF('20'!BV79&lt;&gt;"",'20'!BV79/20,"")</f>
        <v/>
      </c>
      <c r="BW79" s="54" t="str">
        <f>IF('20'!BW79&lt;&gt;"",'20'!BW79/20,"")</f>
        <v/>
      </c>
      <c r="BX79" s="54" t="str">
        <f>IF('20'!BX79&lt;&gt;"",'20'!BX79/20,"")</f>
        <v/>
      </c>
      <c r="BY79" s="54" t="str">
        <f>IF('20'!BY79&lt;&gt;"",'20'!BY79/20,"")</f>
        <v/>
      </c>
      <c r="BZ79" s="54" t="str">
        <f>IF('20'!BZ79&lt;&gt;"",'20'!BZ79/20,"")</f>
        <v/>
      </c>
      <c r="CA79" s="54" t="str">
        <f>IF('20'!CA79&lt;&gt;"",'20'!CA79/20,"")</f>
        <v/>
      </c>
      <c r="CB79" s="54" t="str">
        <f>IF('20'!CB79&lt;&gt;"",'20'!CB79/20,"")</f>
        <v/>
      </c>
      <c r="CC79" s="54" t="str">
        <f>IF('20'!CC79&lt;&gt;"",'20'!CC79/20,"")</f>
        <v/>
      </c>
      <c r="CD79" s="54" t="str">
        <f>IF('20'!CD79&lt;&gt;"",'20'!CD79/20,"")</f>
        <v/>
      </c>
      <c r="CE79" s="54" t="str">
        <f>IF('20'!CE79&lt;&gt;"",'20'!CE79/20,"")</f>
        <v/>
      </c>
      <c r="CF79" s="54" t="str">
        <f>IF('20'!CF79&lt;&gt;"",'20'!CF79/20,"")</f>
        <v/>
      </c>
      <c r="CG79" s="54" t="str">
        <f>IF('20'!CG79&lt;&gt;"",'20'!CG79/20,"")</f>
        <v/>
      </c>
      <c r="CH79" s="54" t="str">
        <f>IF('20'!CH79&lt;&gt;"",'20'!CH79/20,"")</f>
        <v/>
      </c>
      <c r="CI79" s="54" t="str">
        <f>IF('20'!CI79&lt;&gt;"",'20'!CI79/20,"")</f>
        <v/>
      </c>
      <c r="CJ79" s="54" t="str">
        <f>IF('20'!CJ79&lt;&gt;"",'20'!CJ79/20,"")</f>
        <v/>
      </c>
      <c r="CK79" s="54" t="str">
        <f>IF('20'!CK79&lt;&gt;"",'20'!CK79/20,"")</f>
        <v/>
      </c>
      <c r="CL79" s="54" t="str">
        <f>IF('20'!CL79&lt;&gt;"",'20'!CL79/20,"")</f>
        <v/>
      </c>
      <c r="CM79" s="54" t="str">
        <f>IF('20'!CM79&lt;&gt;"",'20'!CM79/20,"")</f>
        <v/>
      </c>
      <c r="CN79" s="54" t="str">
        <f>IF('20'!CN79&lt;&gt;"",'20'!CN79/20,"")</f>
        <v/>
      </c>
      <c r="CO79" s="54" t="str">
        <f>IF('20'!CO79&lt;&gt;"",'20'!CO79/20,"")</f>
        <v/>
      </c>
      <c r="CP79" s="54" t="str">
        <f>IF('20'!CP79&lt;&gt;"",'20'!CP79/20,"")</f>
        <v/>
      </c>
      <c r="CQ79" s="54" t="str">
        <f>IF('20'!CQ79&lt;&gt;"",'20'!CQ79/20,"")</f>
        <v/>
      </c>
      <c r="CR79" s="54" t="str">
        <f>IF('20'!CR79&lt;&gt;"",'20'!CR79/20,"")</f>
        <v/>
      </c>
      <c r="CS79" s="54" t="str">
        <f>IF('20'!CS79&lt;&gt;"",'20'!CS79/20,"")</f>
        <v/>
      </c>
      <c r="CT79" s="54" t="str">
        <f>IF('20'!CT79&lt;&gt;"",'20'!CT79/20,"")</f>
        <v/>
      </c>
      <c r="CU79" s="54" t="str">
        <f>IF('20'!CU79&lt;&gt;"",'20'!CU79/20,"")</f>
        <v/>
      </c>
      <c r="CV79" s="54" t="str">
        <f>IF('20'!CV79&lt;&gt;"",'20'!CV79/20,"")</f>
        <v/>
      </c>
      <c r="CW79" s="54" t="str">
        <f>IF('20'!CW79&lt;&gt;"",'20'!CW79/20,"")</f>
        <v/>
      </c>
      <c r="CX79" s="54" t="str">
        <f>IF('20'!CX79&lt;&gt;"",'20'!CX79/20,"")</f>
        <v/>
      </c>
      <c r="CY79" s="54" t="str">
        <f>IF('20'!CY79&lt;&gt;"",'20'!CY79/20,"")</f>
        <v/>
      </c>
      <c r="CZ79" s="54" t="str">
        <f>IF('20'!CZ79&lt;&gt;"",'20'!CZ79/20,"")</f>
        <v/>
      </c>
      <c r="DA79" s="54" t="str">
        <f>IF('20'!DA79&lt;&gt;"",'20'!DA79/20,"")</f>
        <v/>
      </c>
      <c r="DB79" s="54" t="str">
        <f>IF('20'!DB79&lt;&gt;"",'20'!DB79/20,"")</f>
        <v/>
      </c>
      <c r="DC79" s="54" t="str">
        <f>IF('20'!DC79&lt;&gt;"",'20'!DC79/20,"")</f>
        <v/>
      </c>
      <c r="DD79" s="54" t="str">
        <f>IF('20'!DD79&lt;&gt;"",'20'!DD79/20,"")</f>
        <v/>
      </c>
      <c r="DE79" s="54" t="str">
        <f>IF('20'!DE79&lt;&gt;"",'20'!DE79/20,"")</f>
        <v/>
      </c>
      <c r="DF79" s="54" t="str">
        <f>IF('20'!DF79&lt;&gt;"",'20'!DF79/20,"")</f>
        <v/>
      </c>
      <c r="DG79" s="54" t="str">
        <f>IF('20'!DG79&lt;&gt;"",'20'!DG79/20,"")</f>
        <v/>
      </c>
      <c r="DH79" s="54" t="str">
        <f>IF('20'!DH79&lt;&gt;"",'20'!DH79/20,"")</f>
        <v/>
      </c>
      <c r="DI79" s="54" t="str">
        <f>IF('20'!DI79&lt;&gt;"",'20'!DI79/20,"")</f>
        <v/>
      </c>
      <c r="DJ79" s="54" t="str">
        <f>IF('20'!DJ79&lt;&gt;"",'20'!DJ79/20,"")</f>
        <v/>
      </c>
      <c r="DK79" s="54" t="str">
        <f>IF('20'!DK79&lt;&gt;"",'20'!DK79/20,"")</f>
        <v/>
      </c>
      <c r="DL79" s="54" t="str">
        <f>IF('20'!DL79&lt;&gt;"",'20'!DL79/20,"")</f>
        <v/>
      </c>
      <c r="DM79" s="54" t="str">
        <f>IF('20'!DM79&lt;&gt;"",'20'!DM79/20,"")</f>
        <v/>
      </c>
      <c r="DN79" s="54" t="str">
        <f>IF('20'!DN79&lt;&gt;"",'20'!DN79/20,"")</f>
        <v/>
      </c>
      <c r="DO79" s="54" t="str">
        <f>IF('20'!DO79&lt;&gt;"",'20'!DO79/20,"")</f>
        <v/>
      </c>
      <c r="DP79" s="54" t="str">
        <f>IF('20'!DP79&lt;&gt;"",'20'!DP79/20,"")</f>
        <v/>
      </c>
      <c r="DQ79" s="54" t="str">
        <f>IF('20'!DQ79&lt;&gt;"",'20'!DQ79/20,"")</f>
        <v/>
      </c>
      <c r="DR79" s="54" t="str">
        <f>IF('20'!DR79&lt;&gt;"",'20'!DR79/20,"")</f>
        <v/>
      </c>
      <c r="DS79" s="54" t="str">
        <f>IF('20'!DS79&lt;&gt;"",'20'!DS79/20,"")</f>
        <v/>
      </c>
      <c r="DT79" s="54" t="str">
        <f>IF('20'!DT79&lt;&gt;"",'20'!DT79/20,"")</f>
        <v/>
      </c>
      <c r="DU79" s="54" t="str">
        <f>IF('20'!DU79&lt;&gt;"",'20'!DU79/20,"")</f>
        <v/>
      </c>
      <c r="DV79" s="54" t="str">
        <f>IF('20'!DV79&lt;&gt;"",'20'!DV79/20,"")</f>
        <v/>
      </c>
      <c r="DW79" s="54" t="str">
        <f>IF('20'!DW79&lt;&gt;"",'20'!DW79/20,"")</f>
        <v/>
      </c>
      <c r="DX79" s="54" t="str">
        <f>IF('20'!DX79&lt;&gt;"",'20'!DX79/20,"")</f>
        <v/>
      </c>
      <c r="DY79" s="54" t="str">
        <f>IF('20'!DY79&lt;&gt;"",'20'!DY79/20,"")</f>
        <v/>
      </c>
      <c r="DZ79" s="54" t="str">
        <f>IF('20'!DZ79&lt;&gt;"",'20'!DZ79/20,"")</f>
        <v/>
      </c>
      <c r="EA79" s="54" t="str">
        <f>IF('20'!EA79&lt;&gt;"",'20'!EA79/20,"")</f>
        <v/>
      </c>
      <c r="EB79" s="54" t="str">
        <f>IF('20'!EB79&lt;&gt;"",'20'!EB79/20,"")</f>
        <v/>
      </c>
      <c r="EC79" s="54" t="str">
        <f>IF('20'!EC79&lt;&gt;"",'20'!EC79/20,"")</f>
        <v/>
      </c>
      <c r="ED79" s="54" t="str">
        <f>IF('20'!ED79&lt;&gt;"",'20'!ED79/20,"")</f>
        <v/>
      </c>
      <c r="EE79" s="54" t="str">
        <f>IF('20'!EE79&lt;&gt;"",'20'!EE79/20,"")</f>
        <v/>
      </c>
      <c r="EF79" s="54" t="str">
        <f>IF('20'!EF79&lt;&gt;"",'20'!EF79/20,"")</f>
        <v/>
      </c>
      <c r="EG79" s="54" t="str">
        <f>IF('20'!EG79&lt;&gt;"",'20'!EG79/20,"")</f>
        <v/>
      </c>
      <c r="EH79" s="54" t="str">
        <f>IF('20'!EH79&lt;&gt;"",'20'!EH79/20,"")</f>
        <v/>
      </c>
      <c r="EI79" s="54" t="str">
        <f>IF('20'!EI79&lt;&gt;"",'20'!EI79/20,"")</f>
        <v/>
      </c>
      <c r="EJ79" s="54" t="str">
        <f>IF('20'!EJ79&lt;&gt;"",'20'!EJ79/20,"")</f>
        <v/>
      </c>
      <c r="EK79" s="54" t="str">
        <f>IF('20'!EK79&lt;&gt;"",'20'!EK79/20,"")</f>
        <v/>
      </c>
      <c r="EL79" s="54" t="str">
        <f>IF('20'!EL79&lt;&gt;"",'20'!EL79/20,"")</f>
        <v/>
      </c>
      <c r="EM79" s="54" t="str">
        <f>IF('20'!EM79&lt;&gt;"",'20'!EM79/20,"")</f>
        <v/>
      </c>
      <c r="EN79" s="54" t="str">
        <f>IF('20'!EN79&lt;&gt;"",'20'!EN79/20,"")</f>
        <v/>
      </c>
      <c r="EO79" s="54" t="str">
        <f>IF('20'!EO79&lt;&gt;"",'20'!EO79/20,"")</f>
        <v/>
      </c>
      <c r="EP79" s="54" t="str">
        <f>IF('20'!EP79&lt;&gt;"",'20'!EP79/20,"")</f>
        <v/>
      </c>
      <c r="EQ79" s="54" t="str">
        <f>IF('20'!EQ79&lt;&gt;"",'20'!EQ79/20,"")</f>
        <v/>
      </c>
      <c r="ER79" s="54" t="str">
        <f>IF('20'!ER79&lt;&gt;"",'20'!ER79/20,"")</f>
        <v/>
      </c>
      <c r="ES79" s="54" t="str">
        <f>IF('20'!ES79&lt;&gt;"",'20'!ES79/20,"")</f>
        <v/>
      </c>
      <c r="ET79" s="54" t="str">
        <f>IF('20'!ET79&lt;&gt;"",'20'!ET79/20,"")</f>
        <v/>
      </c>
      <c r="EU79" s="54" t="str">
        <f>IF('20'!EU79&lt;&gt;"",'20'!EU79/20,"")</f>
        <v/>
      </c>
      <c r="EV79" s="54" t="str">
        <f>IF('20'!EV79&lt;&gt;"",'20'!EV79/20,"")</f>
        <v/>
      </c>
      <c r="EW79" s="54" t="str">
        <f>IF('20'!EW79&lt;&gt;"",'20'!EW79/20,"")</f>
        <v/>
      </c>
      <c r="EX79" s="54" t="str">
        <f>IF('20'!EX79&lt;&gt;"",'20'!EX79/20,"")</f>
        <v/>
      </c>
      <c r="EY79" s="54" t="str">
        <f>IF('20'!EY79&lt;&gt;"",'20'!EY79/20,"")</f>
        <v/>
      </c>
      <c r="EZ79" s="54" t="str">
        <f>IF('20'!EZ79&lt;&gt;"",'20'!EZ79/20,"")</f>
        <v/>
      </c>
      <c r="FA79" s="54" t="str">
        <f>IF('20'!FA79&lt;&gt;"",'20'!FA79/20,"")</f>
        <v/>
      </c>
      <c r="FB79" s="54" t="str">
        <f>IF('20'!FB79&lt;&gt;"",'20'!FB79/20,"")</f>
        <v/>
      </c>
      <c r="FC79" s="54" t="str">
        <f>IF('20'!FC79&lt;&gt;"",'20'!FC79/20,"")</f>
        <v/>
      </c>
      <c r="FD79" s="54" t="str">
        <f>IF('20'!FD79&lt;&gt;"",'20'!FD79/20,"")</f>
        <v/>
      </c>
      <c r="FE79" s="54" t="str">
        <f>IF('20'!FE79&lt;&gt;"",'20'!FE79/20,"")</f>
        <v/>
      </c>
      <c r="FF79" s="54" t="str">
        <f>IF('20'!FF79&lt;&gt;"",'20'!FF79/20,"")</f>
        <v/>
      </c>
      <c r="FG79" s="54" t="str">
        <f>IF('20'!FG79&lt;&gt;"",'20'!FG79/20,"")</f>
        <v/>
      </c>
      <c r="FH79" s="54" t="str">
        <f>IF('20'!FH79&lt;&gt;"",'20'!FH79/20,"")</f>
        <v/>
      </c>
      <c r="FI79" s="54" t="str">
        <f>IF('20'!FI79&lt;&gt;"",'20'!FI79/20,"")</f>
        <v/>
      </c>
      <c r="FJ79" s="54" t="str">
        <f>IF('20'!FJ79&lt;&gt;"",'20'!FJ79/20,"")</f>
        <v/>
      </c>
      <c r="FK79" s="54" t="str">
        <f>IF('20'!FK79&lt;&gt;"",'20'!FK79/20,"")</f>
        <v/>
      </c>
      <c r="FL79" s="54" t="str">
        <f>IF('20'!FL79&lt;&gt;"",'20'!FL79/20,"")</f>
        <v/>
      </c>
    </row>
    <row r="80" spans="2:168" x14ac:dyDescent="0.25">
      <c r="B80" s="42"/>
      <c r="C80" s="42"/>
      <c r="D80" s="38"/>
      <c r="E80" s="54" t="str">
        <f>IF('20'!E80&lt;&gt;"",'20'!E80/20,"")</f>
        <v/>
      </c>
      <c r="F80" s="54" t="str">
        <f>IF('20'!F80&lt;&gt;"",'20'!F80/20,"")</f>
        <v/>
      </c>
      <c r="G80" s="54" t="str">
        <f>IF('20'!G80&lt;&gt;"",'20'!G80/20,"")</f>
        <v/>
      </c>
      <c r="H80" s="54" t="str">
        <f>IF('20'!H80&lt;&gt;"",'20'!H80/20,"")</f>
        <v/>
      </c>
      <c r="I80" s="54" t="str">
        <f>IF('20'!I80&lt;&gt;"",'20'!I80/20,"")</f>
        <v/>
      </c>
      <c r="J80" s="54" t="str">
        <f>IF('20'!J80&lt;&gt;"",'20'!J80/20,"")</f>
        <v/>
      </c>
      <c r="K80" s="54" t="str">
        <f>IF('20'!K80&lt;&gt;"",'20'!K80/20,"")</f>
        <v/>
      </c>
      <c r="L80" s="54" t="str">
        <f>IF('20'!L80&lt;&gt;"",'20'!L80/20,"")</f>
        <v/>
      </c>
      <c r="M80" s="54" t="str">
        <f>IF('20'!M80&lt;&gt;"",'20'!M80/20,"")</f>
        <v/>
      </c>
      <c r="N80" s="54" t="str">
        <f>IF('20'!N80&lt;&gt;"",'20'!N80/20,"")</f>
        <v/>
      </c>
      <c r="O80" s="54" t="str">
        <f>IF('20'!O80&lt;&gt;"",'20'!O80/20,"")</f>
        <v/>
      </c>
      <c r="P80" s="54" t="str">
        <f>IF('20'!P80&lt;&gt;"",'20'!P80/20,"")</f>
        <v/>
      </c>
      <c r="Q80" s="54" t="str">
        <f>IF('20'!Q80&lt;&gt;"",'20'!Q80/20,"")</f>
        <v/>
      </c>
      <c r="R80" s="54" t="str">
        <f>IF('20'!R80&lt;&gt;"",'20'!R80/20,"")</f>
        <v/>
      </c>
      <c r="S80" s="54" t="str">
        <f>IF('20'!S80&lt;&gt;"",'20'!S80/20,"")</f>
        <v/>
      </c>
      <c r="T80" s="54" t="str">
        <f>IF('20'!T80&lt;&gt;"",'20'!T80/20,"")</f>
        <v/>
      </c>
      <c r="U80" s="54" t="str">
        <f>IF('20'!U80&lt;&gt;"",'20'!U80/20,"")</f>
        <v/>
      </c>
      <c r="V80" s="54" t="str">
        <f>IF('20'!V80&lt;&gt;"",'20'!V80/20,"")</f>
        <v/>
      </c>
      <c r="W80" s="54" t="str">
        <f>IF('20'!W80&lt;&gt;"",'20'!W80/20,"")</f>
        <v/>
      </c>
      <c r="X80" s="54" t="str">
        <f>IF('20'!X80&lt;&gt;"",'20'!X80/20,"")</f>
        <v/>
      </c>
      <c r="Y80" s="54" t="str">
        <f>IF('20'!Y80&lt;&gt;"",'20'!Y80/20,"")</f>
        <v/>
      </c>
      <c r="Z80" s="54" t="str">
        <f>IF('20'!Z80&lt;&gt;"",'20'!Z80/20,"")</f>
        <v/>
      </c>
      <c r="AA80" s="54" t="str">
        <f>IF('20'!AA80&lt;&gt;"",'20'!AA80/20,"")</f>
        <v/>
      </c>
      <c r="AB80" s="54" t="str">
        <f>IF('20'!AB80&lt;&gt;"",'20'!AB80/20,"")</f>
        <v/>
      </c>
      <c r="AC80" s="54" t="str">
        <f>IF('20'!AC80&lt;&gt;"",'20'!AC80/20,"")</f>
        <v/>
      </c>
      <c r="AD80" s="54" t="str">
        <f>IF('20'!AD80&lt;&gt;"",'20'!AD80/20,"")</f>
        <v/>
      </c>
      <c r="AE80" s="54" t="str">
        <f>IF('20'!AE80&lt;&gt;"",'20'!AE80/20,"")</f>
        <v/>
      </c>
      <c r="AF80" s="54" t="str">
        <f>IF('20'!AF80&lt;&gt;"",'20'!AF80/20,"")</f>
        <v/>
      </c>
      <c r="AG80" s="54" t="str">
        <f>IF('20'!AG80&lt;&gt;"",'20'!AG80/20,"")</f>
        <v/>
      </c>
      <c r="AH80" s="54" t="str">
        <f>IF('20'!AH80&lt;&gt;"",'20'!AH80/20,"")</f>
        <v/>
      </c>
      <c r="AI80" s="54" t="str">
        <f>IF('20'!AI80&lt;&gt;"",'20'!AI80/20,"")</f>
        <v/>
      </c>
      <c r="AJ80" s="54" t="str">
        <f>IF('20'!AJ80&lt;&gt;"",'20'!AJ80/20,"")</f>
        <v/>
      </c>
      <c r="AK80" s="54" t="str">
        <f>IF('20'!AK80&lt;&gt;"",'20'!AK80/20,"")</f>
        <v/>
      </c>
      <c r="AL80" s="54" t="str">
        <f>IF('20'!AL80&lt;&gt;"",'20'!AL80/20,"")</f>
        <v/>
      </c>
      <c r="AM80" s="54" t="str">
        <f>IF('20'!AM80&lt;&gt;"",'20'!AM80/20,"")</f>
        <v/>
      </c>
      <c r="AN80" s="54" t="str">
        <f>IF('20'!AN80&lt;&gt;"",'20'!AN80/20,"")</f>
        <v/>
      </c>
      <c r="AO80" s="54" t="str">
        <f>IF('20'!AO80&lt;&gt;"",'20'!AO80/20,"")</f>
        <v/>
      </c>
      <c r="AP80" s="54" t="str">
        <f>IF('20'!AP80&lt;&gt;"",'20'!AP80/20,"")</f>
        <v/>
      </c>
      <c r="AQ80" s="54" t="str">
        <f>IF('20'!AQ80&lt;&gt;"",'20'!AQ80/20,"")</f>
        <v/>
      </c>
      <c r="AR80" s="54" t="str">
        <f>IF('20'!AR80&lt;&gt;"",'20'!AR80/20,"")</f>
        <v/>
      </c>
      <c r="AS80" s="54" t="str">
        <f>IF('20'!AS80&lt;&gt;"",'20'!AS80/20,"")</f>
        <v/>
      </c>
      <c r="AT80" s="54" t="str">
        <f>IF('20'!AT80&lt;&gt;"",'20'!AT80/20,"")</f>
        <v/>
      </c>
      <c r="AU80" s="54" t="str">
        <f>IF('20'!AU80&lt;&gt;"",'20'!AU80/20,"")</f>
        <v/>
      </c>
      <c r="AV80" s="54" t="str">
        <f>IF('20'!AV80&lt;&gt;"",'20'!AV80/20,"")</f>
        <v/>
      </c>
      <c r="AW80" s="54" t="str">
        <f>IF('20'!AW80&lt;&gt;"",'20'!AW80/20,"")</f>
        <v/>
      </c>
      <c r="AX80" s="54" t="str">
        <f>IF('20'!AX80&lt;&gt;"",'20'!AX80/20,"")</f>
        <v/>
      </c>
      <c r="AY80" s="54" t="str">
        <f>IF('20'!AY80&lt;&gt;"",'20'!AY80/20,"")</f>
        <v/>
      </c>
      <c r="AZ80" s="54" t="str">
        <f>IF('20'!AZ80&lt;&gt;"",'20'!AZ80/20,"")</f>
        <v/>
      </c>
      <c r="BA80" s="54" t="str">
        <f>IF('20'!BA80&lt;&gt;"",'20'!BA80/20,"")</f>
        <v/>
      </c>
      <c r="BB80" s="54" t="str">
        <f>IF('20'!BB80&lt;&gt;"",'20'!BB80/20,"")</f>
        <v/>
      </c>
      <c r="BC80" s="54" t="str">
        <f>IF('20'!BC80&lt;&gt;"",'20'!BC80/20,"")</f>
        <v/>
      </c>
      <c r="BD80" s="54" t="str">
        <f>IF('20'!BD80&lt;&gt;"",'20'!BD80/20,"")</f>
        <v/>
      </c>
      <c r="BE80" s="54" t="str">
        <f>IF('20'!BE80&lt;&gt;"",'20'!BE80/20,"")</f>
        <v/>
      </c>
      <c r="BF80" s="54" t="str">
        <f>IF('20'!BF80&lt;&gt;"",'20'!BF80/20,"")</f>
        <v/>
      </c>
      <c r="BG80" s="54" t="str">
        <f>IF('20'!BG80&lt;&gt;"",'20'!BG80/20,"")</f>
        <v/>
      </c>
      <c r="BH80" s="54" t="str">
        <f>IF('20'!BH80&lt;&gt;"",'20'!BH80/20,"")</f>
        <v/>
      </c>
      <c r="BI80" s="54" t="str">
        <f>IF('20'!BI80&lt;&gt;"",'20'!BI80/20,"")</f>
        <v/>
      </c>
      <c r="BJ80" s="54" t="str">
        <f>IF('20'!BJ80&lt;&gt;"",'20'!BJ80/20,"")</f>
        <v/>
      </c>
      <c r="BK80" s="54" t="str">
        <f>IF('20'!BK80&lt;&gt;"",'20'!BK80/20,"")</f>
        <v/>
      </c>
      <c r="BL80" s="54" t="str">
        <f>IF('20'!BL80&lt;&gt;"",'20'!BL80/20,"")</f>
        <v/>
      </c>
      <c r="BM80" s="54" t="str">
        <f>IF('20'!BM80&lt;&gt;"",'20'!BM80/20,"")</f>
        <v/>
      </c>
      <c r="BN80" s="54" t="str">
        <f>IF('20'!BN80&lt;&gt;"",'20'!BN80/20,"")</f>
        <v/>
      </c>
      <c r="BO80" s="54" t="str">
        <f>IF('20'!BO80&lt;&gt;"",'20'!BO80/20,"")</f>
        <v/>
      </c>
      <c r="BP80" s="54" t="str">
        <f>IF('20'!BP80&lt;&gt;"",'20'!BP80/20,"")</f>
        <v/>
      </c>
      <c r="BQ80" s="54" t="str">
        <f>IF('20'!BQ80&lt;&gt;"",'20'!BQ80/20,"")</f>
        <v/>
      </c>
      <c r="BR80" s="54" t="str">
        <f>IF('20'!BR80&lt;&gt;"",'20'!BR80/20,"")</f>
        <v/>
      </c>
      <c r="BS80" s="54" t="str">
        <f>IF('20'!BS80&lt;&gt;"",'20'!BS80/20,"")</f>
        <v/>
      </c>
      <c r="BT80" s="54" t="str">
        <f>IF('20'!BT80&lt;&gt;"",'20'!BT80/20,"")</f>
        <v/>
      </c>
      <c r="BU80" s="54" t="str">
        <f>IF('20'!BU80&lt;&gt;"",'20'!BU80/20,"")</f>
        <v/>
      </c>
      <c r="BV80" s="54" t="str">
        <f>IF('20'!BV80&lt;&gt;"",'20'!BV80/20,"")</f>
        <v/>
      </c>
      <c r="BW80" s="54" t="str">
        <f>IF('20'!BW80&lt;&gt;"",'20'!BW80/20,"")</f>
        <v/>
      </c>
      <c r="BX80" s="54" t="str">
        <f>IF('20'!BX80&lt;&gt;"",'20'!BX80/20,"")</f>
        <v/>
      </c>
      <c r="BY80" s="54" t="str">
        <f>IF('20'!BY80&lt;&gt;"",'20'!BY80/20,"")</f>
        <v/>
      </c>
      <c r="BZ80" s="54" t="str">
        <f>IF('20'!BZ80&lt;&gt;"",'20'!BZ80/20,"")</f>
        <v/>
      </c>
      <c r="CA80" s="54" t="str">
        <f>IF('20'!CA80&lt;&gt;"",'20'!CA80/20,"")</f>
        <v/>
      </c>
      <c r="CB80" s="54" t="str">
        <f>IF('20'!CB80&lt;&gt;"",'20'!CB80/20,"")</f>
        <v/>
      </c>
      <c r="CC80" s="54" t="str">
        <f>IF('20'!CC80&lt;&gt;"",'20'!CC80/20,"")</f>
        <v/>
      </c>
      <c r="CD80" s="54" t="str">
        <f>IF('20'!CD80&lt;&gt;"",'20'!CD80/20,"")</f>
        <v/>
      </c>
      <c r="CE80" s="54" t="str">
        <f>IF('20'!CE80&lt;&gt;"",'20'!CE80/20,"")</f>
        <v/>
      </c>
      <c r="CF80" s="54" t="str">
        <f>IF('20'!CF80&lt;&gt;"",'20'!CF80/20,"")</f>
        <v/>
      </c>
      <c r="CG80" s="54" t="str">
        <f>IF('20'!CG80&lt;&gt;"",'20'!CG80/20,"")</f>
        <v/>
      </c>
      <c r="CH80" s="54" t="str">
        <f>IF('20'!CH80&lt;&gt;"",'20'!CH80/20,"")</f>
        <v/>
      </c>
      <c r="CI80" s="54" t="str">
        <f>IF('20'!CI80&lt;&gt;"",'20'!CI80/20,"")</f>
        <v/>
      </c>
      <c r="CJ80" s="54" t="str">
        <f>IF('20'!CJ80&lt;&gt;"",'20'!CJ80/20,"")</f>
        <v/>
      </c>
      <c r="CK80" s="54" t="str">
        <f>IF('20'!CK80&lt;&gt;"",'20'!CK80/20,"")</f>
        <v/>
      </c>
      <c r="CL80" s="54" t="str">
        <f>IF('20'!CL80&lt;&gt;"",'20'!CL80/20,"")</f>
        <v/>
      </c>
      <c r="CM80" s="54" t="str">
        <f>IF('20'!CM80&lt;&gt;"",'20'!CM80/20,"")</f>
        <v/>
      </c>
      <c r="CN80" s="54" t="str">
        <f>IF('20'!CN80&lt;&gt;"",'20'!CN80/20,"")</f>
        <v/>
      </c>
      <c r="CO80" s="54" t="str">
        <f>IF('20'!CO80&lt;&gt;"",'20'!CO80/20,"")</f>
        <v/>
      </c>
      <c r="CP80" s="54" t="str">
        <f>IF('20'!CP80&lt;&gt;"",'20'!CP80/20,"")</f>
        <v/>
      </c>
      <c r="CQ80" s="54" t="str">
        <f>IF('20'!CQ80&lt;&gt;"",'20'!CQ80/20,"")</f>
        <v/>
      </c>
      <c r="CR80" s="54" t="str">
        <f>IF('20'!CR80&lt;&gt;"",'20'!CR80/20,"")</f>
        <v/>
      </c>
      <c r="CS80" s="54" t="str">
        <f>IF('20'!CS80&lt;&gt;"",'20'!CS80/20,"")</f>
        <v/>
      </c>
      <c r="CT80" s="54" t="str">
        <f>IF('20'!CT80&lt;&gt;"",'20'!CT80/20,"")</f>
        <v/>
      </c>
      <c r="CU80" s="54" t="str">
        <f>IF('20'!CU80&lt;&gt;"",'20'!CU80/20,"")</f>
        <v/>
      </c>
      <c r="CV80" s="54" t="str">
        <f>IF('20'!CV80&lt;&gt;"",'20'!CV80/20,"")</f>
        <v/>
      </c>
      <c r="CW80" s="54" t="str">
        <f>IF('20'!CW80&lt;&gt;"",'20'!CW80/20,"")</f>
        <v/>
      </c>
      <c r="CX80" s="54" t="str">
        <f>IF('20'!CX80&lt;&gt;"",'20'!CX80/20,"")</f>
        <v/>
      </c>
      <c r="CY80" s="54" t="str">
        <f>IF('20'!CY80&lt;&gt;"",'20'!CY80/20,"")</f>
        <v/>
      </c>
      <c r="CZ80" s="54" t="str">
        <f>IF('20'!CZ80&lt;&gt;"",'20'!CZ80/20,"")</f>
        <v/>
      </c>
      <c r="DA80" s="54" t="str">
        <f>IF('20'!DA80&lt;&gt;"",'20'!DA80/20,"")</f>
        <v/>
      </c>
      <c r="DB80" s="54" t="str">
        <f>IF('20'!DB80&lt;&gt;"",'20'!DB80/20,"")</f>
        <v/>
      </c>
      <c r="DC80" s="54" t="str">
        <f>IF('20'!DC80&lt;&gt;"",'20'!DC80/20,"")</f>
        <v/>
      </c>
      <c r="DD80" s="54" t="str">
        <f>IF('20'!DD80&lt;&gt;"",'20'!DD80/20,"")</f>
        <v/>
      </c>
      <c r="DE80" s="54" t="str">
        <f>IF('20'!DE80&lt;&gt;"",'20'!DE80/20,"")</f>
        <v/>
      </c>
      <c r="DF80" s="54" t="str">
        <f>IF('20'!DF80&lt;&gt;"",'20'!DF80/20,"")</f>
        <v/>
      </c>
      <c r="DG80" s="54" t="str">
        <f>IF('20'!DG80&lt;&gt;"",'20'!DG80/20,"")</f>
        <v/>
      </c>
      <c r="DH80" s="54" t="str">
        <f>IF('20'!DH80&lt;&gt;"",'20'!DH80/20,"")</f>
        <v/>
      </c>
      <c r="DI80" s="54" t="str">
        <f>IF('20'!DI80&lt;&gt;"",'20'!DI80/20,"")</f>
        <v/>
      </c>
      <c r="DJ80" s="54" t="str">
        <f>IF('20'!DJ80&lt;&gt;"",'20'!DJ80/20,"")</f>
        <v/>
      </c>
      <c r="DK80" s="54" t="str">
        <f>IF('20'!DK80&lt;&gt;"",'20'!DK80/20,"")</f>
        <v/>
      </c>
      <c r="DL80" s="54" t="str">
        <f>IF('20'!DL80&lt;&gt;"",'20'!DL80/20,"")</f>
        <v/>
      </c>
      <c r="DM80" s="54" t="str">
        <f>IF('20'!DM80&lt;&gt;"",'20'!DM80/20,"")</f>
        <v/>
      </c>
      <c r="DN80" s="54" t="str">
        <f>IF('20'!DN80&lt;&gt;"",'20'!DN80/20,"")</f>
        <v/>
      </c>
      <c r="DO80" s="54" t="str">
        <f>IF('20'!DO80&lt;&gt;"",'20'!DO80/20,"")</f>
        <v/>
      </c>
      <c r="DP80" s="54" t="str">
        <f>IF('20'!DP80&lt;&gt;"",'20'!DP80/20,"")</f>
        <v/>
      </c>
      <c r="DQ80" s="54" t="str">
        <f>IF('20'!DQ80&lt;&gt;"",'20'!DQ80/20,"")</f>
        <v/>
      </c>
      <c r="DR80" s="54" t="str">
        <f>IF('20'!DR80&lt;&gt;"",'20'!DR80/20,"")</f>
        <v/>
      </c>
      <c r="DS80" s="54" t="str">
        <f>IF('20'!DS80&lt;&gt;"",'20'!DS80/20,"")</f>
        <v/>
      </c>
      <c r="DT80" s="54" t="str">
        <f>IF('20'!DT80&lt;&gt;"",'20'!DT80/20,"")</f>
        <v/>
      </c>
      <c r="DU80" s="54" t="str">
        <f>IF('20'!DU80&lt;&gt;"",'20'!DU80/20,"")</f>
        <v/>
      </c>
      <c r="DV80" s="54" t="str">
        <f>IF('20'!DV80&lt;&gt;"",'20'!DV80/20,"")</f>
        <v/>
      </c>
      <c r="DW80" s="54" t="str">
        <f>IF('20'!DW80&lt;&gt;"",'20'!DW80/20,"")</f>
        <v/>
      </c>
      <c r="DX80" s="54" t="str">
        <f>IF('20'!DX80&lt;&gt;"",'20'!DX80/20,"")</f>
        <v/>
      </c>
      <c r="DY80" s="54" t="str">
        <f>IF('20'!DY80&lt;&gt;"",'20'!DY80/20,"")</f>
        <v/>
      </c>
      <c r="DZ80" s="54" t="str">
        <f>IF('20'!DZ80&lt;&gt;"",'20'!DZ80/20,"")</f>
        <v/>
      </c>
      <c r="EA80" s="54" t="str">
        <f>IF('20'!EA80&lt;&gt;"",'20'!EA80/20,"")</f>
        <v/>
      </c>
      <c r="EB80" s="54" t="str">
        <f>IF('20'!EB80&lt;&gt;"",'20'!EB80/20,"")</f>
        <v/>
      </c>
      <c r="EC80" s="54" t="str">
        <f>IF('20'!EC80&lt;&gt;"",'20'!EC80/20,"")</f>
        <v/>
      </c>
      <c r="ED80" s="54" t="str">
        <f>IF('20'!ED80&lt;&gt;"",'20'!ED80/20,"")</f>
        <v/>
      </c>
      <c r="EE80" s="54" t="str">
        <f>IF('20'!EE80&lt;&gt;"",'20'!EE80/20,"")</f>
        <v/>
      </c>
      <c r="EF80" s="54" t="str">
        <f>IF('20'!EF80&lt;&gt;"",'20'!EF80/20,"")</f>
        <v/>
      </c>
      <c r="EG80" s="54" t="str">
        <f>IF('20'!EG80&lt;&gt;"",'20'!EG80/20,"")</f>
        <v/>
      </c>
      <c r="EH80" s="54" t="str">
        <f>IF('20'!EH80&lt;&gt;"",'20'!EH80/20,"")</f>
        <v/>
      </c>
      <c r="EI80" s="54" t="str">
        <f>IF('20'!EI80&lt;&gt;"",'20'!EI80/20,"")</f>
        <v/>
      </c>
      <c r="EJ80" s="54" t="str">
        <f>IF('20'!EJ80&lt;&gt;"",'20'!EJ80/20,"")</f>
        <v/>
      </c>
      <c r="EK80" s="54" t="str">
        <f>IF('20'!EK80&lt;&gt;"",'20'!EK80/20,"")</f>
        <v/>
      </c>
      <c r="EL80" s="54" t="str">
        <f>IF('20'!EL80&lt;&gt;"",'20'!EL80/20,"")</f>
        <v/>
      </c>
      <c r="EM80" s="54" t="str">
        <f>IF('20'!EM80&lt;&gt;"",'20'!EM80/20,"")</f>
        <v/>
      </c>
      <c r="EN80" s="54" t="str">
        <f>IF('20'!EN80&lt;&gt;"",'20'!EN80/20,"")</f>
        <v/>
      </c>
      <c r="EO80" s="54" t="str">
        <f>IF('20'!EO80&lt;&gt;"",'20'!EO80/20,"")</f>
        <v/>
      </c>
      <c r="EP80" s="54" t="str">
        <f>IF('20'!EP80&lt;&gt;"",'20'!EP80/20,"")</f>
        <v/>
      </c>
      <c r="EQ80" s="54" t="str">
        <f>IF('20'!EQ80&lt;&gt;"",'20'!EQ80/20,"")</f>
        <v/>
      </c>
      <c r="ER80" s="54" t="str">
        <f>IF('20'!ER80&lt;&gt;"",'20'!ER80/20,"")</f>
        <v/>
      </c>
      <c r="ES80" s="54" t="str">
        <f>IF('20'!ES80&lt;&gt;"",'20'!ES80/20,"")</f>
        <v/>
      </c>
      <c r="ET80" s="54" t="str">
        <f>IF('20'!ET80&lt;&gt;"",'20'!ET80/20,"")</f>
        <v/>
      </c>
      <c r="EU80" s="54" t="str">
        <f>IF('20'!EU80&lt;&gt;"",'20'!EU80/20,"")</f>
        <v/>
      </c>
      <c r="EV80" s="54" t="str">
        <f>IF('20'!EV80&lt;&gt;"",'20'!EV80/20,"")</f>
        <v/>
      </c>
      <c r="EW80" s="54" t="str">
        <f>IF('20'!EW80&lt;&gt;"",'20'!EW80/20,"")</f>
        <v/>
      </c>
      <c r="EX80" s="54" t="str">
        <f>IF('20'!EX80&lt;&gt;"",'20'!EX80/20,"")</f>
        <v/>
      </c>
      <c r="EY80" s="54" t="str">
        <f>IF('20'!EY80&lt;&gt;"",'20'!EY80/20,"")</f>
        <v/>
      </c>
      <c r="EZ80" s="54" t="str">
        <f>IF('20'!EZ80&lt;&gt;"",'20'!EZ80/20,"")</f>
        <v/>
      </c>
      <c r="FA80" s="54" t="str">
        <f>IF('20'!FA80&lt;&gt;"",'20'!FA80/20,"")</f>
        <v/>
      </c>
      <c r="FB80" s="54" t="str">
        <f>IF('20'!FB80&lt;&gt;"",'20'!FB80/20,"")</f>
        <v/>
      </c>
      <c r="FC80" s="54" t="str">
        <f>IF('20'!FC80&lt;&gt;"",'20'!FC80/20,"")</f>
        <v/>
      </c>
      <c r="FD80" s="54" t="str">
        <f>IF('20'!FD80&lt;&gt;"",'20'!FD80/20,"")</f>
        <v/>
      </c>
      <c r="FE80" s="54" t="str">
        <f>IF('20'!FE80&lt;&gt;"",'20'!FE80/20,"")</f>
        <v/>
      </c>
      <c r="FF80" s="54" t="str">
        <f>IF('20'!FF80&lt;&gt;"",'20'!FF80/20,"")</f>
        <v/>
      </c>
      <c r="FG80" s="54" t="str">
        <f>IF('20'!FG80&lt;&gt;"",'20'!FG80/20,"")</f>
        <v/>
      </c>
      <c r="FH80" s="54" t="str">
        <f>IF('20'!FH80&lt;&gt;"",'20'!FH80/20,"")</f>
        <v/>
      </c>
      <c r="FI80" s="54" t="str">
        <f>IF('20'!FI80&lt;&gt;"",'20'!FI80/20,"")</f>
        <v/>
      </c>
      <c r="FJ80" s="54" t="str">
        <f>IF('20'!FJ80&lt;&gt;"",'20'!FJ80/20,"")</f>
        <v/>
      </c>
      <c r="FK80" s="54" t="str">
        <f>IF('20'!FK80&lt;&gt;"",'20'!FK80/20,"")</f>
        <v/>
      </c>
      <c r="FL80" s="54" t="str">
        <f>IF('20'!FL80&lt;&gt;"",'20'!FL80/20,"")</f>
        <v/>
      </c>
    </row>
    <row r="81" spans="2:168" x14ac:dyDescent="0.25">
      <c r="B81" s="42"/>
      <c r="C81" s="42"/>
      <c r="D81" s="38"/>
      <c r="E81" s="54" t="str">
        <f>IF('20'!E81&lt;&gt;"",'20'!E81/20,"")</f>
        <v/>
      </c>
      <c r="F81" s="54" t="str">
        <f>IF('20'!F81&lt;&gt;"",'20'!F81/20,"")</f>
        <v/>
      </c>
      <c r="G81" s="54" t="str">
        <f>IF('20'!G81&lt;&gt;"",'20'!G81/20,"")</f>
        <v/>
      </c>
      <c r="H81" s="54" t="str">
        <f>IF('20'!H81&lt;&gt;"",'20'!H81/20,"")</f>
        <v/>
      </c>
      <c r="I81" s="54" t="str">
        <f>IF('20'!I81&lt;&gt;"",'20'!I81/20,"")</f>
        <v/>
      </c>
      <c r="J81" s="54" t="str">
        <f>IF('20'!J81&lt;&gt;"",'20'!J81/20,"")</f>
        <v/>
      </c>
      <c r="K81" s="54" t="str">
        <f>IF('20'!K81&lt;&gt;"",'20'!K81/20,"")</f>
        <v/>
      </c>
      <c r="L81" s="54" t="str">
        <f>IF('20'!L81&lt;&gt;"",'20'!L81/20,"")</f>
        <v/>
      </c>
      <c r="M81" s="54" t="str">
        <f>IF('20'!M81&lt;&gt;"",'20'!M81/20,"")</f>
        <v/>
      </c>
      <c r="N81" s="54" t="str">
        <f>IF('20'!N81&lt;&gt;"",'20'!N81/20,"")</f>
        <v/>
      </c>
      <c r="O81" s="54" t="str">
        <f>IF('20'!O81&lt;&gt;"",'20'!O81/20,"")</f>
        <v/>
      </c>
      <c r="P81" s="54" t="str">
        <f>IF('20'!P81&lt;&gt;"",'20'!P81/20,"")</f>
        <v/>
      </c>
      <c r="Q81" s="54" t="str">
        <f>IF('20'!Q81&lt;&gt;"",'20'!Q81/20,"")</f>
        <v/>
      </c>
      <c r="R81" s="54" t="str">
        <f>IF('20'!R81&lt;&gt;"",'20'!R81/20,"")</f>
        <v/>
      </c>
      <c r="S81" s="54" t="str">
        <f>IF('20'!S81&lt;&gt;"",'20'!S81/20,"")</f>
        <v/>
      </c>
      <c r="T81" s="54" t="str">
        <f>IF('20'!T81&lt;&gt;"",'20'!T81/20,"")</f>
        <v/>
      </c>
      <c r="U81" s="54" t="str">
        <f>IF('20'!U81&lt;&gt;"",'20'!U81/20,"")</f>
        <v/>
      </c>
      <c r="V81" s="54" t="str">
        <f>IF('20'!V81&lt;&gt;"",'20'!V81/20,"")</f>
        <v/>
      </c>
      <c r="W81" s="54" t="str">
        <f>IF('20'!W81&lt;&gt;"",'20'!W81/20,"")</f>
        <v/>
      </c>
      <c r="X81" s="54" t="str">
        <f>IF('20'!X81&lt;&gt;"",'20'!X81/20,"")</f>
        <v/>
      </c>
      <c r="Y81" s="54" t="str">
        <f>IF('20'!Y81&lt;&gt;"",'20'!Y81/20,"")</f>
        <v/>
      </c>
      <c r="Z81" s="54" t="str">
        <f>IF('20'!Z81&lt;&gt;"",'20'!Z81/20,"")</f>
        <v/>
      </c>
      <c r="AA81" s="54" t="str">
        <f>IF('20'!AA81&lt;&gt;"",'20'!AA81/20,"")</f>
        <v/>
      </c>
      <c r="AB81" s="54" t="str">
        <f>IF('20'!AB81&lt;&gt;"",'20'!AB81/20,"")</f>
        <v/>
      </c>
      <c r="AC81" s="54" t="str">
        <f>IF('20'!AC81&lt;&gt;"",'20'!AC81/20,"")</f>
        <v/>
      </c>
      <c r="AD81" s="54" t="str">
        <f>IF('20'!AD81&lt;&gt;"",'20'!AD81/20,"")</f>
        <v/>
      </c>
      <c r="AE81" s="54" t="str">
        <f>IF('20'!AE81&lt;&gt;"",'20'!AE81/20,"")</f>
        <v/>
      </c>
      <c r="AF81" s="54" t="str">
        <f>IF('20'!AF81&lt;&gt;"",'20'!AF81/20,"")</f>
        <v/>
      </c>
      <c r="AG81" s="54" t="str">
        <f>IF('20'!AG81&lt;&gt;"",'20'!AG81/20,"")</f>
        <v/>
      </c>
      <c r="AH81" s="54" t="str">
        <f>IF('20'!AH81&lt;&gt;"",'20'!AH81/20,"")</f>
        <v/>
      </c>
      <c r="AI81" s="54" t="str">
        <f>IF('20'!AI81&lt;&gt;"",'20'!AI81/20,"")</f>
        <v/>
      </c>
      <c r="AJ81" s="54" t="str">
        <f>IF('20'!AJ81&lt;&gt;"",'20'!AJ81/20,"")</f>
        <v/>
      </c>
      <c r="AK81" s="54" t="str">
        <f>IF('20'!AK81&lt;&gt;"",'20'!AK81/20,"")</f>
        <v/>
      </c>
      <c r="AL81" s="54" t="str">
        <f>IF('20'!AL81&lt;&gt;"",'20'!AL81/20,"")</f>
        <v/>
      </c>
      <c r="AM81" s="54" t="str">
        <f>IF('20'!AM81&lt;&gt;"",'20'!AM81/20,"")</f>
        <v/>
      </c>
      <c r="AN81" s="54" t="str">
        <f>IF('20'!AN81&lt;&gt;"",'20'!AN81/20,"")</f>
        <v/>
      </c>
      <c r="AO81" s="54" t="str">
        <f>IF('20'!AO81&lt;&gt;"",'20'!AO81/20,"")</f>
        <v/>
      </c>
      <c r="AP81" s="54" t="str">
        <f>IF('20'!AP81&lt;&gt;"",'20'!AP81/20,"")</f>
        <v/>
      </c>
      <c r="AQ81" s="54" t="str">
        <f>IF('20'!AQ81&lt;&gt;"",'20'!AQ81/20,"")</f>
        <v/>
      </c>
      <c r="AR81" s="54" t="str">
        <f>IF('20'!AR81&lt;&gt;"",'20'!AR81/20,"")</f>
        <v/>
      </c>
      <c r="AS81" s="54" t="str">
        <f>IF('20'!AS81&lt;&gt;"",'20'!AS81/20,"")</f>
        <v/>
      </c>
      <c r="AT81" s="54" t="str">
        <f>IF('20'!AT81&lt;&gt;"",'20'!AT81/20,"")</f>
        <v/>
      </c>
      <c r="AU81" s="54" t="str">
        <f>IF('20'!AU81&lt;&gt;"",'20'!AU81/20,"")</f>
        <v/>
      </c>
      <c r="AV81" s="54" t="str">
        <f>IF('20'!AV81&lt;&gt;"",'20'!AV81/20,"")</f>
        <v/>
      </c>
      <c r="AW81" s="54" t="str">
        <f>IF('20'!AW81&lt;&gt;"",'20'!AW81/20,"")</f>
        <v/>
      </c>
      <c r="AX81" s="54" t="str">
        <f>IF('20'!AX81&lt;&gt;"",'20'!AX81/20,"")</f>
        <v/>
      </c>
      <c r="AY81" s="54" t="str">
        <f>IF('20'!AY81&lt;&gt;"",'20'!AY81/20,"")</f>
        <v/>
      </c>
      <c r="AZ81" s="54" t="str">
        <f>IF('20'!AZ81&lt;&gt;"",'20'!AZ81/20,"")</f>
        <v/>
      </c>
      <c r="BA81" s="54" t="str">
        <f>IF('20'!BA81&lt;&gt;"",'20'!BA81/20,"")</f>
        <v/>
      </c>
      <c r="BB81" s="54" t="str">
        <f>IF('20'!BB81&lt;&gt;"",'20'!BB81/20,"")</f>
        <v/>
      </c>
      <c r="BC81" s="54" t="str">
        <f>IF('20'!BC81&lt;&gt;"",'20'!BC81/20,"")</f>
        <v/>
      </c>
      <c r="BD81" s="54" t="str">
        <f>IF('20'!BD81&lt;&gt;"",'20'!BD81/20,"")</f>
        <v/>
      </c>
      <c r="BE81" s="54" t="str">
        <f>IF('20'!BE81&lt;&gt;"",'20'!BE81/20,"")</f>
        <v/>
      </c>
      <c r="BF81" s="54" t="str">
        <f>IF('20'!BF81&lt;&gt;"",'20'!BF81/20,"")</f>
        <v/>
      </c>
      <c r="BG81" s="54" t="str">
        <f>IF('20'!BG81&lt;&gt;"",'20'!BG81/20,"")</f>
        <v/>
      </c>
      <c r="BH81" s="54" t="str">
        <f>IF('20'!BH81&lt;&gt;"",'20'!BH81/20,"")</f>
        <v/>
      </c>
      <c r="BI81" s="54" t="str">
        <f>IF('20'!BI81&lt;&gt;"",'20'!BI81/20,"")</f>
        <v/>
      </c>
      <c r="BJ81" s="54" t="str">
        <f>IF('20'!BJ81&lt;&gt;"",'20'!BJ81/20,"")</f>
        <v/>
      </c>
      <c r="BK81" s="54" t="str">
        <f>IF('20'!BK81&lt;&gt;"",'20'!BK81/20,"")</f>
        <v/>
      </c>
      <c r="BL81" s="54" t="str">
        <f>IF('20'!BL81&lt;&gt;"",'20'!BL81/20,"")</f>
        <v/>
      </c>
      <c r="BM81" s="54" t="str">
        <f>IF('20'!BM81&lt;&gt;"",'20'!BM81/20,"")</f>
        <v/>
      </c>
      <c r="BN81" s="54" t="str">
        <f>IF('20'!BN81&lt;&gt;"",'20'!BN81/20,"")</f>
        <v/>
      </c>
      <c r="BO81" s="54" t="str">
        <f>IF('20'!BO81&lt;&gt;"",'20'!BO81/20,"")</f>
        <v/>
      </c>
      <c r="BP81" s="54" t="str">
        <f>IF('20'!BP81&lt;&gt;"",'20'!BP81/20,"")</f>
        <v/>
      </c>
      <c r="BQ81" s="54" t="str">
        <f>IF('20'!BQ81&lt;&gt;"",'20'!BQ81/20,"")</f>
        <v/>
      </c>
      <c r="BR81" s="54" t="str">
        <f>IF('20'!BR81&lt;&gt;"",'20'!BR81/20,"")</f>
        <v/>
      </c>
      <c r="BS81" s="54" t="str">
        <f>IF('20'!BS81&lt;&gt;"",'20'!BS81/20,"")</f>
        <v/>
      </c>
      <c r="BT81" s="54" t="str">
        <f>IF('20'!BT81&lt;&gt;"",'20'!BT81/20,"")</f>
        <v/>
      </c>
      <c r="BU81" s="54" t="str">
        <f>IF('20'!BU81&lt;&gt;"",'20'!BU81/20,"")</f>
        <v/>
      </c>
      <c r="BV81" s="54" t="str">
        <f>IF('20'!BV81&lt;&gt;"",'20'!BV81/20,"")</f>
        <v/>
      </c>
      <c r="BW81" s="54" t="str">
        <f>IF('20'!BW81&lt;&gt;"",'20'!BW81/20,"")</f>
        <v/>
      </c>
      <c r="BX81" s="54" t="str">
        <f>IF('20'!BX81&lt;&gt;"",'20'!BX81/20,"")</f>
        <v/>
      </c>
      <c r="BY81" s="54" t="str">
        <f>IF('20'!BY81&lt;&gt;"",'20'!BY81/20,"")</f>
        <v/>
      </c>
      <c r="BZ81" s="54" t="str">
        <f>IF('20'!BZ81&lt;&gt;"",'20'!BZ81/20,"")</f>
        <v/>
      </c>
      <c r="CA81" s="54" t="str">
        <f>IF('20'!CA81&lt;&gt;"",'20'!CA81/20,"")</f>
        <v/>
      </c>
      <c r="CB81" s="54" t="str">
        <f>IF('20'!CB81&lt;&gt;"",'20'!CB81/20,"")</f>
        <v/>
      </c>
      <c r="CC81" s="54" t="str">
        <f>IF('20'!CC81&lt;&gt;"",'20'!CC81/20,"")</f>
        <v/>
      </c>
      <c r="CD81" s="54" t="str">
        <f>IF('20'!CD81&lt;&gt;"",'20'!CD81/20,"")</f>
        <v/>
      </c>
      <c r="CE81" s="54" t="str">
        <f>IF('20'!CE81&lt;&gt;"",'20'!CE81/20,"")</f>
        <v/>
      </c>
      <c r="CF81" s="54" t="str">
        <f>IF('20'!CF81&lt;&gt;"",'20'!CF81/20,"")</f>
        <v/>
      </c>
      <c r="CG81" s="54" t="str">
        <f>IF('20'!CG81&lt;&gt;"",'20'!CG81/20,"")</f>
        <v/>
      </c>
      <c r="CH81" s="54" t="str">
        <f>IF('20'!CH81&lt;&gt;"",'20'!CH81/20,"")</f>
        <v/>
      </c>
      <c r="CI81" s="54" t="str">
        <f>IF('20'!CI81&lt;&gt;"",'20'!CI81/20,"")</f>
        <v/>
      </c>
      <c r="CJ81" s="54" t="str">
        <f>IF('20'!CJ81&lt;&gt;"",'20'!CJ81/20,"")</f>
        <v/>
      </c>
      <c r="CK81" s="54" t="str">
        <f>IF('20'!CK81&lt;&gt;"",'20'!CK81/20,"")</f>
        <v/>
      </c>
      <c r="CL81" s="54" t="str">
        <f>IF('20'!CL81&lt;&gt;"",'20'!CL81/20,"")</f>
        <v/>
      </c>
      <c r="CM81" s="54" t="str">
        <f>IF('20'!CM81&lt;&gt;"",'20'!CM81/20,"")</f>
        <v/>
      </c>
      <c r="CN81" s="54" t="str">
        <f>IF('20'!CN81&lt;&gt;"",'20'!CN81/20,"")</f>
        <v/>
      </c>
      <c r="CO81" s="54" t="str">
        <f>IF('20'!CO81&lt;&gt;"",'20'!CO81/20,"")</f>
        <v/>
      </c>
      <c r="CP81" s="54" t="str">
        <f>IF('20'!CP81&lt;&gt;"",'20'!CP81/20,"")</f>
        <v/>
      </c>
      <c r="CQ81" s="54" t="str">
        <f>IF('20'!CQ81&lt;&gt;"",'20'!CQ81/20,"")</f>
        <v/>
      </c>
      <c r="CR81" s="54" t="str">
        <f>IF('20'!CR81&lt;&gt;"",'20'!CR81/20,"")</f>
        <v/>
      </c>
      <c r="CS81" s="54" t="str">
        <f>IF('20'!CS81&lt;&gt;"",'20'!CS81/20,"")</f>
        <v/>
      </c>
      <c r="CT81" s="54" t="str">
        <f>IF('20'!CT81&lt;&gt;"",'20'!CT81/20,"")</f>
        <v/>
      </c>
      <c r="CU81" s="54" t="str">
        <f>IF('20'!CU81&lt;&gt;"",'20'!CU81/20,"")</f>
        <v/>
      </c>
      <c r="CV81" s="54" t="str">
        <f>IF('20'!CV81&lt;&gt;"",'20'!CV81/20,"")</f>
        <v/>
      </c>
      <c r="CW81" s="54" t="str">
        <f>IF('20'!CW81&lt;&gt;"",'20'!CW81/20,"")</f>
        <v/>
      </c>
      <c r="CX81" s="54" t="str">
        <f>IF('20'!CX81&lt;&gt;"",'20'!CX81/20,"")</f>
        <v/>
      </c>
      <c r="CY81" s="54" t="str">
        <f>IF('20'!CY81&lt;&gt;"",'20'!CY81/20,"")</f>
        <v/>
      </c>
      <c r="CZ81" s="54" t="str">
        <f>IF('20'!CZ81&lt;&gt;"",'20'!CZ81/20,"")</f>
        <v/>
      </c>
      <c r="DA81" s="54" t="str">
        <f>IF('20'!DA81&lt;&gt;"",'20'!DA81/20,"")</f>
        <v/>
      </c>
      <c r="DB81" s="54" t="str">
        <f>IF('20'!DB81&lt;&gt;"",'20'!DB81/20,"")</f>
        <v/>
      </c>
      <c r="DC81" s="54" t="str">
        <f>IF('20'!DC81&lt;&gt;"",'20'!DC81/20,"")</f>
        <v/>
      </c>
      <c r="DD81" s="54" t="str">
        <f>IF('20'!DD81&lt;&gt;"",'20'!DD81/20,"")</f>
        <v/>
      </c>
      <c r="DE81" s="54" t="str">
        <f>IF('20'!DE81&lt;&gt;"",'20'!DE81/20,"")</f>
        <v/>
      </c>
      <c r="DF81" s="54" t="str">
        <f>IF('20'!DF81&lt;&gt;"",'20'!DF81/20,"")</f>
        <v/>
      </c>
      <c r="DG81" s="54" t="str">
        <f>IF('20'!DG81&lt;&gt;"",'20'!DG81/20,"")</f>
        <v/>
      </c>
      <c r="DH81" s="54" t="str">
        <f>IF('20'!DH81&lt;&gt;"",'20'!DH81/20,"")</f>
        <v/>
      </c>
      <c r="DI81" s="54" t="str">
        <f>IF('20'!DI81&lt;&gt;"",'20'!DI81/20,"")</f>
        <v/>
      </c>
      <c r="DJ81" s="54" t="str">
        <f>IF('20'!DJ81&lt;&gt;"",'20'!DJ81/20,"")</f>
        <v/>
      </c>
      <c r="DK81" s="54" t="str">
        <f>IF('20'!DK81&lt;&gt;"",'20'!DK81/20,"")</f>
        <v/>
      </c>
      <c r="DL81" s="54" t="str">
        <f>IF('20'!DL81&lt;&gt;"",'20'!DL81/20,"")</f>
        <v/>
      </c>
      <c r="DM81" s="54" t="str">
        <f>IF('20'!DM81&lt;&gt;"",'20'!DM81/20,"")</f>
        <v/>
      </c>
      <c r="DN81" s="54" t="str">
        <f>IF('20'!DN81&lt;&gt;"",'20'!DN81/20,"")</f>
        <v/>
      </c>
      <c r="DO81" s="54" t="str">
        <f>IF('20'!DO81&lt;&gt;"",'20'!DO81/20,"")</f>
        <v/>
      </c>
      <c r="DP81" s="54" t="str">
        <f>IF('20'!DP81&lt;&gt;"",'20'!DP81/20,"")</f>
        <v/>
      </c>
      <c r="DQ81" s="54" t="str">
        <f>IF('20'!DQ81&lt;&gt;"",'20'!DQ81/20,"")</f>
        <v/>
      </c>
      <c r="DR81" s="54" t="str">
        <f>IF('20'!DR81&lt;&gt;"",'20'!DR81/20,"")</f>
        <v/>
      </c>
      <c r="DS81" s="54" t="str">
        <f>IF('20'!DS81&lt;&gt;"",'20'!DS81/20,"")</f>
        <v/>
      </c>
      <c r="DT81" s="54" t="str">
        <f>IF('20'!DT81&lt;&gt;"",'20'!DT81/20,"")</f>
        <v/>
      </c>
      <c r="DU81" s="54" t="str">
        <f>IF('20'!DU81&lt;&gt;"",'20'!DU81/20,"")</f>
        <v/>
      </c>
      <c r="DV81" s="54" t="str">
        <f>IF('20'!DV81&lt;&gt;"",'20'!DV81/20,"")</f>
        <v/>
      </c>
      <c r="DW81" s="54" t="str">
        <f>IF('20'!DW81&lt;&gt;"",'20'!DW81/20,"")</f>
        <v/>
      </c>
      <c r="DX81" s="54" t="str">
        <f>IF('20'!DX81&lt;&gt;"",'20'!DX81/20,"")</f>
        <v/>
      </c>
      <c r="DY81" s="54" t="str">
        <f>IF('20'!DY81&lt;&gt;"",'20'!DY81/20,"")</f>
        <v/>
      </c>
      <c r="DZ81" s="54" t="str">
        <f>IF('20'!DZ81&lt;&gt;"",'20'!DZ81/20,"")</f>
        <v/>
      </c>
      <c r="EA81" s="54" t="str">
        <f>IF('20'!EA81&lt;&gt;"",'20'!EA81/20,"")</f>
        <v/>
      </c>
      <c r="EB81" s="54" t="str">
        <f>IF('20'!EB81&lt;&gt;"",'20'!EB81/20,"")</f>
        <v/>
      </c>
      <c r="EC81" s="54" t="str">
        <f>IF('20'!EC81&lt;&gt;"",'20'!EC81/20,"")</f>
        <v/>
      </c>
      <c r="ED81" s="54" t="str">
        <f>IF('20'!ED81&lt;&gt;"",'20'!ED81/20,"")</f>
        <v/>
      </c>
      <c r="EE81" s="54" t="str">
        <f>IF('20'!EE81&lt;&gt;"",'20'!EE81/20,"")</f>
        <v/>
      </c>
      <c r="EF81" s="54" t="str">
        <f>IF('20'!EF81&lt;&gt;"",'20'!EF81/20,"")</f>
        <v/>
      </c>
      <c r="EG81" s="54" t="str">
        <f>IF('20'!EG81&lt;&gt;"",'20'!EG81/20,"")</f>
        <v/>
      </c>
      <c r="EH81" s="54" t="str">
        <f>IF('20'!EH81&lt;&gt;"",'20'!EH81/20,"")</f>
        <v/>
      </c>
      <c r="EI81" s="54" t="str">
        <f>IF('20'!EI81&lt;&gt;"",'20'!EI81/20,"")</f>
        <v/>
      </c>
      <c r="EJ81" s="54" t="str">
        <f>IF('20'!EJ81&lt;&gt;"",'20'!EJ81/20,"")</f>
        <v/>
      </c>
      <c r="EK81" s="54" t="str">
        <f>IF('20'!EK81&lt;&gt;"",'20'!EK81/20,"")</f>
        <v/>
      </c>
      <c r="EL81" s="54" t="str">
        <f>IF('20'!EL81&lt;&gt;"",'20'!EL81/20,"")</f>
        <v/>
      </c>
      <c r="EM81" s="54" t="str">
        <f>IF('20'!EM81&lt;&gt;"",'20'!EM81/20,"")</f>
        <v/>
      </c>
      <c r="EN81" s="54" t="str">
        <f>IF('20'!EN81&lt;&gt;"",'20'!EN81/20,"")</f>
        <v/>
      </c>
      <c r="EO81" s="54" t="str">
        <f>IF('20'!EO81&lt;&gt;"",'20'!EO81/20,"")</f>
        <v/>
      </c>
      <c r="EP81" s="54" t="str">
        <f>IF('20'!EP81&lt;&gt;"",'20'!EP81/20,"")</f>
        <v/>
      </c>
      <c r="EQ81" s="54" t="str">
        <f>IF('20'!EQ81&lt;&gt;"",'20'!EQ81/20,"")</f>
        <v/>
      </c>
      <c r="ER81" s="54" t="str">
        <f>IF('20'!ER81&lt;&gt;"",'20'!ER81/20,"")</f>
        <v/>
      </c>
      <c r="ES81" s="54" t="str">
        <f>IF('20'!ES81&lt;&gt;"",'20'!ES81/20,"")</f>
        <v/>
      </c>
      <c r="ET81" s="54" t="str">
        <f>IF('20'!ET81&lt;&gt;"",'20'!ET81/20,"")</f>
        <v/>
      </c>
      <c r="EU81" s="54" t="str">
        <f>IF('20'!EU81&lt;&gt;"",'20'!EU81/20,"")</f>
        <v/>
      </c>
      <c r="EV81" s="54" t="str">
        <f>IF('20'!EV81&lt;&gt;"",'20'!EV81/20,"")</f>
        <v/>
      </c>
      <c r="EW81" s="54" t="str">
        <f>IF('20'!EW81&lt;&gt;"",'20'!EW81/20,"")</f>
        <v/>
      </c>
      <c r="EX81" s="54" t="str">
        <f>IF('20'!EX81&lt;&gt;"",'20'!EX81/20,"")</f>
        <v/>
      </c>
      <c r="EY81" s="54" t="str">
        <f>IF('20'!EY81&lt;&gt;"",'20'!EY81/20,"")</f>
        <v/>
      </c>
      <c r="EZ81" s="54" t="str">
        <f>IF('20'!EZ81&lt;&gt;"",'20'!EZ81/20,"")</f>
        <v/>
      </c>
      <c r="FA81" s="54" t="str">
        <f>IF('20'!FA81&lt;&gt;"",'20'!FA81/20,"")</f>
        <v/>
      </c>
      <c r="FB81" s="54" t="str">
        <f>IF('20'!FB81&lt;&gt;"",'20'!FB81/20,"")</f>
        <v/>
      </c>
      <c r="FC81" s="54" t="str">
        <f>IF('20'!FC81&lt;&gt;"",'20'!FC81/20,"")</f>
        <v/>
      </c>
      <c r="FD81" s="54" t="str">
        <f>IF('20'!FD81&lt;&gt;"",'20'!FD81/20,"")</f>
        <v/>
      </c>
      <c r="FE81" s="54" t="str">
        <f>IF('20'!FE81&lt;&gt;"",'20'!FE81/20,"")</f>
        <v/>
      </c>
      <c r="FF81" s="54" t="str">
        <f>IF('20'!FF81&lt;&gt;"",'20'!FF81/20,"")</f>
        <v/>
      </c>
      <c r="FG81" s="54" t="str">
        <f>IF('20'!FG81&lt;&gt;"",'20'!FG81/20,"")</f>
        <v/>
      </c>
      <c r="FH81" s="54" t="str">
        <f>IF('20'!FH81&lt;&gt;"",'20'!FH81/20,"")</f>
        <v/>
      </c>
      <c r="FI81" s="54" t="str">
        <f>IF('20'!FI81&lt;&gt;"",'20'!FI81/20,"")</f>
        <v/>
      </c>
      <c r="FJ81" s="54" t="str">
        <f>IF('20'!FJ81&lt;&gt;"",'20'!FJ81/20,"")</f>
        <v/>
      </c>
      <c r="FK81" s="54" t="str">
        <f>IF('20'!FK81&lt;&gt;"",'20'!FK81/20,"")</f>
        <v/>
      </c>
      <c r="FL81" s="54" t="str">
        <f>IF('20'!FL81&lt;&gt;"",'20'!FL81/20,"")</f>
        <v/>
      </c>
    </row>
    <row r="82" spans="2:168" x14ac:dyDescent="0.25">
      <c r="B82" s="42"/>
      <c r="C82" s="42"/>
      <c r="D82" s="38"/>
      <c r="E82" s="54" t="str">
        <f>IF('20'!E82&lt;&gt;"",'20'!E82/20,"")</f>
        <v/>
      </c>
      <c r="F82" s="54" t="str">
        <f>IF('20'!F82&lt;&gt;"",'20'!F82/20,"")</f>
        <v/>
      </c>
      <c r="G82" s="54" t="str">
        <f>IF('20'!G82&lt;&gt;"",'20'!G82/20,"")</f>
        <v/>
      </c>
      <c r="H82" s="54" t="str">
        <f>IF('20'!H82&lt;&gt;"",'20'!H82/20,"")</f>
        <v/>
      </c>
      <c r="I82" s="54" t="str">
        <f>IF('20'!I82&lt;&gt;"",'20'!I82/20,"")</f>
        <v/>
      </c>
      <c r="J82" s="54" t="str">
        <f>IF('20'!J82&lt;&gt;"",'20'!J82/20,"")</f>
        <v/>
      </c>
      <c r="K82" s="54" t="str">
        <f>IF('20'!K82&lt;&gt;"",'20'!K82/20,"")</f>
        <v/>
      </c>
      <c r="L82" s="54" t="str">
        <f>IF('20'!L82&lt;&gt;"",'20'!L82/20,"")</f>
        <v/>
      </c>
      <c r="M82" s="54" t="str">
        <f>IF('20'!M82&lt;&gt;"",'20'!M82/20,"")</f>
        <v/>
      </c>
      <c r="N82" s="54" t="str">
        <f>IF('20'!N82&lt;&gt;"",'20'!N82/20,"")</f>
        <v/>
      </c>
      <c r="O82" s="54" t="str">
        <f>IF('20'!O82&lt;&gt;"",'20'!O82/20,"")</f>
        <v/>
      </c>
      <c r="P82" s="54" t="str">
        <f>IF('20'!P82&lt;&gt;"",'20'!P82/20,"")</f>
        <v/>
      </c>
      <c r="Q82" s="54" t="str">
        <f>IF('20'!Q82&lt;&gt;"",'20'!Q82/20,"")</f>
        <v/>
      </c>
      <c r="R82" s="54" t="str">
        <f>IF('20'!R82&lt;&gt;"",'20'!R82/20,"")</f>
        <v/>
      </c>
      <c r="S82" s="54" t="str">
        <f>IF('20'!S82&lt;&gt;"",'20'!S82/20,"")</f>
        <v/>
      </c>
      <c r="T82" s="54" t="str">
        <f>IF('20'!T82&lt;&gt;"",'20'!T82/20,"")</f>
        <v/>
      </c>
      <c r="U82" s="54" t="str">
        <f>IF('20'!U82&lt;&gt;"",'20'!U82/20,"")</f>
        <v/>
      </c>
      <c r="V82" s="54" t="str">
        <f>IF('20'!V82&lt;&gt;"",'20'!V82/20,"")</f>
        <v/>
      </c>
      <c r="W82" s="54" t="str">
        <f>IF('20'!W82&lt;&gt;"",'20'!W82/20,"")</f>
        <v/>
      </c>
      <c r="X82" s="54" t="str">
        <f>IF('20'!X82&lt;&gt;"",'20'!X82/20,"")</f>
        <v/>
      </c>
      <c r="Y82" s="54" t="str">
        <f>IF('20'!Y82&lt;&gt;"",'20'!Y82/20,"")</f>
        <v/>
      </c>
      <c r="Z82" s="54" t="str">
        <f>IF('20'!Z82&lt;&gt;"",'20'!Z82/20,"")</f>
        <v/>
      </c>
      <c r="AA82" s="54" t="str">
        <f>IF('20'!AA82&lt;&gt;"",'20'!AA82/20,"")</f>
        <v/>
      </c>
      <c r="AB82" s="54" t="str">
        <f>IF('20'!AB82&lt;&gt;"",'20'!AB82/20,"")</f>
        <v/>
      </c>
      <c r="AC82" s="54" t="str">
        <f>IF('20'!AC82&lt;&gt;"",'20'!AC82/20,"")</f>
        <v/>
      </c>
      <c r="AD82" s="54" t="str">
        <f>IF('20'!AD82&lt;&gt;"",'20'!AD82/20,"")</f>
        <v/>
      </c>
      <c r="AE82" s="54" t="str">
        <f>IF('20'!AE82&lt;&gt;"",'20'!AE82/20,"")</f>
        <v/>
      </c>
      <c r="AF82" s="54" t="str">
        <f>IF('20'!AF82&lt;&gt;"",'20'!AF82/20,"")</f>
        <v/>
      </c>
      <c r="AG82" s="54" t="str">
        <f>IF('20'!AG82&lt;&gt;"",'20'!AG82/20,"")</f>
        <v/>
      </c>
      <c r="AH82" s="54" t="str">
        <f>IF('20'!AH82&lt;&gt;"",'20'!AH82/20,"")</f>
        <v/>
      </c>
      <c r="AI82" s="54" t="str">
        <f>IF('20'!AI82&lt;&gt;"",'20'!AI82/20,"")</f>
        <v/>
      </c>
      <c r="AJ82" s="54" t="str">
        <f>IF('20'!AJ82&lt;&gt;"",'20'!AJ82/20,"")</f>
        <v/>
      </c>
      <c r="AK82" s="54" t="str">
        <f>IF('20'!AK82&lt;&gt;"",'20'!AK82/20,"")</f>
        <v/>
      </c>
      <c r="AL82" s="54" t="str">
        <f>IF('20'!AL82&lt;&gt;"",'20'!AL82/20,"")</f>
        <v/>
      </c>
      <c r="AM82" s="54" t="str">
        <f>IF('20'!AM82&lt;&gt;"",'20'!AM82/20,"")</f>
        <v/>
      </c>
      <c r="AN82" s="54" t="str">
        <f>IF('20'!AN82&lt;&gt;"",'20'!AN82/20,"")</f>
        <v/>
      </c>
      <c r="AO82" s="54" t="str">
        <f>IF('20'!AO82&lt;&gt;"",'20'!AO82/20,"")</f>
        <v/>
      </c>
      <c r="AP82" s="54" t="str">
        <f>IF('20'!AP82&lt;&gt;"",'20'!AP82/20,"")</f>
        <v/>
      </c>
      <c r="AQ82" s="54" t="str">
        <f>IF('20'!AQ82&lt;&gt;"",'20'!AQ82/20,"")</f>
        <v/>
      </c>
      <c r="AR82" s="54" t="str">
        <f>IF('20'!AR82&lt;&gt;"",'20'!AR82/20,"")</f>
        <v/>
      </c>
      <c r="AS82" s="54" t="str">
        <f>IF('20'!AS82&lt;&gt;"",'20'!AS82/20,"")</f>
        <v/>
      </c>
      <c r="AT82" s="54" t="str">
        <f>IF('20'!AT82&lt;&gt;"",'20'!AT82/20,"")</f>
        <v/>
      </c>
      <c r="AU82" s="54" t="str">
        <f>IF('20'!AU82&lt;&gt;"",'20'!AU82/20,"")</f>
        <v/>
      </c>
      <c r="AV82" s="54" t="str">
        <f>IF('20'!AV82&lt;&gt;"",'20'!AV82/20,"")</f>
        <v/>
      </c>
      <c r="AW82" s="54" t="str">
        <f>IF('20'!AW82&lt;&gt;"",'20'!AW82/20,"")</f>
        <v/>
      </c>
      <c r="AX82" s="54" t="str">
        <f>IF('20'!AX82&lt;&gt;"",'20'!AX82/20,"")</f>
        <v/>
      </c>
      <c r="AY82" s="54" t="str">
        <f>IF('20'!AY82&lt;&gt;"",'20'!AY82/20,"")</f>
        <v/>
      </c>
      <c r="AZ82" s="54" t="str">
        <f>IF('20'!AZ82&lt;&gt;"",'20'!AZ82/20,"")</f>
        <v/>
      </c>
      <c r="BA82" s="54" t="str">
        <f>IF('20'!BA82&lt;&gt;"",'20'!BA82/20,"")</f>
        <v/>
      </c>
      <c r="BB82" s="54" t="str">
        <f>IF('20'!BB82&lt;&gt;"",'20'!BB82/20,"")</f>
        <v/>
      </c>
      <c r="BC82" s="54" t="str">
        <f>IF('20'!BC82&lt;&gt;"",'20'!BC82/20,"")</f>
        <v/>
      </c>
      <c r="BD82" s="54" t="str">
        <f>IF('20'!BD82&lt;&gt;"",'20'!BD82/20,"")</f>
        <v/>
      </c>
      <c r="BE82" s="54" t="str">
        <f>IF('20'!BE82&lt;&gt;"",'20'!BE82/20,"")</f>
        <v/>
      </c>
      <c r="BF82" s="54" t="str">
        <f>IF('20'!BF82&lt;&gt;"",'20'!BF82/20,"")</f>
        <v/>
      </c>
      <c r="BG82" s="54" t="str">
        <f>IF('20'!BG82&lt;&gt;"",'20'!BG82/20,"")</f>
        <v/>
      </c>
      <c r="BH82" s="54" t="str">
        <f>IF('20'!BH82&lt;&gt;"",'20'!BH82/20,"")</f>
        <v/>
      </c>
      <c r="BI82" s="54" t="str">
        <f>IF('20'!BI82&lt;&gt;"",'20'!BI82/20,"")</f>
        <v/>
      </c>
      <c r="BJ82" s="54" t="str">
        <f>IF('20'!BJ82&lt;&gt;"",'20'!BJ82/20,"")</f>
        <v/>
      </c>
      <c r="BK82" s="54" t="str">
        <f>IF('20'!BK82&lt;&gt;"",'20'!BK82/20,"")</f>
        <v/>
      </c>
      <c r="BL82" s="54" t="str">
        <f>IF('20'!BL82&lt;&gt;"",'20'!BL82/20,"")</f>
        <v/>
      </c>
      <c r="BM82" s="54" t="str">
        <f>IF('20'!BM82&lt;&gt;"",'20'!BM82/20,"")</f>
        <v/>
      </c>
      <c r="BN82" s="54" t="str">
        <f>IF('20'!BN82&lt;&gt;"",'20'!BN82/20,"")</f>
        <v/>
      </c>
      <c r="BO82" s="54" t="str">
        <f>IF('20'!BO82&lt;&gt;"",'20'!BO82/20,"")</f>
        <v/>
      </c>
      <c r="BP82" s="54" t="str">
        <f>IF('20'!BP82&lt;&gt;"",'20'!BP82/20,"")</f>
        <v/>
      </c>
      <c r="BQ82" s="54" t="str">
        <f>IF('20'!BQ82&lt;&gt;"",'20'!BQ82/20,"")</f>
        <v/>
      </c>
      <c r="BR82" s="54" t="str">
        <f>IF('20'!BR82&lt;&gt;"",'20'!BR82/20,"")</f>
        <v/>
      </c>
      <c r="BS82" s="54" t="str">
        <f>IF('20'!BS82&lt;&gt;"",'20'!BS82/20,"")</f>
        <v/>
      </c>
      <c r="BT82" s="54" t="str">
        <f>IF('20'!BT82&lt;&gt;"",'20'!BT82/20,"")</f>
        <v/>
      </c>
      <c r="BU82" s="54" t="str">
        <f>IF('20'!BU82&lt;&gt;"",'20'!BU82/20,"")</f>
        <v/>
      </c>
      <c r="BV82" s="54" t="str">
        <f>IF('20'!BV82&lt;&gt;"",'20'!BV82/20,"")</f>
        <v/>
      </c>
      <c r="BW82" s="54" t="str">
        <f>IF('20'!BW82&lt;&gt;"",'20'!BW82/20,"")</f>
        <v/>
      </c>
      <c r="BX82" s="54" t="str">
        <f>IF('20'!BX82&lt;&gt;"",'20'!BX82/20,"")</f>
        <v/>
      </c>
      <c r="BY82" s="54" t="str">
        <f>IF('20'!BY82&lt;&gt;"",'20'!BY82/20,"")</f>
        <v/>
      </c>
      <c r="BZ82" s="54" t="str">
        <f>IF('20'!BZ82&lt;&gt;"",'20'!BZ82/20,"")</f>
        <v/>
      </c>
      <c r="CA82" s="54" t="str">
        <f>IF('20'!CA82&lt;&gt;"",'20'!CA82/20,"")</f>
        <v/>
      </c>
      <c r="CB82" s="54" t="str">
        <f>IF('20'!CB82&lt;&gt;"",'20'!CB82/20,"")</f>
        <v/>
      </c>
      <c r="CC82" s="54" t="str">
        <f>IF('20'!CC82&lt;&gt;"",'20'!CC82/20,"")</f>
        <v/>
      </c>
      <c r="CD82" s="54" t="str">
        <f>IF('20'!CD82&lt;&gt;"",'20'!CD82/20,"")</f>
        <v/>
      </c>
      <c r="CE82" s="54" t="str">
        <f>IF('20'!CE82&lt;&gt;"",'20'!CE82/20,"")</f>
        <v/>
      </c>
      <c r="CF82" s="54" t="str">
        <f>IF('20'!CF82&lt;&gt;"",'20'!CF82/20,"")</f>
        <v/>
      </c>
      <c r="CG82" s="54" t="str">
        <f>IF('20'!CG82&lt;&gt;"",'20'!CG82/20,"")</f>
        <v/>
      </c>
      <c r="CH82" s="54" t="str">
        <f>IF('20'!CH82&lt;&gt;"",'20'!CH82/20,"")</f>
        <v/>
      </c>
      <c r="CI82" s="54" t="str">
        <f>IF('20'!CI82&lt;&gt;"",'20'!CI82/20,"")</f>
        <v/>
      </c>
      <c r="CJ82" s="54" t="str">
        <f>IF('20'!CJ82&lt;&gt;"",'20'!CJ82/20,"")</f>
        <v/>
      </c>
      <c r="CK82" s="54" t="str">
        <f>IF('20'!CK82&lt;&gt;"",'20'!CK82/20,"")</f>
        <v/>
      </c>
      <c r="CL82" s="54" t="str">
        <f>IF('20'!CL82&lt;&gt;"",'20'!CL82/20,"")</f>
        <v/>
      </c>
      <c r="CM82" s="54" t="str">
        <f>IF('20'!CM82&lt;&gt;"",'20'!CM82/20,"")</f>
        <v/>
      </c>
      <c r="CN82" s="54" t="str">
        <f>IF('20'!CN82&lt;&gt;"",'20'!CN82/20,"")</f>
        <v/>
      </c>
      <c r="CO82" s="54" t="str">
        <f>IF('20'!CO82&lt;&gt;"",'20'!CO82/20,"")</f>
        <v/>
      </c>
      <c r="CP82" s="54" t="str">
        <f>IF('20'!CP82&lt;&gt;"",'20'!CP82/20,"")</f>
        <v/>
      </c>
      <c r="CQ82" s="54" t="str">
        <f>IF('20'!CQ82&lt;&gt;"",'20'!CQ82/20,"")</f>
        <v/>
      </c>
      <c r="CR82" s="54" t="str">
        <f>IF('20'!CR82&lt;&gt;"",'20'!CR82/20,"")</f>
        <v/>
      </c>
      <c r="CS82" s="54" t="str">
        <f>IF('20'!CS82&lt;&gt;"",'20'!CS82/20,"")</f>
        <v/>
      </c>
      <c r="CT82" s="54" t="str">
        <f>IF('20'!CT82&lt;&gt;"",'20'!CT82/20,"")</f>
        <v/>
      </c>
      <c r="CU82" s="54" t="str">
        <f>IF('20'!CU82&lt;&gt;"",'20'!CU82/20,"")</f>
        <v/>
      </c>
      <c r="CV82" s="54" t="str">
        <f>IF('20'!CV82&lt;&gt;"",'20'!CV82/20,"")</f>
        <v/>
      </c>
      <c r="CW82" s="54" t="str">
        <f>IF('20'!CW82&lt;&gt;"",'20'!CW82/20,"")</f>
        <v/>
      </c>
      <c r="CX82" s="54" t="str">
        <f>IF('20'!CX82&lt;&gt;"",'20'!CX82/20,"")</f>
        <v/>
      </c>
      <c r="CY82" s="54" t="str">
        <f>IF('20'!CY82&lt;&gt;"",'20'!CY82/20,"")</f>
        <v/>
      </c>
      <c r="CZ82" s="54" t="str">
        <f>IF('20'!CZ82&lt;&gt;"",'20'!CZ82/20,"")</f>
        <v/>
      </c>
      <c r="DA82" s="54" t="str">
        <f>IF('20'!DA82&lt;&gt;"",'20'!DA82/20,"")</f>
        <v/>
      </c>
      <c r="DB82" s="54" t="str">
        <f>IF('20'!DB82&lt;&gt;"",'20'!DB82/20,"")</f>
        <v/>
      </c>
      <c r="DC82" s="54" t="str">
        <f>IF('20'!DC82&lt;&gt;"",'20'!DC82/20,"")</f>
        <v/>
      </c>
      <c r="DD82" s="54" t="str">
        <f>IF('20'!DD82&lt;&gt;"",'20'!DD82/20,"")</f>
        <v/>
      </c>
      <c r="DE82" s="54" t="str">
        <f>IF('20'!DE82&lt;&gt;"",'20'!DE82/20,"")</f>
        <v/>
      </c>
      <c r="DF82" s="54" t="str">
        <f>IF('20'!DF82&lt;&gt;"",'20'!DF82/20,"")</f>
        <v/>
      </c>
      <c r="DG82" s="54" t="str">
        <f>IF('20'!DG82&lt;&gt;"",'20'!DG82/20,"")</f>
        <v/>
      </c>
      <c r="DH82" s="54" t="str">
        <f>IF('20'!DH82&lt;&gt;"",'20'!DH82/20,"")</f>
        <v/>
      </c>
      <c r="DI82" s="54" t="str">
        <f>IF('20'!DI82&lt;&gt;"",'20'!DI82/20,"")</f>
        <v/>
      </c>
      <c r="DJ82" s="54" t="str">
        <f>IF('20'!DJ82&lt;&gt;"",'20'!DJ82/20,"")</f>
        <v/>
      </c>
      <c r="DK82" s="54" t="str">
        <f>IF('20'!DK82&lt;&gt;"",'20'!DK82/20,"")</f>
        <v/>
      </c>
      <c r="DL82" s="54" t="str">
        <f>IF('20'!DL82&lt;&gt;"",'20'!DL82/20,"")</f>
        <v/>
      </c>
      <c r="DM82" s="54" t="str">
        <f>IF('20'!DM82&lt;&gt;"",'20'!DM82/20,"")</f>
        <v/>
      </c>
      <c r="DN82" s="54" t="str">
        <f>IF('20'!DN82&lt;&gt;"",'20'!DN82/20,"")</f>
        <v/>
      </c>
      <c r="DO82" s="54" t="str">
        <f>IF('20'!DO82&lt;&gt;"",'20'!DO82/20,"")</f>
        <v/>
      </c>
      <c r="DP82" s="54" t="str">
        <f>IF('20'!DP82&lt;&gt;"",'20'!DP82/20,"")</f>
        <v/>
      </c>
      <c r="DQ82" s="54" t="str">
        <f>IF('20'!DQ82&lt;&gt;"",'20'!DQ82/20,"")</f>
        <v/>
      </c>
      <c r="DR82" s="54" t="str">
        <f>IF('20'!DR82&lt;&gt;"",'20'!DR82/20,"")</f>
        <v/>
      </c>
      <c r="DS82" s="54" t="str">
        <f>IF('20'!DS82&lt;&gt;"",'20'!DS82/20,"")</f>
        <v/>
      </c>
      <c r="DT82" s="54" t="str">
        <f>IF('20'!DT82&lt;&gt;"",'20'!DT82/20,"")</f>
        <v/>
      </c>
      <c r="DU82" s="54" t="str">
        <f>IF('20'!DU82&lt;&gt;"",'20'!DU82/20,"")</f>
        <v/>
      </c>
      <c r="DV82" s="54" t="str">
        <f>IF('20'!DV82&lt;&gt;"",'20'!DV82/20,"")</f>
        <v/>
      </c>
      <c r="DW82" s="54" t="str">
        <f>IF('20'!DW82&lt;&gt;"",'20'!DW82/20,"")</f>
        <v/>
      </c>
      <c r="DX82" s="54" t="str">
        <f>IF('20'!DX82&lt;&gt;"",'20'!DX82/20,"")</f>
        <v/>
      </c>
      <c r="DY82" s="54" t="str">
        <f>IF('20'!DY82&lt;&gt;"",'20'!DY82/20,"")</f>
        <v/>
      </c>
      <c r="DZ82" s="54" t="str">
        <f>IF('20'!DZ82&lt;&gt;"",'20'!DZ82/20,"")</f>
        <v/>
      </c>
      <c r="EA82" s="54" t="str">
        <f>IF('20'!EA82&lt;&gt;"",'20'!EA82/20,"")</f>
        <v/>
      </c>
      <c r="EB82" s="54" t="str">
        <f>IF('20'!EB82&lt;&gt;"",'20'!EB82/20,"")</f>
        <v/>
      </c>
      <c r="EC82" s="54" t="str">
        <f>IF('20'!EC82&lt;&gt;"",'20'!EC82/20,"")</f>
        <v/>
      </c>
      <c r="ED82" s="54" t="str">
        <f>IF('20'!ED82&lt;&gt;"",'20'!ED82/20,"")</f>
        <v/>
      </c>
      <c r="EE82" s="54" t="str">
        <f>IF('20'!EE82&lt;&gt;"",'20'!EE82/20,"")</f>
        <v/>
      </c>
      <c r="EF82" s="54" t="str">
        <f>IF('20'!EF82&lt;&gt;"",'20'!EF82/20,"")</f>
        <v/>
      </c>
      <c r="EG82" s="54" t="str">
        <f>IF('20'!EG82&lt;&gt;"",'20'!EG82/20,"")</f>
        <v/>
      </c>
      <c r="EH82" s="54" t="str">
        <f>IF('20'!EH82&lt;&gt;"",'20'!EH82/20,"")</f>
        <v/>
      </c>
      <c r="EI82" s="54" t="str">
        <f>IF('20'!EI82&lt;&gt;"",'20'!EI82/20,"")</f>
        <v/>
      </c>
      <c r="EJ82" s="54" t="str">
        <f>IF('20'!EJ82&lt;&gt;"",'20'!EJ82/20,"")</f>
        <v/>
      </c>
      <c r="EK82" s="54" t="str">
        <f>IF('20'!EK82&lt;&gt;"",'20'!EK82/20,"")</f>
        <v/>
      </c>
      <c r="EL82" s="54" t="str">
        <f>IF('20'!EL82&lt;&gt;"",'20'!EL82/20,"")</f>
        <v/>
      </c>
      <c r="EM82" s="54" t="str">
        <f>IF('20'!EM82&lt;&gt;"",'20'!EM82/20,"")</f>
        <v/>
      </c>
      <c r="EN82" s="54" t="str">
        <f>IF('20'!EN82&lt;&gt;"",'20'!EN82/20,"")</f>
        <v/>
      </c>
      <c r="EO82" s="54" t="str">
        <f>IF('20'!EO82&lt;&gt;"",'20'!EO82/20,"")</f>
        <v/>
      </c>
      <c r="EP82" s="54" t="str">
        <f>IF('20'!EP82&lt;&gt;"",'20'!EP82/20,"")</f>
        <v/>
      </c>
      <c r="EQ82" s="54" t="str">
        <f>IF('20'!EQ82&lt;&gt;"",'20'!EQ82/20,"")</f>
        <v/>
      </c>
      <c r="ER82" s="54" t="str">
        <f>IF('20'!ER82&lt;&gt;"",'20'!ER82/20,"")</f>
        <v/>
      </c>
      <c r="ES82" s="54" t="str">
        <f>IF('20'!ES82&lt;&gt;"",'20'!ES82/20,"")</f>
        <v/>
      </c>
      <c r="ET82" s="54" t="str">
        <f>IF('20'!ET82&lt;&gt;"",'20'!ET82/20,"")</f>
        <v/>
      </c>
      <c r="EU82" s="54" t="str">
        <f>IF('20'!EU82&lt;&gt;"",'20'!EU82/20,"")</f>
        <v/>
      </c>
      <c r="EV82" s="54" t="str">
        <f>IF('20'!EV82&lt;&gt;"",'20'!EV82/20,"")</f>
        <v/>
      </c>
      <c r="EW82" s="54" t="str">
        <f>IF('20'!EW82&lt;&gt;"",'20'!EW82/20,"")</f>
        <v/>
      </c>
      <c r="EX82" s="54" t="str">
        <f>IF('20'!EX82&lt;&gt;"",'20'!EX82/20,"")</f>
        <v/>
      </c>
      <c r="EY82" s="54" t="str">
        <f>IF('20'!EY82&lt;&gt;"",'20'!EY82/20,"")</f>
        <v/>
      </c>
      <c r="EZ82" s="54" t="str">
        <f>IF('20'!EZ82&lt;&gt;"",'20'!EZ82/20,"")</f>
        <v/>
      </c>
      <c r="FA82" s="54" t="str">
        <f>IF('20'!FA82&lt;&gt;"",'20'!FA82/20,"")</f>
        <v/>
      </c>
      <c r="FB82" s="54" t="str">
        <f>IF('20'!FB82&lt;&gt;"",'20'!FB82/20,"")</f>
        <v/>
      </c>
      <c r="FC82" s="54" t="str">
        <f>IF('20'!FC82&lt;&gt;"",'20'!FC82/20,"")</f>
        <v/>
      </c>
      <c r="FD82" s="54" t="str">
        <f>IF('20'!FD82&lt;&gt;"",'20'!FD82/20,"")</f>
        <v/>
      </c>
      <c r="FE82" s="54" t="str">
        <f>IF('20'!FE82&lt;&gt;"",'20'!FE82/20,"")</f>
        <v/>
      </c>
      <c r="FF82" s="54" t="str">
        <f>IF('20'!FF82&lt;&gt;"",'20'!FF82/20,"")</f>
        <v/>
      </c>
      <c r="FG82" s="54" t="str">
        <f>IF('20'!FG82&lt;&gt;"",'20'!FG82/20,"")</f>
        <v/>
      </c>
      <c r="FH82" s="54" t="str">
        <f>IF('20'!FH82&lt;&gt;"",'20'!FH82/20,"")</f>
        <v/>
      </c>
      <c r="FI82" s="54" t="str">
        <f>IF('20'!FI82&lt;&gt;"",'20'!FI82/20,"")</f>
        <v/>
      </c>
      <c r="FJ82" s="54" t="str">
        <f>IF('20'!FJ82&lt;&gt;"",'20'!FJ82/20,"")</f>
        <v/>
      </c>
      <c r="FK82" s="54" t="str">
        <f>IF('20'!FK82&lt;&gt;"",'20'!FK82/20,"")</f>
        <v/>
      </c>
      <c r="FL82" s="54" t="str">
        <f>IF('20'!FL82&lt;&gt;"",'20'!FL82/20,"")</f>
        <v/>
      </c>
    </row>
    <row r="83" spans="2:168" x14ac:dyDescent="0.25">
      <c r="B83" s="42"/>
      <c r="C83" s="42"/>
      <c r="D83" s="38"/>
      <c r="E83" s="54" t="str">
        <f>IF('20'!E83&lt;&gt;"",'20'!E83/20,"")</f>
        <v/>
      </c>
      <c r="F83" s="54" t="str">
        <f>IF('20'!F83&lt;&gt;"",'20'!F83/20,"")</f>
        <v/>
      </c>
      <c r="G83" s="54" t="str">
        <f>IF('20'!G83&lt;&gt;"",'20'!G83/20,"")</f>
        <v/>
      </c>
      <c r="H83" s="54" t="str">
        <f>IF('20'!H83&lt;&gt;"",'20'!H83/20,"")</f>
        <v/>
      </c>
      <c r="I83" s="54" t="str">
        <f>IF('20'!I83&lt;&gt;"",'20'!I83/20,"")</f>
        <v/>
      </c>
      <c r="J83" s="54" t="str">
        <f>IF('20'!J83&lt;&gt;"",'20'!J83/20,"")</f>
        <v/>
      </c>
      <c r="K83" s="54" t="str">
        <f>IF('20'!K83&lt;&gt;"",'20'!K83/20,"")</f>
        <v/>
      </c>
      <c r="L83" s="54" t="str">
        <f>IF('20'!L83&lt;&gt;"",'20'!L83/20,"")</f>
        <v/>
      </c>
      <c r="M83" s="54" t="str">
        <f>IF('20'!M83&lt;&gt;"",'20'!M83/20,"")</f>
        <v/>
      </c>
      <c r="N83" s="54" t="str">
        <f>IF('20'!N83&lt;&gt;"",'20'!N83/20,"")</f>
        <v/>
      </c>
      <c r="O83" s="54" t="str">
        <f>IF('20'!O83&lt;&gt;"",'20'!O83/20,"")</f>
        <v/>
      </c>
      <c r="P83" s="54" t="str">
        <f>IF('20'!P83&lt;&gt;"",'20'!P83/20,"")</f>
        <v/>
      </c>
      <c r="Q83" s="54" t="str">
        <f>IF('20'!Q83&lt;&gt;"",'20'!Q83/20,"")</f>
        <v/>
      </c>
      <c r="R83" s="54" t="str">
        <f>IF('20'!R83&lt;&gt;"",'20'!R83/20,"")</f>
        <v/>
      </c>
      <c r="S83" s="54" t="str">
        <f>IF('20'!S83&lt;&gt;"",'20'!S83/20,"")</f>
        <v/>
      </c>
      <c r="T83" s="54" t="str">
        <f>IF('20'!T83&lt;&gt;"",'20'!T83/20,"")</f>
        <v/>
      </c>
      <c r="U83" s="54" t="str">
        <f>IF('20'!U83&lt;&gt;"",'20'!U83/20,"")</f>
        <v/>
      </c>
      <c r="V83" s="54" t="str">
        <f>IF('20'!V83&lt;&gt;"",'20'!V83/20,"")</f>
        <v/>
      </c>
      <c r="W83" s="54" t="str">
        <f>IF('20'!W83&lt;&gt;"",'20'!W83/20,"")</f>
        <v/>
      </c>
      <c r="X83" s="54" t="str">
        <f>IF('20'!X83&lt;&gt;"",'20'!X83/20,"")</f>
        <v/>
      </c>
      <c r="Y83" s="54" t="str">
        <f>IF('20'!Y83&lt;&gt;"",'20'!Y83/20,"")</f>
        <v/>
      </c>
      <c r="Z83" s="54" t="str">
        <f>IF('20'!Z83&lt;&gt;"",'20'!Z83/20,"")</f>
        <v/>
      </c>
      <c r="AA83" s="54" t="str">
        <f>IF('20'!AA83&lt;&gt;"",'20'!AA83/20,"")</f>
        <v/>
      </c>
      <c r="AB83" s="54" t="str">
        <f>IF('20'!AB83&lt;&gt;"",'20'!AB83/20,"")</f>
        <v/>
      </c>
      <c r="AC83" s="54" t="str">
        <f>IF('20'!AC83&lt;&gt;"",'20'!AC83/20,"")</f>
        <v/>
      </c>
      <c r="AD83" s="54" t="str">
        <f>IF('20'!AD83&lt;&gt;"",'20'!AD83/20,"")</f>
        <v/>
      </c>
      <c r="AE83" s="54" t="str">
        <f>IF('20'!AE83&lt;&gt;"",'20'!AE83/20,"")</f>
        <v/>
      </c>
      <c r="AF83" s="54" t="str">
        <f>IF('20'!AF83&lt;&gt;"",'20'!AF83/20,"")</f>
        <v/>
      </c>
      <c r="AG83" s="54" t="str">
        <f>IF('20'!AG83&lt;&gt;"",'20'!AG83/20,"")</f>
        <v/>
      </c>
      <c r="AH83" s="54" t="str">
        <f>IF('20'!AH83&lt;&gt;"",'20'!AH83/20,"")</f>
        <v/>
      </c>
      <c r="AI83" s="54" t="str">
        <f>IF('20'!AI83&lt;&gt;"",'20'!AI83/20,"")</f>
        <v/>
      </c>
      <c r="AJ83" s="54" t="str">
        <f>IF('20'!AJ83&lt;&gt;"",'20'!AJ83/20,"")</f>
        <v/>
      </c>
      <c r="AK83" s="54" t="str">
        <f>IF('20'!AK83&lt;&gt;"",'20'!AK83/20,"")</f>
        <v/>
      </c>
      <c r="AL83" s="54" t="str">
        <f>IF('20'!AL83&lt;&gt;"",'20'!AL83/20,"")</f>
        <v/>
      </c>
      <c r="AM83" s="54" t="str">
        <f>IF('20'!AM83&lt;&gt;"",'20'!AM83/20,"")</f>
        <v/>
      </c>
      <c r="AN83" s="54" t="str">
        <f>IF('20'!AN83&lt;&gt;"",'20'!AN83/20,"")</f>
        <v/>
      </c>
      <c r="AO83" s="54" t="str">
        <f>IF('20'!AO83&lt;&gt;"",'20'!AO83/20,"")</f>
        <v/>
      </c>
      <c r="AP83" s="54" t="str">
        <f>IF('20'!AP83&lt;&gt;"",'20'!AP83/20,"")</f>
        <v/>
      </c>
      <c r="AQ83" s="54" t="str">
        <f>IF('20'!AQ83&lt;&gt;"",'20'!AQ83/20,"")</f>
        <v/>
      </c>
      <c r="AR83" s="54" t="str">
        <f>IF('20'!AR83&lt;&gt;"",'20'!AR83/20,"")</f>
        <v/>
      </c>
      <c r="AS83" s="54" t="str">
        <f>IF('20'!AS83&lt;&gt;"",'20'!AS83/20,"")</f>
        <v/>
      </c>
      <c r="AT83" s="54" t="str">
        <f>IF('20'!AT83&lt;&gt;"",'20'!AT83/20,"")</f>
        <v/>
      </c>
      <c r="AU83" s="54" t="str">
        <f>IF('20'!AU83&lt;&gt;"",'20'!AU83/20,"")</f>
        <v/>
      </c>
      <c r="AV83" s="54" t="str">
        <f>IF('20'!AV83&lt;&gt;"",'20'!AV83/20,"")</f>
        <v/>
      </c>
      <c r="AW83" s="54" t="str">
        <f>IF('20'!AW83&lt;&gt;"",'20'!AW83/20,"")</f>
        <v/>
      </c>
      <c r="AX83" s="54" t="str">
        <f>IF('20'!AX83&lt;&gt;"",'20'!AX83/20,"")</f>
        <v/>
      </c>
      <c r="AY83" s="54" t="str">
        <f>IF('20'!AY83&lt;&gt;"",'20'!AY83/20,"")</f>
        <v/>
      </c>
      <c r="AZ83" s="54" t="str">
        <f>IF('20'!AZ83&lt;&gt;"",'20'!AZ83/20,"")</f>
        <v/>
      </c>
      <c r="BA83" s="54" t="str">
        <f>IF('20'!BA83&lt;&gt;"",'20'!BA83/20,"")</f>
        <v/>
      </c>
      <c r="BB83" s="54" t="str">
        <f>IF('20'!BB83&lt;&gt;"",'20'!BB83/20,"")</f>
        <v/>
      </c>
      <c r="BC83" s="54" t="str">
        <f>IF('20'!BC83&lt;&gt;"",'20'!BC83/20,"")</f>
        <v/>
      </c>
      <c r="BD83" s="54" t="str">
        <f>IF('20'!BD83&lt;&gt;"",'20'!BD83/20,"")</f>
        <v/>
      </c>
      <c r="BE83" s="54" t="str">
        <f>IF('20'!BE83&lt;&gt;"",'20'!BE83/20,"")</f>
        <v/>
      </c>
      <c r="BF83" s="54" t="str">
        <f>IF('20'!BF83&lt;&gt;"",'20'!BF83/20,"")</f>
        <v/>
      </c>
      <c r="BG83" s="54" t="str">
        <f>IF('20'!BG83&lt;&gt;"",'20'!BG83/20,"")</f>
        <v/>
      </c>
      <c r="BH83" s="54" t="str">
        <f>IF('20'!BH83&lt;&gt;"",'20'!BH83/20,"")</f>
        <v/>
      </c>
      <c r="BI83" s="54" t="str">
        <f>IF('20'!BI83&lt;&gt;"",'20'!BI83/20,"")</f>
        <v/>
      </c>
      <c r="BJ83" s="54" t="str">
        <f>IF('20'!BJ83&lt;&gt;"",'20'!BJ83/20,"")</f>
        <v/>
      </c>
      <c r="BK83" s="54" t="str">
        <f>IF('20'!BK83&lt;&gt;"",'20'!BK83/20,"")</f>
        <v/>
      </c>
      <c r="BL83" s="54" t="str">
        <f>IF('20'!BL83&lt;&gt;"",'20'!BL83/20,"")</f>
        <v/>
      </c>
      <c r="BM83" s="54" t="str">
        <f>IF('20'!BM83&lt;&gt;"",'20'!BM83/20,"")</f>
        <v/>
      </c>
      <c r="BN83" s="54" t="str">
        <f>IF('20'!BN83&lt;&gt;"",'20'!BN83/20,"")</f>
        <v/>
      </c>
      <c r="BO83" s="54" t="str">
        <f>IF('20'!BO83&lt;&gt;"",'20'!BO83/20,"")</f>
        <v/>
      </c>
      <c r="BP83" s="54" t="str">
        <f>IF('20'!BP83&lt;&gt;"",'20'!BP83/20,"")</f>
        <v/>
      </c>
      <c r="BQ83" s="54" t="str">
        <f>IF('20'!BQ83&lt;&gt;"",'20'!BQ83/20,"")</f>
        <v/>
      </c>
      <c r="BR83" s="54" t="str">
        <f>IF('20'!BR83&lt;&gt;"",'20'!BR83/20,"")</f>
        <v/>
      </c>
      <c r="BS83" s="54" t="str">
        <f>IF('20'!BS83&lt;&gt;"",'20'!BS83/20,"")</f>
        <v/>
      </c>
      <c r="BT83" s="54" t="str">
        <f>IF('20'!BT83&lt;&gt;"",'20'!BT83/20,"")</f>
        <v/>
      </c>
      <c r="BU83" s="54" t="str">
        <f>IF('20'!BU83&lt;&gt;"",'20'!BU83/20,"")</f>
        <v/>
      </c>
      <c r="BV83" s="54" t="str">
        <f>IF('20'!BV83&lt;&gt;"",'20'!BV83/20,"")</f>
        <v/>
      </c>
      <c r="BW83" s="54" t="str">
        <f>IF('20'!BW83&lt;&gt;"",'20'!BW83/20,"")</f>
        <v/>
      </c>
      <c r="BX83" s="54" t="str">
        <f>IF('20'!BX83&lt;&gt;"",'20'!BX83/20,"")</f>
        <v/>
      </c>
      <c r="BY83" s="54" t="str">
        <f>IF('20'!BY83&lt;&gt;"",'20'!BY83/20,"")</f>
        <v/>
      </c>
      <c r="BZ83" s="54" t="str">
        <f>IF('20'!BZ83&lt;&gt;"",'20'!BZ83/20,"")</f>
        <v/>
      </c>
      <c r="CA83" s="54" t="str">
        <f>IF('20'!CA83&lt;&gt;"",'20'!CA83/20,"")</f>
        <v/>
      </c>
      <c r="CB83" s="54" t="str">
        <f>IF('20'!CB83&lt;&gt;"",'20'!CB83/20,"")</f>
        <v/>
      </c>
      <c r="CC83" s="54" t="str">
        <f>IF('20'!CC83&lt;&gt;"",'20'!CC83/20,"")</f>
        <v/>
      </c>
      <c r="CD83" s="54" t="str">
        <f>IF('20'!CD83&lt;&gt;"",'20'!CD83/20,"")</f>
        <v/>
      </c>
      <c r="CE83" s="54" t="str">
        <f>IF('20'!CE83&lt;&gt;"",'20'!CE83/20,"")</f>
        <v/>
      </c>
      <c r="CF83" s="54" t="str">
        <f>IF('20'!CF83&lt;&gt;"",'20'!CF83/20,"")</f>
        <v/>
      </c>
      <c r="CG83" s="54" t="str">
        <f>IF('20'!CG83&lt;&gt;"",'20'!CG83/20,"")</f>
        <v/>
      </c>
      <c r="CH83" s="54" t="str">
        <f>IF('20'!CH83&lt;&gt;"",'20'!CH83/20,"")</f>
        <v/>
      </c>
      <c r="CI83" s="54" t="str">
        <f>IF('20'!CI83&lt;&gt;"",'20'!CI83/20,"")</f>
        <v/>
      </c>
      <c r="CJ83" s="54" t="str">
        <f>IF('20'!CJ83&lt;&gt;"",'20'!CJ83/20,"")</f>
        <v/>
      </c>
      <c r="CK83" s="54" t="str">
        <f>IF('20'!CK83&lt;&gt;"",'20'!CK83/20,"")</f>
        <v/>
      </c>
      <c r="CL83" s="54" t="str">
        <f>IF('20'!CL83&lt;&gt;"",'20'!CL83/20,"")</f>
        <v/>
      </c>
      <c r="CM83" s="54" t="str">
        <f>IF('20'!CM83&lt;&gt;"",'20'!CM83/20,"")</f>
        <v/>
      </c>
      <c r="CN83" s="54" t="str">
        <f>IF('20'!CN83&lt;&gt;"",'20'!CN83/20,"")</f>
        <v/>
      </c>
      <c r="CO83" s="54" t="str">
        <f>IF('20'!CO83&lt;&gt;"",'20'!CO83/20,"")</f>
        <v/>
      </c>
      <c r="CP83" s="54" t="str">
        <f>IF('20'!CP83&lt;&gt;"",'20'!CP83/20,"")</f>
        <v/>
      </c>
      <c r="CQ83" s="54" t="str">
        <f>IF('20'!CQ83&lt;&gt;"",'20'!CQ83/20,"")</f>
        <v/>
      </c>
      <c r="CR83" s="54" t="str">
        <f>IF('20'!CR83&lt;&gt;"",'20'!CR83/20,"")</f>
        <v/>
      </c>
      <c r="CS83" s="54" t="str">
        <f>IF('20'!CS83&lt;&gt;"",'20'!CS83/20,"")</f>
        <v/>
      </c>
      <c r="CT83" s="54" t="str">
        <f>IF('20'!CT83&lt;&gt;"",'20'!CT83/20,"")</f>
        <v/>
      </c>
      <c r="CU83" s="54" t="str">
        <f>IF('20'!CU83&lt;&gt;"",'20'!CU83/20,"")</f>
        <v/>
      </c>
      <c r="CV83" s="54" t="str">
        <f>IF('20'!CV83&lt;&gt;"",'20'!CV83/20,"")</f>
        <v/>
      </c>
      <c r="CW83" s="54" t="str">
        <f>IF('20'!CW83&lt;&gt;"",'20'!CW83/20,"")</f>
        <v/>
      </c>
      <c r="CX83" s="54" t="str">
        <f>IF('20'!CX83&lt;&gt;"",'20'!CX83/20,"")</f>
        <v/>
      </c>
      <c r="CY83" s="54" t="str">
        <f>IF('20'!CY83&lt;&gt;"",'20'!CY83/20,"")</f>
        <v/>
      </c>
      <c r="CZ83" s="54" t="str">
        <f>IF('20'!CZ83&lt;&gt;"",'20'!CZ83/20,"")</f>
        <v/>
      </c>
      <c r="DA83" s="54" t="str">
        <f>IF('20'!DA83&lt;&gt;"",'20'!DA83/20,"")</f>
        <v/>
      </c>
      <c r="DB83" s="54" t="str">
        <f>IF('20'!DB83&lt;&gt;"",'20'!DB83/20,"")</f>
        <v/>
      </c>
      <c r="DC83" s="54" t="str">
        <f>IF('20'!DC83&lt;&gt;"",'20'!DC83/20,"")</f>
        <v/>
      </c>
      <c r="DD83" s="54" t="str">
        <f>IF('20'!DD83&lt;&gt;"",'20'!DD83/20,"")</f>
        <v/>
      </c>
      <c r="DE83" s="54" t="str">
        <f>IF('20'!DE83&lt;&gt;"",'20'!DE83/20,"")</f>
        <v/>
      </c>
      <c r="DF83" s="54" t="str">
        <f>IF('20'!DF83&lt;&gt;"",'20'!DF83/20,"")</f>
        <v/>
      </c>
      <c r="DG83" s="54" t="str">
        <f>IF('20'!DG83&lt;&gt;"",'20'!DG83/20,"")</f>
        <v/>
      </c>
      <c r="DH83" s="54" t="str">
        <f>IF('20'!DH83&lt;&gt;"",'20'!DH83/20,"")</f>
        <v/>
      </c>
      <c r="DI83" s="54" t="str">
        <f>IF('20'!DI83&lt;&gt;"",'20'!DI83/20,"")</f>
        <v/>
      </c>
      <c r="DJ83" s="54" t="str">
        <f>IF('20'!DJ83&lt;&gt;"",'20'!DJ83/20,"")</f>
        <v/>
      </c>
      <c r="DK83" s="54" t="str">
        <f>IF('20'!DK83&lt;&gt;"",'20'!DK83/20,"")</f>
        <v/>
      </c>
      <c r="DL83" s="54" t="str">
        <f>IF('20'!DL83&lt;&gt;"",'20'!DL83/20,"")</f>
        <v/>
      </c>
      <c r="DM83" s="54" t="str">
        <f>IF('20'!DM83&lt;&gt;"",'20'!DM83/20,"")</f>
        <v/>
      </c>
      <c r="DN83" s="54" t="str">
        <f>IF('20'!DN83&lt;&gt;"",'20'!DN83/20,"")</f>
        <v/>
      </c>
      <c r="DO83" s="54" t="str">
        <f>IF('20'!DO83&lt;&gt;"",'20'!DO83/20,"")</f>
        <v/>
      </c>
      <c r="DP83" s="54" t="str">
        <f>IF('20'!DP83&lt;&gt;"",'20'!DP83/20,"")</f>
        <v/>
      </c>
      <c r="DQ83" s="54" t="str">
        <f>IF('20'!DQ83&lt;&gt;"",'20'!DQ83/20,"")</f>
        <v/>
      </c>
      <c r="DR83" s="54" t="str">
        <f>IF('20'!DR83&lt;&gt;"",'20'!DR83/20,"")</f>
        <v/>
      </c>
      <c r="DS83" s="54" t="str">
        <f>IF('20'!DS83&lt;&gt;"",'20'!DS83/20,"")</f>
        <v/>
      </c>
      <c r="DT83" s="54" t="str">
        <f>IF('20'!DT83&lt;&gt;"",'20'!DT83/20,"")</f>
        <v/>
      </c>
      <c r="DU83" s="54" t="str">
        <f>IF('20'!DU83&lt;&gt;"",'20'!DU83/20,"")</f>
        <v/>
      </c>
      <c r="DV83" s="54" t="str">
        <f>IF('20'!DV83&lt;&gt;"",'20'!DV83/20,"")</f>
        <v/>
      </c>
      <c r="DW83" s="54" t="str">
        <f>IF('20'!DW83&lt;&gt;"",'20'!DW83/20,"")</f>
        <v/>
      </c>
      <c r="DX83" s="54" t="str">
        <f>IF('20'!DX83&lt;&gt;"",'20'!DX83/20,"")</f>
        <v/>
      </c>
      <c r="DY83" s="54" t="str">
        <f>IF('20'!DY83&lt;&gt;"",'20'!DY83/20,"")</f>
        <v/>
      </c>
      <c r="DZ83" s="54" t="str">
        <f>IF('20'!DZ83&lt;&gt;"",'20'!DZ83/20,"")</f>
        <v/>
      </c>
      <c r="EA83" s="54" t="str">
        <f>IF('20'!EA83&lt;&gt;"",'20'!EA83/20,"")</f>
        <v/>
      </c>
      <c r="EB83" s="54" t="str">
        <f>IF('20'!EB83&lt;&gt;"",'20'!EB83/20,"")</f>
        <v/>
      </c>
      <c r="EC83" s="54" t="str">
        <f>IF('20'!EC83&lt;&gt;"",'20'!EC83/20,"")</f>
        <v/>
      </c>
      <c r="ED83" s="54" t="str">
        <f>IF('20'!ED83&lt;&gt;"",'20'!ED83/20,"")</f>
        <v/>
      </c>
      <c r="EE83" s="54" t="str">
        <f>IF('20'!EE83&lt;&gt;"",'20'!EE83/20,"")</f>
        <v/>
      </c>
      <c r="EF83" s="54" t="str">
        <f>IF('20'!EF83&lt;&gt;"",'20'!EF83/20,"")</f>
        <v/>
      </c>
      <c r="EG83" s="54" t="str">
        <f>IF('20'!EG83&lt;&gt;"",'20'!EG83/20,"")</f>
        <v/>
      </c>
      <c r="EH83" s="54" t="str">
        <f>IF('20'!EH83&lt;&gt;"",'20'!EH83/20,"")</f>
        <v/>
      </c>
      <c r="EI83" s="54" t="str">
        <f>IF('20'!EI83&lt;&gt;"",'20'!EI83/20,"")</f>
        <v/>
      </c>
      <c r="EJ83" s="54" t="str">
        <f>IF('20'!EJ83&lt;&gt;"",'20'!EJ83/20,"")</f>
        <v/>
      </c>
      <c r="EK83" s="54" t="str">
        <f>IF('20'!EK83&lt;&gt;"",'20'!EK83/20,"")</f>
        <v/>
      </c>
      <c r="EL83" s="54" t="str">
        <f>IF('20'!EL83&lt;&gt;"",'20'!EL83/20,"")</f>
        <v/>
      </c>
      <c r="EM83" s="54" t="str">
        <f>IF('20'!EM83&lt;&gt;"",'20'!EM83/20,"")</f>
        <v/>
      </c>
      <c r="EN83" s="54" t="str">
        <f>IF('20'!EN83&lt;&gt;"",'20'!EN83/20,"")</f>
        <v/>
      </c>
      <c r="EO83" s="54" t="str">
        <f>IF('20'!EO83&lt;&gt;"",'20'!EO83/20,"")</f>
        <v/>
      </c>
      <c r="EP83" s="54" t="str">
        <f>IF('20'!EP83&lt;&gt;"",'20'!EP83/20,"")</f>
        <v/>
      </c>
      <c r="EQ83" s="54" t="str">
        <f>IF('20'!EQ83&lt;&gt;"",'20'!EQ83/20,"")</f>
        <v/>
      </c>
      <c r="ER83" s="54" t="str">
        <f>IF('20'!ER83&lt;&gt;"",'20'!ER83/20,"")</f>
        <v/>
      </c>
      <c r="ES83" s="54" t="str">
        <f>IF('20'!ES83&lt;&gt;"",'20'!ES83/20,"")</f>
        <v/>
      </c>
      <c r="ET83" s="54" t="str">
        <f>IF('20'!ET83&lt;&gt;"",'20'!ET83/20,"")</f>
        <v/>
      </c>
      <c r="EU83" s="54" t="str">
        <f>IF('20'!EU83&lt;&gt;"",'20'!EU83/20,"")</f>
        <v/>
      </c>
      <c r="EV83" s="54" t="str">
        <f>IF('20'!EV83&lt;&gt;"",'20'!EV83/20,"")</f>
        <v/>
      </c>
      <c r="EW83" s="54" t="str">
        <f>IF('20'!EW83&lt;&gt;"",'20'!EW83/20,"")</f>
        <v/>
      </c>
      <c r="EX83" s="54" t="str">
        <f>IF('20'!EX83&lt;&gt;"",'20'!EX83/20,"")</f>
        <v/>
      </c>
      <c r="EY83" s="54" t="str">
        <f>IF('20'!EY83&lt;&gt;"",'20'!EY83/20,"")</f>
        <v/>
      </c>
      <c r="EZ83" s="54" t="str">
        <f>IF('20'!EZ83&lt;&gt;"",'20'!EZ83/20,"")</f>
        <v/>
      </c>
      <c r="FA83" s="54" t="str">
        <f>IF('20'!FA83&lt;&gt;"",'20'!FA83/20,"")</f>
        <v/>
      </c>
      <c r="FB83" s="54" t="str">
        <f>IF('20'!FB83&lt;&gt;"",'20'!FB83/20,"")</f>
        <v/>
      </c>
      <c r="FC83" s="54" t="str">
        <f>IF('20'!FC83&lt;&gt;"",'20'!FC83/20,"")</f>
        <v/>
      </c>
      <c r="FD83" s="54" t="str">
        <f>IF('20'!FD83&lt;&gt;"",'20'!FD83/20,"")</f>
        <v/>
      </c>
      <c r="FE83" s="54" t="str">
        <f>IF('20'!FE83&lt;&gt;"",'20'!FE83/20,"")</f>
        <v/>
      </c>
      <c r="FF83" s="54" t="str">
        <f>IF('20'!FF83&lt;&gt;"",'20'!FF83/20,"")</f>
        <v/>
      </c>
      <c r="FG83" s="54" t="str">
        <f>IF('20'!FG83&lt;&gt;"",'20'!FG83/20,"")</f>
        <v/>
      </c>
      <c r="FH83" s="54" t="str">
        <f>IF('20'!FH83&lt;&gt;"",'20'!FH83/20,"")</f>
        <v/>
      </c>
      <c r="FI83" s="54" t="str">
        <f>IF('20'!FI83&lt;&gt;"",'20'!FI83/20,"")</f>
        <v/>
      </c>
      <c r="FJ83" s="54" t="str">
        <f>IF('20'!FJ83&lt;&gt;"",'20'!FJ83/20,"")</f>
        <v/>
      </c>
      <c r="FK83" s="54" t="str">
        <f>IF('20'!FK83&lt;&gt;"",'20'!FK83/20,"")</f>
        <v/>
      </c>
      <c r="FL83" s="54" t="str">
        <f>IF('20'!FL83&lt;&gt;"",'20'!FL83/20,"")</f>
        <v/>
      </c>
    </row>
    <row r="84" spans="2:168" x14ac:dyDescent="0.25">
      <c r="B84" s="42"/>
      <c r="C84" s="42"/>
      <c r="D84" s="38"/>
      <c r="E84" s="54" t="str">
        <f>IF('20'!E84&lt;&gt;"",'20'!E84/20,"")</f>
        <v/>
      </c>
      <c r="F84" s="54" t="str">
        <f>IF('20'!F84&lt;&gt;"",'20'!F84/20,"")</f>
        <v/>
      </c>
      <c r="G84" s="54" t="str">
        <f>IF('20'!G84&lt;&gt;"",'20'!G84/20,"")</f>
        <v/>
      </c>
      <c r="H84" s="54" t="str">
        <f>IF('20'!H84&lt;&gt;"",'20'!H84/20,"")</f>
        <v/>
      </c>
      <c r="I84" s="54" t="str">
        <f>IF('20'!I84&lt;&gt;"",'20'!I84/20,"")</f>
        <v/>
      </c>
      <c r="J84" s="54" t="str">
        <f>IF('20'!J84&lt;&gt;"",'20'!J84/20,"")</f>
        <v/>
      </c>
      <c r="K84" s="54" t="str">
        <f>IF('20'!K84&lt;&gt;"",'20'!K84/20,"")</f>
        <v/>
      </c>
      <c r="L84" s="54" t="str">
        <f>IF('20'!L84&lt;&gt;"",'20'!L84/20,"")</f>
        <v/>
      </c>
      <c r="M84" s="54" t="str">
        <f>IF('20'!M84&lt;&gt;"",'20'!M84/20,"")</f>
        <v/>
      </c>
      <c r="N84" s="54" t="str">
        <f>IF('20'!N84&lt;&gt;"",'20'!N84/20,"")</f>
        <v/>
      </c>
      <c r="O84" s="54" t="str">
        <f>IF('20'!O84&lt;&gt;"",'20'!O84/20,"")</f>
        <v/>
      </c>
      <c r="P84" s="54" t="str">
        <f>IF('20'!P84&lt;&gt;"",'20'!P84/20,"")</f>
        <v/>
      </c>
      <c r="Q84" s="54" t="str">
        <f>IF('20'!Q84&lt;&gt;"",'20'!Q84/20,"")</f>
        <v/>
      </c>
      <c r="R84" s="54" t="str">
        <f>IF('20'!R84&lt;&gt;"",'20'!R84/20,"")</f>
        <v/>
      </c>
      <c r="S84" s="54" t="str">
        <f>IF('20'!S84&lt;&gt;"",'20'!S84/20,"")</f>
        <v/>
      </c>
      <c r="T84" s="54" t="str">
        <f>IF('20'!T84&lt;&gt;"",'20'!T84/20,"")</f>
        <v/>
      </c>
      <c r="U84" s="54" t="str">
        <f>IF('20'!U84&lt;&gt;"",'20'!U84/20,"")</f>
        <v/>
      </c>
      <c r="V84" s="54" t="str">
        <f>IF('20'!V84&lt;&gt;"",'20'!V84/20,"")</f>
        <v/>
      </c>
      <c r="W84" s="54" t="str">
        <f>IF('20'!W84&lt;&gt;"",'20'!W84/20,"")</f>
        <v/>
      </c>
      <c r="X84" s="54" t="str">
        <f>IF('20'!X84&lt;&gt;"",'20'!X84/20,"")</f>
        <v/>
      </c>
      <c r="Y84" s="54" t="str">
        <f>IF('20'!Y84&lt;&gt;"",'20'!Y84/20,"")</f>
        <v/>
      </c>
      <c r="Z84" s="54" t="str">
        <f>IF('20'!Z84&lt;&gt;"",'20'!Z84/20,"")</f>
        <v/>
      </c>
      <c r="AA84" s="54" t="str">
        <f>IF('20'!AA84&lt;&gt;"",'20'!AA84/20,"")</f>
        <v/>
      </c>
      <c r="AB84" s="54" t="str">
        <f>IF('20'!AB84&lt;&gt;"",'20'!AB84/20,"")</f>
        <v/>
      </c>
      <c r="AC84" s="54" t="str">
        <f>IF('20'!AC84&lt;&gt;"",'20'!AC84/20,"")</f>
        <v/>
      </c>
      <c r="AD84" s="54" t="str">
        <f>IF('20'!AD84&lt;&gt;"",'20'!AD84/20,"")</f>
        <v/>
      </c>
      <c r="AE84" s="54" t="str">
        <f>IF('20'!AE84&lt;&gt;"",'20'!AE84/20,"")</f>
        <v/>
      </c>
      <c r="AF84" s="54" t="str">
        <f>IF('20'!AF84&lt;&gt;"",'20'!AF84/20,"")</f>
        <v/>
      </c>
      <c r="AG84" s="54" t="str">
        <f>IF('20'!AG84&lt;&gt;"",'20'!AG84/20,"")</f>
        <v/>
      </c>
      <c r="AH84" s="54" t="str">
        <f>IF('20'!AH84&lt;&gt;"",'20'!AH84/20,"")</f>
        <v/>
      </c>
      <c r="AI84" s="54" t="str">
        <f>IF('20'!AI84&lt;&gt;"",'20'!AI84/20,"")</f>
        <v/>
      </c>
      <c r="AJ84" s="54" t="str">
        <f>IF('20'!AJ84&lt;&gt;"",'20'!AJ84/20,"")</f>
        <v/>
      </c>
      <c r="AK84" s="54" t="str">
        <f>IF('20'!AK84&lt;&gt;"",'20'!AK84/20,"")</f>
        <v/>
      </c>
      <c r="AL84" s="54" t="str">
        <f>IF('20'!AL84&lt;&gt;"",'20'!AL84/20,"")</f>
        <v/>
      </c>
      <c r="AM84" s="54" t="str">
        <f>IF('20'!AM84&lt;&gt;"",'20'!AM84/20,"")</f>
        <v/>
      </c>
      <c r="AN84" s="54" t="str">
        <f>IF('20'!AN84&lt;&gt;"",'20'!AN84/20,"")</f>
        <v/>
      </c>
      <c r="AO84" s="54" t="str">
        <f>IF('20'!AO84&lt;&gt;"",'20'!AO84/20,"")</f>
        <v/>
      </c>
      <c r="AP84" s="54" t="str">
        <f>IF('20'!AP84&lt;&gt;"",'20'!AP84/20,"")</f>
        <v/>
      </c>
      <c r="AQ84" s="54" t="str">
        <f>IF('20'!AQ84&lt;&gt;"",'20'!AQ84/20,"")</f>
        <v/>
      </c>
      <c r="AR84" s="54" t="str">
        <f>IF('20'!AR84&lt;&gt;"",'20'!AR84/20,"")</f>
        <v/>
      </c>
      <c r="AS84" s="54" t="str">
        <f>IF('20'!AS84&lt;&gt;"",'20'!AS84/20,"")</f>
        <v/>
      </c>
      <c r="AT84" s="54" t="str">
        <f>IF('20'!AT84&lt;&gt;"",'20'!AT84/20,"")</f>
        <v/>
      </c>
      <c r="AU84" s="54" t="str">
        <f>IF('20'!AU84&lt;&gt;"",'20'!AU84/20,"")</f>
        <v/>
      </c>
      <c r="AV84" s="54" t="str">
        <f>IF('20'!AV84&lt;&gt;"",'20'!AV84/20,"")</f>
        <v/>
      </c>
      <c r="AW84" s="54" t="str">
        <f>IF('20'!AW84&lt;&gt;"",'20'!AW84/20,"")</f>
        <v/>
      </c>
      <c r="AX84" s="54" t="str">
        <f>IF('20'!AX84&lt;&gt;"",'20'!AX84/20,"")</f>
        <v/>
      </c>
      <c r="AY84" s="54" t="str">
        <f>IF('20'!AY84&lt;&gt;"",'20'!AY84/20,"")</f>
        <v/>
      </c>
      <c r="AZ84" s="54" t="str">
        <f>IF('20'!AZ84&lt;&gt;"",'20'!AZ84/20,"")</f>
        <v/>
      </c>
      <c r="BA84" s="54" t="str">
        <f>IF('20'!BA84&lt;&gt;"",'20'!BA84/20,"")</f>
        <v/>
      </c>
      <c r="BB84" s="54" t="str">
        <f>IF('20'!BB84&lt;&gt;"",'20'!BB84/20,"")</f>
        <v/>
      </c>
      <c r="BC84" s="54" t="str">
        <f>IF('20'!BC84&lt;&gt;"",'20'!BC84/20,"")</f>
        <v/>
      </c>
      <c r="BD84" s="54" t="str">
        <f>IF('20'!BD84&lt;&gt;"",'20'!BD84/20,"")</f>
        <v/>
      </c>
      <c r="BE84" s="54" t="str">
        <f>IF('20'!BE84&lt;&gt;"",'20'!BE84/20,"")</f>
        <v/>
      </c>
      <c r="BF84" s="54" t="str">
        <f>IF('20'!BF84&lt;&gt;"",'20'!BF84/20,"")</f>
        <v/>
      </c>
      <c r="BG84" s="54" t="str">
        <f>IF('20'!BG84&lt;&gt;"",'20'!BG84/20,"")</f>
        <v/>
      </c>
      <c r="BH84" s="54" t="str">
        <f>IF('20'!BH84&lt;&gt;"",'20'!BH84/20,"")</f>
        <v/>
      </c>
      <c r="BI84" s="54" t="str">
        <f>IF('20'!BI84&lt;&gt;"",'20'!BI84/20,"")</f>
        <v/>
      </c>
      <c r="BJ84" s="54" t="str">
        <f>IF('20'!BJ84&lt;&gt;"",'20'!BJ84/20,"")</f>
        <v/>
      </c>
      <c r="BK84" s="54" t="str">
        <f>IF('20'!BK84&lt;&gt;"",'20'!BK84/20,"")</f>
        <v/>
      </c>
      <c r="BL84" s="54" t="str">
        <f>IF('20'!BL84&lt;&gt;"",'20'!BL84/20,"")</f>
        <v/>
      </c>
      <c r="BM84" s="54" t="str">
        <f>IF('20'!BM84&lt;&gt;"",'20'!BM84/20,"")</f>
        <v/>
      </c>
      <c r="BN84" s="54" t="str">
        <f>IF('20'!BN84&lt;&gt;"",'20'!BN84/20,"")</f>
        <v/>
      </c>
      <c r="BO84" s="54" t="str">
        <f>IF('20'!BO84&lt;&gt;"",'20'!BO84/20,"")</f>
        <v/>
      </c>
      <c r="BP84" s="54" t="str">
        <f>IF('20'!BP84&lt;&gt;"",'20'!BP84/20,"")</f>
        <v/>
      </c>
      <c r="BQ84" s="54" t="str">
        <f>IF('20'!BQ84&lt;&gt;"",'20'!BQ84/20,"")</f>
        <v/>
      </c>
      <c r="BR84" s="54" t="str">
        <f>IF('20'!BR84&lt;&gt;"",'20'!BR84/20,"")</f>
        <v/>
      </c>
      <c r="BS84" s="54" t="str">
        <f>IF('20'!BS84&lt;&gt;"",'20'!BS84/20,"")</f>
        <v/>
      </c>
      <c r="BT84" s="54" t="str">
        <f>IF('20'!BT84&lt;&gt;"",'20'!BT84/20,"")</f>
        <v/>
      </c>
      <c r="BU84" s="54" t="str">
        <f>IF('20'!BU84&lt;&gt;"",'20'!BU84/20,"")</f>
        <v/>
      </c>
      <c r="BV84" s="54" t="str">
        <f>IF('20'!BV84&lt;&gt;"",'20'!BV84/20,"")</f>
        <v/>
      </c>
      <c r="BW84" s="54" t="str">
        <f>IF('20'!BW84&lt;&gt;"",'20'!BW84/20,"")</f>
        <v/>
      </c>
      <c r="BX84" s="54" t="str">
        <f>IF('20'!BX84&lt;&gt;"",'20'!BX84/20,"")</f>
        <v/>
      </c>
      <c r="BY84" s="54" t="str">
        <f>IF('20'!BY84&lt;&gt;"",'20'!BY84/20,"")</f>
        <v/>
      </c>
      <c r="BZ84" s="54" t="str">
        <f>IF('20'!BZ84&lt;&gt;"",'20'!BZ84/20,"")</f>
        <v/>
      </c>
      <c r="CA84" s="54" t="str">
        <f>IF('20'!CA84&lt;&gt;"",'20'!CA84/20,"")</f>
        <v/>
      </c>
      <c r="CB84" s="54" t="str">
        <f>IF('20'!CB84&lt;&gt;"",'20'!CB84/20,"")</f>
        <v/>
      </c>
      <c r="CC84" s="54" t="str">
        <f>IF('20'!CC84&lt;&gt;"",'20'!CC84/20,"")</f>
        <v/>
      </c>
      <c r="CD84" s="54" t="str">
        <f>IF('20'!CD84&lt;&gt;"",'20'!CD84/20,"")</f>
        <v/>
      </c>
      <c r="CE84" s="54" t="str">
        <f>IF('20'!CE84&lt;&gt;"",'20'!CE84/20,"")</f>
        <v/>
      </c>
      <c r="CF84" s="54" t="str">
        <f>IF('20'!CF84&lt;&gt;"",'20'!CF84/20,"")</f>
        <v/>
      </c>
      <c r="CG84" s="54" t="str">
        <f>IF('20'!CG84&lt;&gt;"",'20'!CG84/20,"")</f>
        <v/>
      </c>
      <c r="CH84" s="54" t="str">
        <f>IF('20'!CH84&lt;&gt;"",'20'!CH84/20,"")</f>
        <v/>
      </c>
      <c r="CI84" s="54" t="str">
        <f>IF('20'!CI84&lt;&gt;"",'20'!CI84/20,"")</f>
        <v/>
      </c>
      <c r="CJ84" s="54" t="str">
        <f>IF('20'!CJ84&lt;&gt;"",'20'!CJ84/20,"")</f>
        <v/>
      </c>
      <c r="CK84" s="54" t="str">
        <f>IF('20'!CK84&lt;&gt;"",'20'!CK84/20,"")</f>
        <v/>
      </c>
      <c r="CL84" s="54" t="str">
        <f>IF('20'!CL84&lt;&gt;"",'20'!CL84/20,"")</f>
        <v/>
      </c>
      <c r="CM84" s="54" t="str">
        <f>IF('20'!CM84&lt;&gt;"",'20'!CM84/20,"")</f>
        <v/>
      </c>
      <c r="CN84" s="54" t="str">
        <f>IF('20'!CN84&lt;&gt;"",'20'!CN84/20,"")</f>
        <v/>
      </c>
      <c r="CO84" s="54" t="str">
        <f>IF('20'!CO84&lt;&gt;"",'20'!CO84/20,"")</f>
        <v/>
      </c>
      <c r="CP84" s="54" t="str">
        <f>IF('20'!CP84&lt;&gt;"",'20'!CP84/20,"")</f>
        <v/>
      </c>
      <c r="CQ84" s="54" t="str">
        <f>IF('20'!CQ84&lt;&gt;"",'20'!CQ84/20,"")</f>
        <v/>
      </c>
      <c r="CR84" s="54" t="str">
        <f>IF('20'!CR84&lt;&gt;"",'20'!CR84/20,"")</f>
        <v/>
      </c>
      <c r="CS84" s="54" t="str">
        <f>IF('20'!CS84&lt;&gt;"",'20'!CS84/20,"")</f>
        <v/>
      </c>
      <c r="CT84" s="54" t="str">
        <f>IF('20'!CT84&lt;&gt;"",'20'!CT84/20,"")</f>
        <v/>
      </c>
      <c r="CU84" s="54" t="str">
        <f>IF('20'!CU84&lt;&gt;"",'20'!CU84/20,"")</f>
        <v/>
      </c>
      <c r="CV84" s="54" t="str">
        <f>IF('20'!CV84&lt;&gt;"",'20'!CV84/20,"")</f>
        <v/>
      </c>
      <c r="CW84" s="54" t="str">
        <f>IF('20'!CW84&lt;&gt;"",'20'!CW84/20,"")</f>
        <v/>
      </c>
      <c r="CX84" s="54" t="str">
        <f>IF('20'!CX84&lt;&gt;"",'20'!CX84/20,"")</f>
        <v/>
      </c>
      <c r="CY84" s="54" t="str">
        <f>IF('20'!CY84&lt;&gt;"",'20'!CY84/20,"")</f>
        <v/>
      </c>
      <c r="CZ84" s="54" t="str">
        <f>IF('20'!CZ84&lt;&gt;"",'20'!CZ84/20,"")</f>
        <v/>
      </c>
      <c r="DA84" s="54" t="str">
        <f>IF('20'!DA84&lt;&gt;"",'20'!DA84/20,"")</f>
        <v/>
      </c>
      <c r="DB84" s="54" t="str">
        <f>IF('20'!DB84&lt;&gt;"",'20'!DB84/20,"")</f>
        <v/>
      </c>
      <c r="DC84" s="54" t="str">
        <f>IF('20'!DC84&lt;&gt;"",'20'!DC84/20,"")</f>
        <v/>
      </c>
      <c r="DD84" s="54" t="str">
        <f>IF('20'!DD84&lt;&gt;"",'20'!DD84/20,"")</f>
        <v/>
      </c>
      <c r="DE84" s="54" t="str">
        <f>IF('20'!DE84&lt;&gt;"",'20'!DE84/20,"")</f>
        <v/>
      </c>
      <c r="DF84" s="54" t="str">
        <f>IF('20'!DF84&lt;&gt;"",'20'!DF84/20,"")</f>
        <v/>
      </c>
      <c r="DG84" s="54" t="str">
        <f>IF('20'!DG84&lt;&gt;"",'20'!DG84/20,"")</f>
        <v/>
      </c>
      <c r="DH84" s="54" t="str">
        <f>IF('20'!DH84&lt;&gt;"",'20'!DH84/20,"")</f>
        <v/>
      </c>
      <c r="DI84" s="54" t="str">
        <f>IF('20'!DI84&lt;&gt;"",'20'!DI84/20,"")</f>
        <v/>
      </c>
      <c r="DJ84" s="54" t="str">
        <f>IF('20'!DJ84&lt;&gt;"",'20'!DJ84/20,"")</f>
        <v/>
      </c>
      <c r="DK84" s="54" t="str">
        <f>IF('20'!DK84&lt;&gt;"",'20'!DK84/20,"")</f>
        <v/>
      </c>
      <c r="DL84" s="54" t="str">
        <f>IF('20'!DL84&lt;&gt;"",'20'!DL84/20,"")</f>
        <v/>
      </c>
      <c r="DM84" s="54" t="str">
        <f>IF('20'!DM84&lt;&gt;"",'20'!DM84/20,"")</f>
        <v/>
      </c>
      <c r="DN84" s="54" t="str">
        <f>IF('20'!DN84&lt;&gt;"",'20'!DN84/20,"")</f>
        <v/>
      </c>
      <c r="DO84" s="54" t="str">
        <f>IF('20'!DO84&lt;&gt;"",'20'!DO84/20,"")</f>
        <v/>
      </c>
      <c r="DP84" s="54" t="str">
        <f>IF('20'!DP84&lt;&gt;"",'20'!DP84/20,"")</f>
        <v/>
      </c>
      <c r="DQ84" s="54" t="str">
        <f>IF('20'!DQ84&lt;&gt;"",'20'!DQ84/20,"")</f>
        <v/>
      </c>
      <c r="DR84" s="54" t="str">
        <f>IF('20'!DR84&lt;&gt;"",'20'!DR84/20,"")</f>
        <v/>
      </c>
      <c r="DS84" s="54" t="str">
        <f>IF('20'!DS84&lt;&gt;"",'20'!DS84/20,"")</f>
        <v/>
      </c>
      <c r="DT84" s="54" t="str">
        <f>IF('20'!DT84&lt;&gt;"",'20'!DT84/20,"")</f>
        <v/>
      </c>
      <c r="DU84" s="54" t="str">
        <f>IF('20'!DU84&lt;&gt;"",'20'!DU84/20,"")</f>
        <v/>
      </c>
      <c r="DV84" s="54" t="str">
        <f>IF('20'!DV84&lt;&gt;"",'20'!DV84/20,"")</f>
        <v/>
      </c>
      <c r="DW84" s="54" t="str">
        <f>IF('20'!DW84&lt;&gt;"",'20'!DW84/20,"")</f>
        <v/>
      </c>
      <c r="DX84" s="54" t="str">
        <f>IF('20'!DX84&lt;&gt;"",'20'!DX84/20,"")</f>
        <v/>
      </c>
      <c r="DY84" s="54" t="str">
        <f>IF('20'!DY84&lt;&gt;"",'20'!DY84/20,"")</f>
        <v/>
      </c>
      <c r="DZ84" s="54" t="str">
        <f>IF('20'!DZ84&lt;&gt;"",'20'!DZ84/20,"")</f>
        <v/>
      </c>
      <c r="EA84" s="54" t="str">
        <f>IF('20'!EA84&lt;&gt;"",'20'!EA84/20,"")</f>
        <v/>
      </c>
      <c r="EB84" s="54" t="str">
        <f>IF('20'!EB84&lt;&gt;"",'20'!EB84/20,"")</f>
        <v/>
      </c>
      <c r="EC84" s="54" t="str">
        <f>IF('20'!EC84&lt;&gt;"",'20'!EC84/20,"")</f>
        <v/>
      </c>
      <c r="ED84" s="54" t="str">
        <f>IF('20'!ED84&lt;&gt;"",'20'!ED84/20,"")</f>
        <v/>
      </c>
      <c r="EE84" s="54" t="str">
        <f>IF('20'!EE84&lt;&gt;"",'20'!EE84/20,"")</f>
        <v/>
      </c>
      <c r="EF84" s="54" t="str">
        <f>IF('20'!EF84&lt;&gt;"",'20'!EF84/20,"")</f>
        <v/>
      </c>
      <c r="EG84" s="54" t="str">
        <f>IF('20'!EG84&lt;&gt;"",'20'!EG84/20,"")</f>
        <v/>
      </c>
      <c r="EH84" s="54" t="str">
        <f>IF('20'!EH84&lt;&gt;"",'20'!EH84/20,"")</f>
        <v/>
      </c>
      <c r="EI84" s="54" t="str">
        <f>IF('20'!EI84&lt;&gt;"",'20'!EI84/20,"")</f>
        <v/>
      </c>
      <c r="EJ84" s="54" t="str">
        <f>IF('20'!EJ84&lt;&gt;"",'20'!EJ84/20,"")</f>
        <v/>
      </c>
      <c r="EK84" s="54" t="str">
        <f>IF('20'!EK84&lt;&gt;"",'20'!EK84/20,"")</f>
        <v/>
      </c>
      <c r="EL84" s="54" t="str">
        <f>IF('20'!EL84&lt;&gt;"",'20'!EL84/20,"")</f>
        <v/>
      </c>
      <c r="EM84" s="54" t="str">
        <f>IF('20'!EM84&lt;&gt;"",'20'!EM84/20,"")</f>
        <v/>
      </c>
      <c r="EN84" s="54" t="str">
        <f>IF('20'!EN84&lt;&gt;"",'20'!EN84/20,"")</f>
        <v/>
      </c>
      <c r="EO84" s="54" t="str">
        <f>IF('20'!EO84&lt;&gt;"",'20'!EO84/20,"")</f>
        <v/>
      </c>
      <c r="EP84" s="54" t="str">
        <f>IF('20'!EP84&lt;&gt;"",'20'!EP84/20,"")</f>
        <v/>
      </c>
      <c r="EQ84" s="54" t="str">
        <f>IF('20'!EQ84&lt;&gt;"",'20'!EQ84/20,"")</f>
        <v/>
      </c>
      <c r="ER84" s="54" t="str">
        <f>IF('20'!ER84&lt;&gt;"",'20'!ER84/20,"")</f>
        <v/>
      </c>
      <c r="ES84" s="54" t="str">
        <f>IF('20'!ES84&lt;&gt;"",'20'!ES84/20,"")</f>
        <v/>
      </c>
      <c r="ET84" s="54" t="str">
        <f>IF('20'!ET84&lt;&gt;"",'20'!ET84/20,"")</f>
        <v/>
      </c>
      <c r="EU84" s="54" t="str">
        <f>IF('20'!EU84&lt;&gt;"",'20'!EU84/20,"")</f>
        <v/>
      </c>
      <c r="EV84" s="54" t="str">
        <f>IF('20'!EV84&lt;&gt;"",'20'!EV84/20,"")</f>
        <v/>
      </c>
      <c r="EW84" s="54" t="str">
        <f>IF('20'!EW84&lt;&gt;"",'20'!EW84/20,"")</f>
        <v/>
      </c>
      <c r="EX84" s="54" t="str">
        <f>IF('20'!EX84&lt;&gt;"",'20'!EX84/20,"")</f>
        <v/>
      </c>
      <c r="EY84" s="54" t="str">
        <f>IF('20'!EY84&lt;&gt;"",'20'!EY84/20,"")</f>
        <v/>
      </c>
      <c r="EZ84" s="54" t="str">
        <f>IF('20'!EZ84&lt;&gt;"",'20'!EZ84/20,"")</f>
        <v/>
      </c>
      <c r="FA84" s="54" t="str">
        <f>IF('20'!FA84&lt;&gt;"",'20'!FA84/20,"")</f>
        <v/>
      </c>
      <c r="FB84" s="54" t="str">
        <f>IF('20'!FB84&lt;&gt;"",'20'!FB84/20,"")</f>
        <v/>
      </c>
      <c r="FC84" s="54" t="str">
        <f>IF('20'!FC84&lt;&gt;"",'20'!FC84/20,"")</f>
        <v/>
      </c>
      <c r="FD84" s="54" t="str">
        <f>IF('20'!FD84&lt;&gt;"",'20'!FD84/20,"")</f>
        <v/>
      </c>
      <c r="FE84" s="54" t="str">
        <f>IF('20'!FE84&lt;&gt;"",'20'!FE84/20,"")</f>
        <v/>
      </c>
      <c r="FF84" s="54" t="str">
        <f>IF('20'!FF84&lt;&gt;"",'20'!FF84/20,"")</f>
        <v/>
      </c>
      <c r="FG84" s="54" t="str">
        <f>IF('20'!FG84&lt;&gt;"",'20'!FG84/20,"")</f>
        <v/>
      </c>
      <c r="FH84" s="54" t="str">
        <f>IF('20'!FH84&lt;&gt;"",'20'!FH84/20,"")</f>
        <v/>
      </c>
      <c r="FI84" s="54" t="str">
        <f>IF('20'!FI84&lt;&gt;"",'20'!FI84/20,"")</f>
        <v/>
      </c>
      <c r="FJ84" s="54" t="str">
        <f>IF('20'!FJ84&lt;&gt;"",'20'!FJ84/20,"")</f>
        <v/>
      </c>
      <c r="FK84" s="54" t="str">
        <f>IF('20'!FK84&lt;&gt;"",'20'!FK84/20,"")</f>
        <v/>
      </c>
      <c r="FL84" s="54" t="str">
        <f>IF('20'!FL84&lt;&gt;"",'20'!FL84/20,"")</f>
        <v/>
      </c>
    </row>
    <row r="85" spans="2:168" x14ac:dyDescent="0.25">
      <c r="B85" s="42"/>
      <c r="C85" s="42"/>
      <c r="D85" s="38"/>
      <c r="E85" s="54" t="str">
        <f>IF('20'!E85&lt;&gt;"",'20'!E85/20,"")</f>
        <v/>
      </c>
      <c r="F85" s="54" t="str">
        <f>IF('20'!F85&lt;&gt;"",'20'!F85/20,"")</f>
        <v/>
      </c>
      <c r="G85" s="54" t="str">
        <f>IF('20'!G85&lt;&gt;"",'20'!G85/20,"")</f>
        <v/>
      </c>
      <c r="H85" s="54" t="str">
        <f>IF('20'!H85&lt;&gt;"",'20'!H85/20,"")</f>
        <v/>
      </c>
      <c r="I85" s="54" t="str">
        <f>IF('20'!I85&lt;&gt;"",'20'!I85/20,"")</f>
        <v/>
      </c>
      <c r="J85" s="54" t="str">
        <f>IF('20'!J85&lt;&gt;"",'20'!J85/20,"")</f>
        <v/>
      </c>
      <c r="K85" s="54" t="str">
        <f>IF('20'!K85&lt;&gt;"",'20'!K85/20,"")</f>
        <v/>
      </c>
      <c r="L85" s="54" t="str">
        <f>IF('20'!L85&lt;&gt;"",'20'!L85/20,"")</f>
        <v/>
      </c>
      <c r="M85" s="54" t="str">
        <f>IF('20'!M85&lt;&gt;"",'20'!M85/20,"")</f>
        <v/>
      </c>
      <c r="N85" s="54" t="str">
        <f>IF('20'!N85&lt;&gt;"",'20'!N85/20,"")</f>
        <v/>
      </c>
      <c r="O85" s="54" t="str">
        <f>IF('20'!O85&lt;&gt;"",'20'!O85/20,"")</f>
        <v/>
      </c>
      <c r="P85" s="54" t="str">
        <f>IF('20'!P85&lt;&gt;"",'20'!P85/20,"")</f>
        <v/>
      </c>
      <c r="Q85" s="54" t="str">
        <f>IF('20'!Q85&lt;&gt;"",'20'!Q85/20,"")</f>
        <v/>
      </c>
      <c r="R85" s="54" t="str">
        <f>IF('20'!R85&lt;&gt;"",'20'!R85/20,"")</f>
        <v/>
      </c>
      <c r="S85" s="54" t="str">
        <f>IF('20'!S85&lt;&gt;"",'20'!S85/20,"")</f>
        <v/>
      </c>
      <c r="T85" s="54" t="str">
        <f>IF('20'!T85&lt;&gt;"",'20'!T85/20,"")</f>
        <v/>
      </c>
      <c r="U85" s="54" t="str">
        <f>IF('20'!U85&lt;&gt;"",'20'!U85/20,"")</f>
        <v/>
      </c>
      <c r="V85" s="54" t="str">
        <f>IF('20'!V85&lt;&gt;"",'20'!V85/20,"")</f>
        <v/>
      </c>
      <c r="W85" s="54" t="str">
        <f>IF('20'!W85&lt;&gt;"",'20'!W85/20,"")</f>
        <v/>
      </c>
      <c r="X85" s="54" t="str">
        <f>IF('20'!X85&lt;&gt;"",'20'!X85/20,"")</f>
        <v/>
      </c>
      <c r="Y85" s="54" t="str">
        <f>IF('20'!Y85&lt;&gt;"",'20'!Y85/20,"")</f>
        <v/>
      </c>
      <c r="Z85" s="54" t="str">
        <f>IF('20'!Z85&lt;&gt;"",'20'!Z85/20,"")</f>
        <v/>
      </c>
      <c r="AA85" s="54" t="str">
        <f>IF('20'!AA85&lt;&gt;"",'20'!AA85/20,"")</f>
        <v/>
      </c>
      <c r="AB85" s="54" t="str">
        <f>IF('20'!AB85&lt;&gt;"",'20'!AB85/20,"")</f>
        <v/>
      </c>
      <c r="AC85" s="54" t="str">
        <f>IF('20'!AC85&lt;&gt;"",'20'!AC85/20,"")</f>
        <v/>
      </c>
      <c r="AD85" s="54" t="str">
        <f>IF('20'!AD85&lt;&gt;"",'20'!AD85/20,"")</f>
        <v/>
      </c>
      <c r="AE85" s="54" t="str">
        <f>IF('20'!AE85&lt;&gt;"",'20'!AE85/20,"")</f>
        <v/>
      </c>
      <c r="AF85" s="54" t="str">
        <f>IF('20'!AF85&lt;&gt;"",'20'!AF85/20,"")</f>
        <v/>
      </c>
      <c r="AG85" s="54" t="str">
        <f>IF('20'!AG85&lt;&gt;"",'20'!AG85/20,"")</f>
        <v/>
      </c>
      <c r="AH85" s="54" t="str">
        <f>IF('20'!AH85&lt;&gt;"",'20'!AH85/20,"")</f>
        <v/>
      </c>
      <c r="AI85" s="54" t="str">
        <f>IF('20'!AI85&lt;&gt;"",'20'!AI85/20,"")</f>
        <v/>
      </c>
      <c r="AJ85" s="54" t="str">
        <f>IF('20'!AJ85&lt;&gt;"",'20'!AJ85/20,"")</f>
        <v/>
      </c>
      <c r="AK85" s="54" t="str">
        <f>IF('20'!AK85&lt;&gt;"",'20'!AK85/20,"")</f>
        <v/>
      </c>
      <c r="AL85" s="54" t="str">
        <f>IF('20'!AL85&lt;&gt;"",'20'!AL85/20,"")</f>
        <v/>
      </c>
      <c r="AM85" s="54" t="str">
        <f>IF('20'!AM85&lt;&gt;"",'20'!AM85/20,"")</f>
        <v/>
      </c>
      <c r="AN85" s="54" t="str">
        <f>IF('20'!AN85&lt;&gt;"",'20'!AN85/20,"")</f>
        <v/>
      </c>
      <c r="AO85" s="54" t="str">
        <f>IF('20'!AO85&lt;&gt;"",'20'!AO85/20,"")</f>
        <v/>
      </c>
      <c r="AP85" s="54" t="str">
        <f>IF('20'!AP85&lt;&gt;"",'20'!AP85/20,"")</f>
        <v/>
      </c>
      <c r="AQ85" s="54" t="str">
        <f>IF('20'!AQ85&lt;&gt;"",'20'!AQ85/20,"")</f>
        <v/>
      </c>
      <c r="AR85" s="54" t="str">
        <f>IF('20'!AR85&lt;&gt;"",'20'!AR85/20,"")</f>
        <v/>
      </c>
      <c r="AS85" s="54" t="str">
        <f>IF('20'!AS85&lt;&gt;"",'20'!AS85/20,"")</f>
        <v/>
      </c>
      <c r="AT85" s="54" t="str">
        <f>IF('20'!AT85&lt;&gt;"",'20'!AT85/20,"")</f>
        <v/>
      </c>
      <c r="AU85" s="54" t="str">
        <f>IF('20'!AU85&lt;&gt;"",'20'!AU85/20,"")</f>
        <v/>
      </c>
      <c r="AV85" s="54" t="str">
        <f>IF('20'!AV85&lt;&gt;"",'20'!AV85/20,"")</f>
        <v/>
      </c>
      <c r="AW85" s="54" t="str">
        <f>IF('20'!AW85&lt;&gt;"",'20'!AW85/20,"")</f>
        <v/>
      </c>
      <c r="AX85" s="54" t="str">
        <f>IF('20'!AX85&lt;&gt;"",'20'!AX85/20,"")</f>
        <v/>
      </c>
      <c r="AY85" s="54" t="str">
        <f>IF('20'!AY85&lt;&gt;"",'20'!AY85/20,"")</f>
        <v/>
      </c>
      <c r="AZ85" s="54" t="str">
        <f>IF('20'!AZ85&lt;&gt;"",'20'!AZ85/20,"")</f>
        <v/>
      </c>
      <c r="BA85" s="54" t="str">
        <f>IF('20'!BA85&lt;&gt;"",'20'!BA85/20,"")</f>
        <v/>
      </c>
      <c r="BB85" s="54" t="str">
        <f>IF('20'!BB85&lt;&gt;"",'20'!BB85/20,"")</f>
        <v/>
      </c>
      <c r="BC85" s="54" t="str">
        <f>IF('20'!BC85&lt;&gt;"",'20'!BC85/20,"")</f>
        <v/>
      </c>
      <c r="BD85" s="54" t="str">
        <f>IF('20'!BD85&lt;&gt;"",'20'!BD85/20,"")</f>
        <v/>
      </c>
      <c r="BE85" s="54" t="str">
        <f>IF('20'!BE85&lt;&gt;"",'20'!BE85/20,"")</f>
        <v/>
      </c>
      <c r="BF85" s="54" t="str">
        <f>IF('20'!BF85&lt;&gt;"",'20'!BF85/20,"")</f>
        <v/>
      </c>
      <c r="BG85" s="54" t="str">
        <f>IF('20'!BG85&lt;&gt;"",'20'!BG85/20,"")</f>
        <v/>
      </c>
      <c r="BH85" s="54" t="str">
        <f>IF('20'!BH85&lt;&gt;"",'20'!BH85/20,"")</f>
        <v/>
      </c>
      <c r="BI85" s="54" t="str">
        <f>IF('20'!BI85&lt;&gt;"",'20'!BI85/20,"")</f>
        <v/>
      </c>
      <c r="BJ85" s="54" t="str">
        <f>IF('20'!BJ85&lt;&gt;"",'20'!BJ85/20,"")</f>
        <v/>
      </c>
      <c r="BK85" s="54" t="str">
        <f>IF('20'!BK85&lt;&gt;"",'20'!BK85/20,"")</f>
        <v/>
      </c>
      <c r="BL85" s="54" t="str">
        <f>IF('20'!BL85&lt;&gt;"",'20'!BL85/20,"")</f>
        <v/>
      </c>
      <c r="BM85" s="54" t="str">
        <f>IF('20'!BM85&lt;&gt;"",'20'!BM85/20,"")</f>
        <v/>
      </c>
      <c r="BN85" s="54" t="str">
        <f>IF('20'!BN85&lt;&gt;"",'20'!BN85/20,"")</f>
        <v/>
      </c>
      <c r="BO85" s="54" t="str">
        <f>IF('20'!BO85&lt;&gt;"",'20'!BO85/20,"")</f>
        <v/>
      </c>
      <c r="BP85" s="54" t="str">
        <f>IF('20'!BP85&lt;&gt;"",'20'!BP85/20,"")</f>
        <v/>
      </c>
      <c r="BQ85" s="54" t="str">
        <f>IF('20'!BQ85&lt;&gt;"",'20'!BQ85/20,"")</f>
        <v/>
      </c>
      <c r="BR85" s="54" t="str">
        <f>IF('20'!BR85&lt;&gt;"",'20'!BR85/20,"")</f>
        <v/>
      </c>
      <c r="BS85" s="54" t="str">
        <f>IF('20'!BS85&lt;&gt;"",'20'!BS85/20,"")</f>
        <v/>
      </c>
      <c r="BT85" s="54" t="str">
        <f>IF('20'!BT85&lt;&gt;"",'20'!BT85/20,"")</f>
        <v/>
      </c>
      <c r="BU85" s="54" t="str">
        <f>IF('20'!BU85&lt;&gt;"",'20'!BU85/20,"")</f>
        <v/>
      </c>
      <c r="BV85" s="54" t="str">
        <f>IF('20'!BV85&lt;&gt;"",'20'!BV85/20,"")</f>
        <v/>
      </c>
      <c r="BW85" s="54" t="str">
        <f>IF('20'!BW85&lt;&gt;"",'20'!BW85/20,"")</f>
        <v/>
      </c>
      <c r="BX85" s="54" t="str">
        <f>IF('20'!BX85&lt;&gt;"",'20'!BX85/20,"")</f>
        <v/>
      </c>
      <c r="BY85" s="54" t="str">
        <f>IF('20'!BY85&lt;&gt;"",'20'!BY85/20,"")</f>
        <v/>
      </c>
      <c r="BZ85" s="54" t="str">
        <f>IF('20'!BZ85&lt;&gt;"",'20'!BZ85/20,"")</f>
        <v/>
      </c>
      <c r="CA85" s="54" t="str">
        <f>IF('20'!CA85&lt;&gt;"",'20'!CA85/20,"")</f>
        <v/>
      </c>
      <c r="CB85" s="54" t="str">
        <f>IF('20'!CB85&lt;&gt;"",'20'!CB85/20,"")</f>
        <v/>
      </c>
      <c r="CC85" s="54" t="str">
        <f>IF('20'!CC85&lt;&gt;"",'20'!CC85/20,"")</f>
        <v/>
      </c>
      <c r="CD85" s="54" t="str">
        <f>IF('20'!CD85&lt;&gt;"",'20'!CD85/20,"")</f>
        <v/>
      </c>
      <c r="CE85" s="54" t="str">
        <f>IF('20'!CE85&lt;&gt;"",'20'!CE85/20,"")</f>
        <v/>
      </c>
      <c r="CF85" s="54" t="str">
        <f>IF('20'!CF85&lt;&gt;"",'20'!CF85/20,"")</f>
        <v/>
      </c>
      <c r="CG85" s="54" t="str">
        <f>IF('20'!CG85&lt;&gt;"",'20'!CG85/20,"")</f>
        <v/>
      </c>
      <c r="CH85" s="54" t="str">
        <f>IF('20'!CH85&lt;&gt;"",'20'!CH85/20,"")</f>
        <v/>
      </c>
      <c r="CI85" s="54" t="str">
        <f>IF('20'!CI85&lt;&gt;"",'20'!CI85/20,"")</f>
        <v/>
      </c>
      <c r="CJ85" s="54" t="str">
        <f>IF('20'!CJ85&lt;&gt;"",'20'!CJ85/20,"")</f>
        <v/>
      </c>
      <c r="CK85" s="54" t="str">
        <f>IF('20'!CK85&lt;&gt;"",'20'!CK85/20,"")</f>
        <v/>
      </c>
      <c r="CL85" s="54" t="str">
        <f>IF('20'!CL85&lt;&gt;"",'20'!CL85/20,"")</f>
        <v/>
      </c>
      <c r="CM85" s="54" t="str">
        <f>IF('20'!CM85&lt;&gt;"",'20'!CM85/20,"")</f>
        <v/>
      </c>
      <c r="CN85" s="54" t="str">
        <f>IF('20'!CN85&lt;&gt;"",'20'!CN85/20,"")</f>
        <v/>
      </c>
      <c r="CO85" s="54" t="str">
        <f>IF('20'!CO85&lt;&gt;"",'20'!CO85/20,"")</f>
        <v/>
      </c>
      <c r="CP85" s="54" t="str">
        <f>IF('20'!CP85&lt;&gt;"",'20'!CP85/20,"")</f>
        <v/>
      </c>
      <c r="CQ85" s="54" t="str">
        <f>IF('20'!CQ85&lt;&gt;"",'20'!CQ85/20,"")</f>
        <v/>
      </c>
      <c r="CR85" s="54" t="str">
        <f>IF('20'!CR85&lt;&gt;"",'20'!CR85/20,"")</f>
        <v/>
      </c>
      <c r="CS85" s="54" t="str">
        <f>IF('20'!CS85&lt;&gt;"",'20'!CS85/20,"")</f>
        <v/>
      </c>
      <c r="CT85" s="54" t="str">
        <f>IF('20'!CT85&lt;&gt;"",'20'!CT85/20,"")</f>
        <v/>
      </c>
      <c r="CU85" s="54" t="str">
        <f>IF('20'!CU85&lt;&gt;"",'20'!CU85/20,"")</f>
        <v/>
      </c>
      <c r="CV85" s="54" t="str">
        <f>IF('20'!CV85&lt;&gt;"",'20'!CV85/20,"")</f>
        <v/>
      </c>
      <c r="CW85" s="54" t="str">
        <f>IF('20'!CW85&lt;&gt;"",'20'!CW85/20,"")</f>
        <v/>
      </c>
      <c r="CX85" s="54" t="str">
        <f>IF('20'!CX85&lt;&gt;"",'20'!CX85/20,"")</f>
        <v/>
      </c>
      <c r="CY85" s="54" t="str">
        <f>IF('20'!CY85&lt;&gt;"",'20'!CY85/20,"")</f>
        <v/>
      </c>
      <c r="CZ85" s="54" t="str">
        <f>IF('20'!CZ85&lt;&gt;"",'20'!CZ85/20,"")</f>
        <v/>
      </c>
      <c r="DA85" s="54" t="str">
        <f>IF('20'!DA85&lt;&gt;"",'20'!DA85/20,"")</f>
        <v/>
      </c>
      <c r="DB85" s="54" t="str">
        <f>IF('20'!DB85&lt;&gt;"",'20'!DB85/20,"")</f>
        <v/>
      </c>
      <c r="DC85" s="54" t="str">
        <f>IF('20'!DC85&lt;&gt;"",'20'!DC85/20,"")</f>
        <v/>
      </c>
      <c r="DD85" s="54" t="str">
        <f>IF('20'!DD85&lt;&gt;"",'20'!DD85/20,"")</f>
        <v/>
      </c>
      <c r="DE85" s="54" t="str">
        <f>IF('20'!DE85&lt;&gt;"",'20'!DE85/20,"")</f>
        <v/>
      </c>
      <c r="DF85" s="54" t="str">
        <f>IF('20'!DF85&lt;&gt;"",'20'!DF85/20,"")</f>
        <v/>
      </c>
      <c r="DG85" s="54" t="str">
        <f>IF('20'!DG85&lt;&gt;"",'20'!DG85/20,"")</f>
        <v/>
      </c>
      <c r="DH85" s="54" t="str">
        <f>IF('20'!DH85&lt;&gt;"",'20'!DH85/20,"")</f>
        <v/>
      </c>
      <c r="DI85" s="54" t="str">
        <f>IF('20'!DI85&lt;&gt;"",'20'!DI85/20,"")</f>
        <v/>
      </c>
      <c r="DJ85" s="54" t="str">
        <f>IF('20'!DJ85&lt;&gt;"",'20'!DJ85/20,"")</f>
        <v/>
      </c>
      <c r="DK85" s="54" t="str">
        <f>IF('20'!DK85&lt;&gt;"",'20'!DK85/20,"")</f>
        <v/>
      </c>
      <c r="DL85" s="54" t="str">
        <f>IF('20'!DL85&lt;&gt;"",'20'!DL85/20,"")</f>
        <v/>
      </c>
      <c r="DM85" s="54" t="str">
        <f>IF('20'!DM85&lt;&gt;"",'20'!DM85/20,"")</f>
        <v/>
      </c>
      <c r="DN85" s="54" t="str">
        <f>IF('20'!DN85&lt;&gt;"",'20'!DN85/20,"")</f>
        <v/>
      </c>
      <c r="DO85" s="54" t="str">
        <f>IF('20'!DO85&lt;&gt;"",'20'!DO85/20,"")</f>
        <v/>
      </c>
      <c r="DP85" s="54" t="str">
        <f>IF('20'!DP85&lt;&gt;"",'20'!DP85/20,"")</f>
        <v/>
      </c>
      <c r="DQ85" s="54" t="str">
        <f>IF('20'!DQ85&lt;&gt;"",'20'!DQ85/20,"")</f>
        <v/>
      </c>
      <c r="DR85" s="54" t="str">
        <f>IF('20'!DR85&lt;&gt;"",'20'!DR85/20,"")</f>
        <v/>
      </c>
      <c r="DS85" s="54" t="str">
        <f>IF('20'!DS85&lt;&gt;"",'20'!DS85/20,"")</f>
        <v/>
      </c>
      <c r="DT85" s="54" t="str">
        <f>IF('20'!DT85&lt;&gt;"",'20'!DT85/20,"")</f>
        <v/>
      </c>
      <c r="DU85" s="54" t="str">
        <f>IF('20'!DU85&lt;&gt;"",'20'!DU85/20,"")</f>
        <v/>
      </c>
      <c r="DV85" s="54" t="str">
        <f>IF('20'!DV85&lt;&gt;"",'20'!DV85/20,"")</f>
        <v/>
      </c>
      <c r="DW85" s="54" t="str">
        <f>IF('20'!DW85&lt;&gt;"",'20'!DW85/20,"")</f>
        <v/>
      </c>
      <c r="DX85" s="54" t="str">
        <f>IF('20'!DX85&lt;&gt;"",'20'!DX85/20,"")</f>
        <v/>
      </c>
      <c r="DY85" s="54" t="str">
        <f>IF('20'!DY85&lt;&gt;"",'20'!DY85/20,"")</f>
        <v/>
      </c>
      <c r="DZ85" s="54" t="str">
        <f>IF('20'!DZ85&lt;&gt;"",'20'!DZ85/20,"")</f>
        <v/>
      </c>
      <c r="EA85" s="54" t="str">
        <f>IF('20'!EA85&lt;&gt;"",'20'!EA85/20,"")</f>
        <v/>
      </c>
      <c r="EB85" s="54" t="str">
        <f>IF('20'!EB85&lt;&gt;"",'20'!EB85/20,"")</f>
        <v/>
      </c>
      <c r="EC85" s="54" t="str">
        <f>IF('20'!EC85&lt;&gt;"",'20'!EC85/20,"")</f>
        <v/>
      </c>
      <c r="ED85" s="54" t="str">
        <f>IF('20'!ED85&lt;&gt;"",'20'!ED85/20,"")</f>
        <v/>
      </c>
      <c r="EE85" s="54" t="str">
        <f>IF('20'!EE85&lt;&gt;"",'20'!EE85/20,"")</f>
        <v/>
      </c>
      <c r="EF85" s="54" t="str">
        <f>IF('20'!EF85&lt;&gt;"",'20'!EF85/20,"")</f>
        <v/>
      </c>
      <c r="EG85" s="54" t="str">
        <f>IF('20'!EG85&lt;&gt;"",'20'!EG85/20,"")</f>
        <v/>
      </c>
      <c r="EH85" s="54" t="str">
        <f>IF('20'!EH85&lt;&gt;"",'20'!EH85/20,"")</f>
        <v/>
      </c>
      <c r="EI85" s="54" t="str">
        <f>IF('20'!EI85&lt;&gt;"",'20'!EI85/20,"")</f>
        <v/>
      </c>
      <c r="EJ85" s="54" t="str">
        <f>IF('20'!EJ85&lt;&gt;"",'20'!EJ85/20,"")</f>
        <v/>
      </c>
      <c r="EK85" s="54" t="str">
        <f>IF('20'!EK85&lt;&gt;"",'20'!EK85/20,"")</f>
        <v/>
      </c>
      <c r="EL85" s="54" t="str">
        <f>IF('20'!EL85&lt;&gt;"",'20'!EL85/20,"")</f>
        <v/>
      </c>
      <c r="EM85" s="54" t="str">
        <f>IF('20'!EM85&lt;&gt;"",'20'!EM85/20,"")</f>
        <v/>
      </c>
      <c r="EN85" s="54" t="str">
        <f>IF('20'!EN85&lt;&gt;"",'20'!EN85/20,"")</f>
        <v/>
      </c>
      <c r="EO85" s="54" t="str">
        <f>IF('20'!EO85&lt;&gt;"",'20'!EO85/20,"")</f>
        <v/>
      </c>
      <c r="EP85" s="54" t="str">
        <f>IF('20'!EP85&lt;&gt;"",'20'!EP85/20,"")</f>
        <v/>
      </c>
      <c r="EQ85" s="54" t="str">
        <f>IF('20'!EQ85&lt;&gt;"",'20'!EQ85/20,"")</f>
        <v/>
      </c>
      <c r="ER85" s="54" t="str">
        <f>IF('20'!ER85&lt;&gt;"",'20'!ER85/20,"")</f>
        <v/>
      </c>
      <c r="ES85" s="54" t="str">
        <f>IF('20'!ES85&lt;&gt;"",'20'!ES85/20,"")</f>
        <v/>
      </c>
      <c r="ET85" s="54" t="str">
        <f>IF('20'!ET85&lt;&gt;"",'20'!ET85/20,"")</f>
        <v/>
      </c>
      <c r="EU85" s="54" t="str">
        <f>IF('20'!EU85&lt;&gt;"",'20'!EU85/20,"")</f>
        <v/>
      </c>
      <c r="EV85" s="54" t="str">
        <f>IF('20'!EV85&lt;&gt;"",'20'!EV85/20,"")</f>
        <v/>
      </c>
      <c r="EW85" s="54" t="str">
        <f>IF('20'!EW85&lt;&gt;"",'20'!EW85/20,"")</f>
        <v/>
      </c>
      <c r="EX85" s="54" t="str">
        <f>IF('20'!EX85&lt;&gt;"",'20'!EX85/20,"")</f>
        <v/>
      </c>
      <c r="EY85" s="54" t="str">
        <f>IF('20'!EY85&lt;&gt;"",'20'!EY85/20,"")</f>
        <v/>
      </c>
      <c r="EZ85" s="54" t="str">
        <f>IF('20'!EZ85&lt;&gt;"",'20'!EZ85/20,"")</f>
        <v/>
      </c>
      <c r="FA85" s="54" t="str">
        <f>IF('20'!FA85&lt;&gt;"",'20'!FA85/20,"")</f>
        <v/>
      </c>
      <c r="FB85" s="54" t="str">
        <f>IF('20'!FB85&lt;&gt;"",'20'!FB85/20,"")</f>
        <v/>
      </c>
      <c r="FC85" s="54" t="str">
        <f>IF('20'!FC85&lt;&gt;"",'20'!FC85/20,"")</f>
        <v/>
      </c>
      <c r="FD85" s="54" t="str">
        <f>IF('20'!FD85&lt;&gt;"",'20'!FD85/20,"")</f>
        <v/>
      </c>
      <c r="FE85" s="54" t="str">
        <f>IF('20'!FE85&lt;&gt;"",'20'!FE85/20,"")</f>
        <v/>
      </c>
      <c r="FF85" s="54" t="str">
        <f>IF('20'!FF85&lt;&gt;"",'20'!FF85/20,"")</f>
        <v/>
      </c>
      <c r="FG85" s="54" t="str">
        <f>IF('20'!FG85&lt;&gt;"",'20'!FG85/20,"")</f>
        <v/>
      </c>
      <c r="FH85" s="54" t="str">
        <f>IF('20'!FH85&lt;&gt;"",'20'!FH85/20,"")</f>
        <v/>
      </c>
      <c r="FI85" s="54" t="str">
        <f>IF('20'!FI85&lt;&gt;"",'20'!FI85/20,"")</f>
        <v/>
      </c>
      <c r="FJ85" s="54" t="str">
        <f>IF('20'!FJ85&lt;&gt;"",'20'!FJ85/20,"")</f>
        <v/>
      </c>
      <c r="FK85" s="54" t="str">
        <f>IF('20'!FK85&lt;&gt;"",'20'!FK85/20,"")</f>
        <v/>
      </c>
      <c r="FL85" s="54" t="str">
        <f>IF('20'!FL85&lt;&gt;"",'20'!FL85/20,"")</f>
        <v/>
      </c>
    </row>
    <row r="86" spans="2:168" x14ac:dyDescent="0.25">
      <c r="B86" s="42"/>
      <c r="C86" s="42"/>
      <c r="D86" s="38"/>
      <c r="E86" s="54" t="str">
        <f>IF('20'!E86&lt;&gt;"",'20'!E86/20,"")</f>
        <v/>
      </c>
      <c r="F86" s="54" t="str">
        <f>IF('20'!F86&lt;&gt;"",'20'!F86/20,"")</f>
        <v/>
      </c>
      <c r="G86" s="54" t="str">
        <f>IF('20'!G86&lt;&gt;"",'20'!G86/20,"")</f>
        <v/>
      </c>
      <c r="H86" s="54" t="str">
        <f>IF('20'!H86&lt;&gt;"",'20'!H86/20,"")</f>
        <v/>
      </c>
      <c r="I86" s="54" t="str">
        <f>IF('20'!I86&lt;&gt;"",'20'!I86/20,"")</f>
        <v/>
      </c>
      <c r="J86" s="54" t="str">
        <f>IF('20'!J86&lt;&gt;"",'20'!J86/20,"")</f>
        <v/>
      </c>
      <c r="K86" s="54" t="str">
        <f>IF('20'!K86&lt;&gt;"",'20'!K86/20,"")</f>
        <v/>
      </c>
      <c r="L86" s="54" t="str">
        <f>IF('20'!L86&lt;&gt;"",'20'!L86/20,"")</f>
        <v/>
      </c>
      <c r="M86" s="54" t="str">
        <f>IF('20'!M86&lt;&gt;"",'20'!M86/20,"")</f>
        <v/>
      </c>
      <c r="N86" s="54" t="str">
        <f>IF('20'!N86&lt;&gt;"",'20'!N86/20,"")</f>
        <v/>
      </c>
      <c r="O86" s="54" t="str">
        <f>IF('20'!O86&lt;&gt;"",'20'!O86/20,"")</f>
        <v/>
      </c>
      <c r="P86" s="54" t="str">
        <f>IF('20'!P86&lt;&gt;"",'20'!P86/20,"")</f>
        <v/>
      </c>
      <c r="Q86" s="54" t="str">
        <f>IF('20'!Q86&lt;&gt;"",'20'!Q86/20,"")</f>
        <v/>
      </c>
      <c r="R86" s="54" t="str">
        <f>IF('20'!R86&lt;&gt;"",'20'!R86/20,"")</f>
        <v/>
      </c>
      <c r="S86" s="54" t="str">
        <f>IF('20'!S86&lt;&gt;"",'20'!S86/20,"")</f>
        <v/>
      </c>
      <c r="T86" s="54" t="str">
        <f>IF('20'!T86&lt;&gt;"",'20'!T86/20,"")</f>
        <v/>
      </c>
      <c r="U86" s="54" t="str">
        <f>IF('20'!U86&lt;&gt;"",'20'!U86/20,"")</f>
        <v/>
      </c>
      <c r="V86" s="54" t="str">
        <f>IF('20'!V86&lt;&gt;"",'20'!V86/20,"")</f>
        <v/>
      </c>
      <c r="W86" s="54" t="str">
        <f>IF('20'!W86&lt;&gt;"",'20'!W86/20,"")</f>
        <v/>
      </c>
      <c r="X86" s="54" t="str">
        <f>IF('20'!X86&lt;&gt;"",'20'!X86/20,"")</f>
        <v/>
      </c>
      <c r="Y86" s="54" t="str">
        <f>IF('20'!Y86&lt;&gt;"",'20'!Y86/20,"")</f>
        <v/>
      </c>
      <c r="Z86" s="54" t="str">
        <f>IF('20'!Z86&lt;&gt;"",'20'!Z86/20,"")</f>
        <v/>
      </c>
      <c r="AA86" s="54" t="str">
        <f>IF('20'!AA86&lt;&gt;"",'20'!AA86/20,"")</f>
        <v/>
      </c>
      <c r="AB86" s="54" t="str">
        <f>IF('20'!AB86&lt;&gt;"",'20'!AB86/20,"")</f>
        <v/>
      </c>
      <c r="AC86" s="54" t="str">
        <f>IF('20'!AC86&lt;&gt;"",'20'!AC86/20,"")</f>
        <v/>
      </c>
      <c r="AD86" s="54" t="str">
        <f>IF('20'!AD86&lt;&gt;"",'20'!AD86/20,"")</f>
        <v/>
      </c>
      <c r="AE86" s="54" t="str">
        <f>IF('20'!AE86&lt;&gt;"",'20'!AE86/20,"")</f>
        <v/>
      </c>
      <c r="AF86" s="54" t="str">
        <f>IF('20'!AF86&lt;&gt;"",'20'!AF86/20,"")</f>
        <v/>
      </c>
      <c r="AG86" s="54" t="str">
        <f>IF('20'!AG86&lt;&gt;"",'20'!AG86/20,"")</f>
        <v/>
      </c>
      <c r="AH86" s="54" t="str">
        <f>IF('20'!AH86&lt;&gt;"",'20'!AH86/20,"")</f>
        <v/>
      </c>
      <c r="AI86" s="54" t="str">
        <f>IF('20'!AI86&lt;&gt;"",'20'!AI86/20,"")</f>
        <v/>
      </c>
      <c r="AJ86" s="54" t="str">
        <f>IF('20'!AJ86&lt;&gt;"",'20'!AJ86/20,"")</f>
        <v/>
      </c>
      <c r="AK86" s="54" t="str">
        <f>IF('20'!AK86&lt;&gt;"",'20'!AK86/20,"")</f>
        <v/>
      </c>
      <c r="AL86" s="54" t="str">
        <f>IF('20'!AL86&lt;&gt;"",'20'!AL86/20,"")</f>
        <v/>
      </c>
      <c r="AM86" s="54" t="str">
        <f>IF('20'!AM86&lt;&gt;"",'20'!AM86/20,"")</f>
        <v/>
      </c>
      <c r="AN86" s="54" t="str">
        <f>IF('20'!AN86&lt;&gt;"",'20'!AN86/20,"")</f>
        <v/>
      </c>
      <c r="AO86" s="54" t="str">
        <f>IF('20'!AO86&lt;&gt;"",'20'!AO86/20,"")</f>
        <v/>
      </c>
      <c r="AP86" s="54" t="str">
        <f>IF('20'!AP86&lt;&gt;"",'20'!AP86/20,"")</f>
        <v/>
      </c>
      <c r="AQ86" s="54" t="str">
        <f>IF('20'!AQ86&lt;&gt;"",'20'!AQ86/20,"")</f>
        <v/>
      </c>
      <c r="AR86" s="54" t="str">
        <f>IF('20'!AR86&lt;&gt;"",'20'!AR86/20,"")</f>
        <v/>
      </c>
      <c r="AS86" s="54" t="str">
        <f>IF('20'!AS86&lt;&gt;"",'20'!AS86/20,"")</f>
        <v/>
      </c>
      <c r="AT86" s="54" t="str">
        <f>IF('20'!AT86&lt;&gt;"",'20'!AT86/20,"")</f>
        <v/>
      </c>
      <c r="AU86" s="54" t="str">
        <f>IF('20'!AU86&lt;&gt;"",'20'!AU86/20,"")</f>
        <v/>
      </c>
      <c r="AV86" s="54" t="str">
        <f>IF('20'!AV86&lt;&gt;"",'20'!AV86/20,"")</f>
        <v/>
      </c>
      <c r="AW86" s="54" t="str">
        <f>IF('20'!AW86&lt;&gt;"",'20'!AW86/20,"")</f>
        <v/>
      </c>
      <c r="AX86" s="54" t="str">
        <f>IF('20'!AX86&lt;&gt;"",'20'!AX86/20,"")</f>
        <v/>
      </c>
      <c r="AY86" s="54" t="str">
        <f>IF('20'!AY86&lt;&gt;"",'20'!AY86/20,"")</f>
        <v/>
      </c>
      <c r="AZ86" s="54" t="str">
        <f>IF('20'!AZ86&lt;&gt;"",'20'!AZ86/20,"")</f>
        <v/>
      </c>
      <c r="BA86" s="54" t="str">
        <f>IF('20'!BA86&lt;&gt;"",'20'!BA86/20,"")</f>
        <v/>
      </c>
      <c r="BB86" s="54" t="str">
        <f>IF('20'!BB86&lt;&gt;"",'20'!BB86/20,"")</f>
        <v/>
      </c>
      <c r="BC86" s="54" t="str">
        <f>IF('20'!BC86&lt;&gt;"",'20'!BC86/20,"")</f>
        <v/>
      </c>
      <c r="BD86" s="54" t="str">
        <f>IF('20'!BD86&lt;&gt;"",'20'!BD86/20,"")</f>
        <v/>
      </c>
      <c r="BE86" s="54" t="str">
        <f>IF('20'!BE86&lt;&gt;"",'20'!BE86/20,"")</f>
        <v/>
      </c>
      <c r="BF86" s="54" t="str">
        <f>IF('20'!BF86&lt;&gt;"",'20'!BF86/20,"")</f>
        <v/>
      </c>
      <c r="BG86" s="54" t="str">
        <f>IF('20'!BG86&lt;&gt;"",'20'!BG86/20,"")</f>
        <v/>
      </c>
      <c r="BH86" s="54" t="str">
        <f>IF('20'!BH86&lt;&gt;"",'20'!BH86/20,"")</f>
        <v/>
      </c>
      <c r="BI86" s="54" t="str">
        <f>IF('20'!BI86&lt;&gt;"",'20'!BI86/20,"")</f>
        <v/>
      </c>
      <c r="BJ86" s="54" t="str">
        <f>IF('20'!BJ86&lt;&gt;"",'20'!BJ86/20,"")</f>
        <v/>
      </c>
      <c r="BK86" s="54" t="str">
        <f>IF('20'!BK86&lt;&gt;"",'20'!BK86/20,"")</f>
        <v/>
      </c>
      <c r="BL86" s="54" t="str">
        <f>IF('20'!BL86&lt;&gt;"",'20'!BL86/20,"")</f>
        <v/>
      </c>
      <c r="BM86" s="54" t="str">
        <f>IF('20'!BM86&lt;&gt;"",'20'!BM86/20,"")</f>
        <v/>
      </c>
      <c r="BN86" s="54" t="str">
        <f>IF('20'!BN86&lt;&gt;"",'20'!BN86/20,"")</f>
        <v/>
      </c>
      <c r="BO86" s="54" t="str">
        <f>IF('20'!BO86&lt;&gt;"",'20'!BO86/20,"")</f>
        <v/>
      </c>
      <c r="BP86" s="54" t="str">
        <f>IF('20'!BP86&lt;&gt;"",'20'!BP86/20,"")</f>
        <v/>
      </c>
      <c r="BQ86" s="54" t="str">
        <f>IF('20'!BQ86&lt;&gt;"",'20'!BQ86/20,"")</f>
        <v/>
      </c>
      <c r="BR86" s="54" t="str">
        <f>IF('20'!BR86&lt;&gt;"",'20'!BR86/20,"")</f>
        <v/>
      </c>
      <c r="BS86" s="54" t="str">
        <f>IF('20'!BS86&lt;&gt;"",'20'!BS86/20,"")</f>
        <v/>
      </c>
      <c r="BT86" s="54" t="str">
        <f>IF('20'!BT86&lt;&gt;"",'20'!BT86/20,"")</f>
        <v/>
      </c>
      <c r="BU86" s="54" t="str">
        <f>IF('20'!BU86&lt;&gt;"",'20'!BU86/20,"")</f>
        <v/>
      </c>
      <c r="BV86" s="54" t="str">
        <f>IF('20'!BV86&lt;&gt;"",'20'!BV86/20,"")</f>
        <v/>
      </c>
      <c r="BW86" s="54" t="str">
        <f>IF('20'!BW86&lt;&gt;"",'20'!BW86/20,"")</f>
        <v/>
      </c>
      <c r="BX86" s="54" t="str">
        <f>IF('20'!BX86&lt;&gt;"",'20'!BX86/20,"")</f>
        <v/>
      </c>
      <c r="BY86" s="54" t="str">
        <f>IF('20'!BY86&lt;&gt;"",'20'!BY86/20,"")</f>
        <v/>
      </c>
      <c r="BZ86" s="54" t="str">
        <f>IF('20'!BZ86&lt;&gt;"",'20'!BZ86/20,"")</f>
        <v/>
      </c>
      <c r="CA86" s="54" t="str">
        <f>IF('20'!CA86&lt;&gt;"",'20'!CA86/20,"")</f>
        <v/>
      </c>
      <c r="CB86" s="54" t="str">
        <f>IF('20'!CB86&lt;&gt;"",'20'!CB86/20,"")</f>
        <v/>
      </c>
      <c r="CC86" s="54" t="str">
        <f>IF('20'!CC86&lt;&gt;"",'20'!CC86/20,"")</f>
        <v/>
      </c>
      <c r="CD86" s="54" t="str">
        <f>IF('20'!CD86&lt;&gt;"",'20'!CD86/20,"")</f>
        <v/>
      </c>
      <c r="CE86" s="54" t="str">
        <f>IF('20'!CE86&lt;&gt;"",'20'!CE86/20,"")</f>
        <v/>
      </c>
      <c r="CF86" s="54" t="str">
        <f>IF('20'!CF86&lt;&gt;"",'20'!CF86/20,"")</f>
        <v/>
      </c>
      <c r="CG86" s="54" t="str">
        <f>IF('20'!CG86&lt;&gt;"",'20'!CG86/20,"")</f>
        <v/>
      </c>
      <c r="CH86" s="54" t="str">
        <f>IF('20'!CH86&lt;&gt;"",'20'!CH86/20,"")</f>
        <v/>
      </c>
      <c r="CI86" s="54" t="str">
        <f>IF('20'!CI86&lt;&gt;"",'20'!CI86/20,"")</f>
        <v/>
      </c>
      <c r="CJ86" s="54" t="str">
        <f>IF('20'!CJ86&lt;&gt;"",'20'!CJ86/20,"")</f>
        <v/>
      </c>
      <c r="CK86" s="54" t="str">
        <f>IF('20'!CK86&lt;&gt;"",'20'!CK86/20,"")</f>
        <v/>
      </c>
      <c r="CL86" s="54" t="str">
        <f>IF('20'!CL86&lt;&gt;"",'20'!CL86/20,"")</f>
        <v/>
      </c>
      <c r="CM86" s="54" t="str">
        <f>IF('20'!CM86&lt;&gt;"",'20'!CM86/20,"")</f>
        <v/>
      </c>
      <c r="CN86" s="54" t="str">
        <f>IF('20'!CN86&lt;&gt;"",'20'!CN86/20,"")</f>
        <v/>
      </c>
      <c r="CO86" s="54" t="str">
        <f>IF('20'!CO86&lt;&gt;"",'20'!CO86/20,"")</f>
        <v/>
      </c>
      <c r="CP86" s="54" t="str">
        <f>IF('20'!CP86&lt;&gt;"",'20'!CP86/20,"")</f>
        <v/>
      </c>
      <c r="CQ86" s="54" t="str">
        <f>IF('20'!CQ86&lt;&gt;"",'20'!CQ86/20,"")</f>
        <v/>
      </c>
      <c r="CR86" s="54" t="str">
        <f>IF('20'!CR86&lt;&gt;"",'20'!CR86/20,"")</f>
        <v/>
      </c>
      <c r="CS86" s="54" t="str">
        <f>IF('20'!CS86&lt;&gt;"",'20'!CS86/20,"")</f>
        <v/>
      </c>
      <c r="CT86" s="54" t="str">
        <f>IF('20'!CT86&lt;&gt;"",'20'!CT86/20,"")</f>
        <v/>
      </c>
      <c r="CU86" s="54" t="str">
        <f>IF('20'!CU86&lt;&gt;"",'20'!CU86/20,"")</f>
        <v/>
      </c>
      <c r="CV86" s="54" t="str">
        <f>IF('20'!CV86&lt;&gt;"",'20'!CV86/20,"")</f>
        <v/>
      </c>
      <c r="CW86" s="54" t="str">
        <f>IF('20'!CW86&lt;&gt;"",'20'!CW86/20,"")</f>
        <v/>
      </c>
      <c r="CX86" s="54" t="str">
        <f>IF('20'!CX86&lt;&gt;"",'20'!CX86/20,"")</f>
        <v/>
      </c>
      <c r="CY86" s="54" t="str">
        <f>IF('20'!CY86&lt;&gt;"",'20'!CY86/20,"")</f>
        <v/>
      </c>
      <c r="CZ86" s="54" t="str">
        <f>IF('20'!CZ86&lt;&gt;"",'20'!CZ86/20,"")</f>
        <v/>
      </c>
      <c r="DA86" s="54" t="str">
        <f>IF('20'!DA86&lt;&gt;"",'20'!DA86/20,"")</f>
        <v/>
      </c>
      <c r="DB86" s="54" t="str">
        <f>IF('20'!DB86&lt;&gt;"",'20'!DB86/20,"")</f>
        <v/>
      </c>
      <c r="DC86" s="54" t="str">
        <f>IF('20'!DC86&lt;&gt;"",'20'!DC86/20,"")</f>
        <v/>
      </c>
      <c r="DD86" s="54" t="str">
        <f>IF('20'!DD86&lt;&gt;"",'20'!DD86/20,"")</f>
        <v/>
      </c>
      <c r="DE86" s="54" t="str">
        <f>IF('20'!DE86&lt;&gt;"",'20'!DE86/20,"")</f>
        <v/>
      </c>
      <c r="DF86" s="54" t="str">
        <f>IF('20'!DF86&lt;&gt;"",'20'!DF86/20,"")</f>
        <v/>
      </c>
      <c r="DG86" s="54" t="str">
        <f>IF('20'!DG86&lt;&gt;"",'20'!DG86/20,"")</f>
        <v/>
      </c>
      <c r="DH86" s="54" t="str">
        <f>IF('20'!DH86&lt;&gt;"",'20'!DH86/20,"")</f>
        <v/>
      </c>
      <c r="DI86" s="54" t="str">
        <f>IF('20'!DI86&lt;&gt;"",'20'!DI86/20,"")</f>
        <v/>
      </c>
      <c r="DJ86" s="54" t="str">
        <f>IF('20'!DJ86&lt;&gt;"",'20'!DJ86/20,"")</f>
        <v/>
      </c>
      <c r="DK86" s="54" t="str">
        <f>IF('20'!DK86&lt;&gt;"",'20'!DK86/20,"")</f>
        <v/>
      </c>
      <c r="DL86" s="54" t="str">
        <f>IF('20'!DL86&lt;&gt;"",'20'!DL86/20,"")</f>
        <v/>
      </c>
      <c r="DM86" s="54" t="str">
        <f>IF('20'!DM86&lt;&gt;"",'20'!DM86/20,"")</f>
        <v/>
      </c>
      <c r="DN86" s="54" t="str">
        <f>IF('20'!DN86&lt;&gt;"",'20'!DN86/20,"")</f>
        <v/>
      </c>
      <c r="DO86" s="54" t="str">
        <f>IF('20'!DO86&lt;&gt;"",'20'!DO86/20,"")</f>
        <v/>
      </c>
      <c r="DP86" s="54" t="str">
        <f>IF('20'!DP86&lt;&gt;"",'20'!DP86/20,"")</f>
        <v/>
      </c>
      <c r="DQ86" s="54" t="str">
        <f>IF('20'!DQ86&lt;&gt;"",'20'!DQ86/20,"")</f>
        <v/>
      </c>
      <c r="DR86" s="54" t="str">
        <f>IF('20'!DR86&lt;&gt;"",'20'!DR86/20,"")</f>
        <v/>
      </c>
      <c r="DS86" s="54" t="str">
        <f>IF('20'!DS86&lt;&gt;"",'20'!DS86/20,"")</f>
        <v/>
      </c>
      <c r="DT86" s="54" t="str">
        <f>IF('20'!DT86&lt;&gt;"",'20'!DT86/20,"")</f>
        <v/>
      </c>
      <c r="DU86" s="54" t="str">
        <f>IF('20'!DU86&lt;&gt;"",'20'!DU86/20,"")</f>
        <v/>
      </c>
      <c r="DV86" s="54" t="str">
        <f>IF('20'!DV86&lt;&gt;"",'20'!DV86/20,"")</f>
        <v/>
      </c>
      <c r="DW86" s="54" t="str">
        <f>IF('20'!DW86&lt;&gt;"",'20'!DW86/20,"")</f>
        <v/>
      </c>
      <c r="DX86" s="54" t="str">
        <f>IF('20'!DX86&lt;&gt;"",'20'!DX86/20,"")</f>
        <v/>
      </c>
      <c r="DY86" s="54" t="str">
        <f>IF('20'!DY86&lt;&gt;"",'20'!DY86/20,"")</f>
        <v/>
      </c>
      <c r="DZ86" s="54" t="str">
        <f>IF('20'!DZ86&lt;&gt;"",'20'!DZ86/20,"")</f>
        <v/>
      </c>
      <c r="EA86" s="54" t="str">
        <f>IF('20'!EA86&lt;&gt;"",'20'!EA86/20,"")</f>
        <v/>
      </c>
      <c r="EB86" s="54" t="str">
        <f>IF('20'!EB86&lt;&gt;"",'20'!EB86/20,"")</f>
        <v/>
      </c>
      <c r="EC86" s="54" t="str">
        <f>IF('20'!EC86&lt;&gt;"",'20'!EC86/20,"")</f>
        <v/>
      </c>
      <c r="ED86" s="54" t="str">
        <f>IF('20'!ED86&lt;&gt;"",'20'!ED86/20,"")</f>
        <v/>
      </c>
      <c r="EE86" s="54" t="str">
        <f>IF('20'!EE86&lt;&gt;"",'20'!EE86/20,"")</f>
        <v/>
      </c>
      <c r="EF86" s="54" t="str">
        <f>IF('20'!EF86&lt;&gt;"",'20'!EF86/20,"")</f>
        <v/>
      </c>
      <c r="EG86" s="54" t="str">
        <f>IF('20'!EG86&lt;&gt;"",'20'!EG86/20,"")</f>
        <v/>
      </c>
      <c r="EH86" s="54" t="str">
        <f>IF('20'!EH86&lt;&gt;"",'20'!EH86/20,"")</f>
        <v/>
      </c>
      <c r="EI86" s="54" t="str">
        <f>IF('20'!EI86&lt;&gt;"",'20'!EI86/20,"")</f>
        <v/>
      </c>
      <c r="EJ86" s="54" t="str">
        <f>IF('20'!EJ86&lt;&gt;"",'20'!EJ86/20,"")</f>
        <v/>
      </c>
      <c r="EK86" s="54" t="str">
        <f>IF('20'!EK86&lt;&gt;"",'20'!EK86/20,"")</f>
        <v/>
      </c>
      <c r="EL86" s="54" t="str">
        <f>IF('20'!EL86&lt;&gt;"",'20'!EL86/20,"")</f>
        <v/>
      </c>
      <c r="EM86" s="54" t="str">
        <f>IF('20'!EM86&lt;&gt;"",'20'!EM86/20,"")</f>
        <v/>
      </c>
      <c r="EN86" s="54" t="str">
        <f>IF('20'!EN86&lt;&gt;"",'20'!EN86/20,"")</f>
        <v/>
      </c>
      <c r="EO86" s="54" t="str">
        <f>IF('20'!EO86&lt;&gt;"",'20'!EO86/20,"")</f>
        <v/>
      </c>
      <c r="EP86" s="54" t="str">
        <f>IF('20'!EP86&lt;&gt;"",'20'!EP86/20,"")</f>
        <v/>
      </c>
      <c r="EQ86" s="54" t="str">
        <f>IF('20'!EQ86&lt;&gt;"",'20'!EQ86/20,"")</f>
        <v/>
      </c>
      <c r="ER86" s="54" t="str">
        <f>IF('20'!ER86&lt;&gt;"",'20'!ER86/20,"")</f>
        <v/>
      </c>
      <c r="ES86" s="54" t="str">
        <f>IF('20'!ES86&lt;&gt;"",'20'!ES86/20,"")</f>
        <v/>
      </c>
      <c r="ET86" s="54" t="str">
        <f>IF('20'!ET86&lt;&gt;"",'20'!ET86/20,"")</f>
        <v/>
      </c>
      <c r="EU86" s="54" t="str">
        <f>IF('20'!EU86&lt;&gt;"",'20'!EU86/20,"")</f>
        <v/>
      </c>
      <c r="EV86" s="54" t="str">
        <f>IF('20'!EV86&lt;&gt;"",'20'!EV86/20,"")</f>
        <v/>
      </c>
      <c r="EW86" s="54" t="str">
        <f>IF('20'!EW86&lt;&gt;"",'20'!EW86/20,"")</f>
        <v/>
      </c>
      <c r="EX86" s="54" t="str">
        <f>IF('20'!EX86&lt;&gt;"",'20'!EX86/20,"")</f>
        <v/>
      </c>
      <c r="EY86" s="54" t="str">
        <f>IF('20'!EY86&lt;&gt;"",'20'!EY86/20,"")</f>
        <v/>
      </c>
      <c r="EZ86" s="54" t="str">
        <f>IF('20'!EZ86&lt;&gt;"",'20'!EZ86/20,"")</f>
        <v/>
      </c>
      <c r="FA86" s="54" t="str">
        <f>IF('20'!FA86&lt;&gt;"",'20'!FA86/20,"")</f>
        <v/>
      </c>
      <c r="FB86" s="54" t="str">
        <f>IF('20'!FB86&lt;&gt;"",'20'!FB86/20,"")</f>
        <v/>
      </c>
      <c r="FC86" s="54" t="str">
        <f>IF('20'!FC86&lt;&gt;"",'20'!FC86/20,"")</f>
        <v/>
      </c>
      <c r="FD86" s="54" t="str">
        <f>IF('20'!FD86&lt;&gt;"",'20'!FD86/20,"")</f>
        <v/>
      </c>
      <c r="FE86" s="54" t="str">
        <f>IF('20'!FE86&lt;&gt;"",'20'!FE86/20,"")</f>
        <v/>
      </c>
      <c r="FF86" s="54" t="str">
        <f>IF('20'!FF86&lt;&gt;"",'20'!FF86/20,"")</f>
        <v/>
      </c>
      <c r="FG86" s="54" t="str">
        <f>IF('20'!FG86&lt;&gt;"",'20'!FG86/20,"")</f>
        <v/>
      </c>
      <c r="FH86" s="54" t="str">
        <f>IF('20'!FH86&lt;&gt;"",'20'!FH86/20,"")</f>
        <v/>
      </c>
      <c r="FI86" s="54" t="str">
        <f>IF('20'!FI86&lt;&gt;"",'20'!FI86/20,"")</f>
        <v/>
      </c>
      <c r="FJ86" s="54" t="str">
        <f>IF('20'!FJ86&lt;&gt;"",'20'!FJ86/20,"")</f>
        <v/>
      </c>
      <c r="FK86" s="54" t="str">
        <f>IF('20'!FK86&lt;&gt;"",'20'!FK86/20,"")</f>
        <v/>
      </c>
      <c r="FL86" s="54" t="str">
        <f>IF('20'!FL86&lt;&gt;"",'20'!FL86/20,"")</f>
        <v/>
      </c>
    </row>
    <row r="87" spans="2:168" x14ac:dyDescent="0.25">
      <c r="B87" s="42"/>
      <c r="C87" s="42"/>
      <c r="D87" s="38"/>
      <c r="E87" s="54" t="str">
        <f>IF('20'!E87&lt;&gt;"",'20'!E87/20,"")</f>
        <v/>
      </c>
      <c r="F87" s="54" t="str">
        <f>IF('20'!F87&lt;&gt;"",'20'!F87/20,"")</f>
        <v/>
      </c>
      <c r="G87" s="54" t="str">
        <f>IF('20'!G87&lt;&gt;"",'20'!G87/20,"")</f>
        <v/>
      </c>
      <c r="H87" s="54" t="str">
        <f>IF('20'!H87&lt;&gt;"",'20'!H87/20,"")</f>
        <v/>
      </c>
      <c r="I87" s="54" t="str">
        <f>IF('20'!I87&lt;&gt;"",'20'!I87/20,"")</f>
        <v/>
      </c>
      <c r="J87" s="54" t="str">
        <f>IF('20'!J87&lt;&gt;"",'20'!J87/20,"")</f>
        <v/>
      </c>
      <c r="K87" s="54" t="str">
        <f>IF('20'!K87&lt;&gt;"",'20'!K87/20,"")</f>
        <v/>
      </c>
      <c r="L87" s="54" t="str">
        <f>IF('20'!L87&lt;&gt;"",'20'!L87/20,"")</f>
        <v/>
      </c>
      <c r="M87" s="54" t="str">
        <f>IF('20'!M87&lt;&gt;"",'20'!M87/20,"")</f>
        <v/>
      </c>
      <c r="N87" s="54" t="str">
        <f>IF('20'!N87&lt;&gt;"",'20'!N87/20,"")</f>
        <v/>
      </c>
      <c r="O87" s="54" t="str">
        <f>IF('20'!O87&lt;&gt;"",'20'!O87/20,"")</f>
        <v/>
      </c>
      <c r="P87" s="54" t="str">
        <f>IF('20'!P87&lt;&gt;"",'20'!P87/20,"")</f>
        <v/>
      </c>
      <c r="Q87" s="54" t="str">
        <f>IF('20'!Q87&lt;&gt;"",'20'!Q87/20,"")</f>
        <v/>
      </c>
      <c r="R87" s="54" t="str">
        <f>IF('20'!R87&lt;&gt;"",'20'!R87/20,"")</f>
        <v/>
      </c>
      <c r="S87" s="54" t="str">
        <f>IF('20'!S87&lt;&gt;"",'20'!S87/20,"")</f>
        <v/>
      </c>
      <c r="T87" s="54" t="str">
        <f>IF('20'!T87&lt;&gt;"",'20'!T87/20,"")</f>
        <v/>
      </c>
      <c r="U87" s="54" t="str">
        <f>IF('20'!U87&lt;&gt;"",'20'!U87/20,"")</f>
        <v/>
      </c>
      <c r="V87" s="54" t="str">
        <f>IF('20'!V87&lt;&gt;"",'20'!V87/20,"")</f>
        <v/>
      </c>
      <c r="W87" s="54" t="str">
        <f>IF('20'!W87&lt;&gt;"",'20'!W87/20,"")</f>
        <v/>
      </c>
      <c r="X87" s="54" t="str">
        <f>IF('20'!X87&lt;&gt;"",'20'!X87/20,"")</f>
        <v/>
      </c>
      <c r="Y87" s="54" t="str">
        <f>IF('20'!Y87&lt;&gt;"",'20'!Y87/20,"")</f>
        <v/>
      </c>
      <c r="Z87" s="54" t="str">
        <f>IF('20'!Z87&lt;&gt;"",'20'!Z87/20,"")</f>
        <v/>
      </c>
      <c r="AA87" s="54" t="str">
        <f>IF('20'!AA87&lt;&gt;"",'20'!AA87/20,"")</f>
        <v/>
      </c>
      <c r="AB87" s="54" t="str">
        <f>IF('20'!AB87&lt;&gt;"",'20'!AB87/20,"")</f>
        <v/>
      </c>
      <c r="AC87" s="54" t="str">
        <f>IF('20'!AC87&lt;&gt;"",'20'!AC87/20,"")</f>
        <v/>
      </c>
      <c r="AD87" s="54" t="str">
        <f>IF('20'!AD87&lt;&gt;"",'20'!AD87/20,"")</f>
        <v/>
      </c>
      <c r="AE87" s="54" t="str">
        <f>IF('20'!AE87&lt;&gt;"",'20'!AE87/20,"")</f>
        <v/>
      </c>
      <c r="AF87" s="54" t="str">
        <f>IF('20'!AF87&lt;&gt;"",'20'!AF87/20,"")</f>
        <v/>
      </c>
      <c r="AG87" s="54" t="str">
        <f>IF('20'!AG87&lt;&gt;"",'20'!AG87/20,"")</f>
        <v/>
      </c>
      <c r="AH87" s="54" t="str">
        <f>IF('20'!AH87&lt;&gt;"",'20'!AH87/20,"")</f>
        <v/>
      </c>
      <c r="AI87" s="54" t="str">
        <f>IF('20'!AI87&lt;&gt;"",'20'!AI87/20,"")</f>
        <v/>
      </c>
      <c r="AJ87" s="54" t="str">
        <f>IF('20'!AJ87&lt;&gt;"",'20'!AJ87/20,"")</f>
        <v/>
      </c>
      <c r="AK87" s="54" t="str">
        <f>IF('20'!AK87&lt;&gt;"",'20'!AK87/20,"")</f>
        <v/>
      </c>
      <c r="AL87" s="54" t="str">
        <f>IF('20'!AL87&lt;&gt;"",'20'!AL87/20,"")</f>
        <v/>
      </c>
      <c r="AM87" s="54" t="str">
        <f>IF('20'!AM87&lt;&gt;"",'20'!AM87/20,"")</f>
        <v/>
      </c>
      <c r="AN87" s="54" t="str">
        <f>IF('20'!AN87&lt;&gt;"",'20'!AN87/20,"")</f>
        <v/>
      </c>
      <c r="AO87" s="54" t="str">
        <f>IF('20'!AO87&lt;&gt;"",'20'!AO87/20,"")</f>
        <v/>
      </c>
      <c r="AP87" s="54" t="str">
        <f>IF('20'!AP87&lt;&gt;"",'20'!AP87/20,"")</f>
        <v/>
      </c>
      <c r="AQ87" s="54" t="str">
        <f>IF('20'!AQ87&lt;&gt;"",'20'!AQ87/20,"")</f>
        <v/>
      </c>
      <c r="AR87" s="54" t="str">
        <f>IF('20'!AR87&lt;&gt;"",'20'!AR87/20,"")</f>
        <v/>
      </c>
      <c r="AS87" s="54" t="str">
        <f>IF('20'!AS87&lt;&gt;"",'20'!AS87/20,"")</f>
        <v/>
      </c>
      <c r="AT87" s="54" t="str">
        <f>IF('20'!AT87&lt;&gt;"",'20'!AT87/20,"")</f>
        <v/>
      </c>
      <c r="AU87" s="54" t="str">
        <f>IF('20'!AU87&lt;&gt;"",'20'!AU87/20,"")</f>
        <v/>
      </c>
      <c r="AV87" s="54" t="str">
        <f>IF('20'!AV87&lt;&gt;"",'20'!AV87/20,"")</f>
        <v/>
      </c>
      <c r="AW87" s="54" t="str">
        <f>IF('20'!AW87&lt;&gt;"",'20'!AW87/20,"")</f>
        <v/>
      </c>
      <c r="AX87" s="54" t="str">
        <f>IF('20'!AX87&lt;&gt;"",'20'!AX87/20,"")</f>
        <v/>
      </c>
      <c r="AY87" s="54" t="str">
        <f>IF('20'!AY87&lt;&gt;"",'20'!AY87/20,"")</f>
        <v/>
      </c>
      <c r="AZ87" s="54" t="str">
        <f>IF('20'!AZ87&lt;&gt;"",'20'!AZ87/20,"")</f>
        <v/>
      </c>
      <c r="BA87" s="54" t="str">
        <f>IF('20'!BA87&lt;&gt;"",'20'!BA87/20,"")</f>
        <v/>
      </c>
      <c r="BB87" s="54" t="str">
        <f>IF('20'!BB87&lt;&gt;"",'20'!BB87/20,"")</f>
        <v/>
      </c>
      <c r="BC87" s="54" t="str">
        <f>IF('20'!BC87&lt;&gt;"",'20'!BC87/20,"")</f>
        <v/>
      </c>
      <c r="BD87" s="54" t="str">
        <f>IF('20'!BD87&lt;&gt;"",'20'!BD87/20,"")</f>
        <v/>
      </c>
      <c r="BE87" s="54" t="str">
        <f>IF('20'!BE87&lt;&gt;"",'20'!BE87/20,"")</f>
        <v/>
      </c>
      <c r="BF87" s="54" t="str">
        <f>IF('20'!BF87&lt;&gt;"",'20'!BF87/20,"")</f>
        <v/>
      </c>
      <c r="BG87" s="54" t="str">
        <f>IF('20'!BG87&lt;&gt;"",'20'!BG87/20,"")</f>
        <v/>
      </c>
      <c r="BH87" s="54" t="str">
        <f>IF('20'!BH87&lt;&gt;"",'20'!BH87/20,"")</f>
        <v/>
      </c>
      <c r="BI87" s="54" t="str">
        <f>IF('20'!BI87&lt;&gt;"",'20'!BI87/20,"")</f>
        <v/>
      </c>
      <c r="BJ87" s="54" t="str">
        <f>IF('20'!BJ87&lt;&gt;"",'20'!BJ87/20,"")</f>
        <v/>
      </c>
      <c r="BK87" s="54" t="str">
        <f>IF('20'!BK87&lt;&gt;"",'20'!BK87/20,"")</f>
        <v/>
      </c>
      <c r="BL87" s="54" t="str">
        <f>IF('20'!BL87&lt;&gt;"",'20'!BL87/20,"")</f>
        <v/>
      </c>
      <c r="BM87" s="54" t="str">
        <f>IF('20'!BM87&lt;&gt;"",'20'!BM87/20,"")</f>
        <v/>
      </c>
      <c r="BN87" s="54" t="str">
        <f>IF('20'!BN87&lt;&gt;"",'20'!BN87/20,"")</f>
        <v/>
      </c>
      <c r="BO87" s="54" t="str">
        <f>IF('20'!BO87&lt;&gt;"",'20'!BO87/20,"")</f>
        <v/>
      </c>
      <c r="BP87" s="54" t="str">
        <f>IF('20'!BP87&lt;&gt;"",'20'!BP87/20,"")</f>
        <v/>
      </c>
      <c r="BQ87" s="54" t="str">
        <f>IF('20'!BQ87&lt;&gt;"",'20'!BQ87/20,"")</f>
        <v/>
      </c>
      <c r="BR87" s="54" t="str">
        <f>IF('20'!BR87&lt;&gt;"",'20'!BR87/20,"")</f>
        <v/>
      </c>
      <c r="BS87" s="54" t="str">
        <f>IF('20'!BS87&lt;&gt;"",'20'!BS87/20,"")</f>
        <v/>
      </c>
      <c r="BT87" s="54" t="str">
        <f>IF('20'!BT87&lt;&gt;"",'20'!BT87/20,"")</f>
        <v/>
      </c>
      <c r="BU87" s="54" t="str">
        <f>IF('20'!BU87&lt;&gt;"",'20'!BU87/20,"")</f>
        <v/>
      </c>
      <c r="BV87" s="54" t="str">
        <f>IF('20'!BV87&lt;&gt;"",'20'!BV87/20,"")</f>
        <v/>
      </c>
      <c r="BW87" s="54" t="str">
        <f>IF('20'!BW87&lt;&gt;"",'20'!BW87/20,"")</f>
        <v/>
      </c>
      <c r="BX87" s="54" t="str">
        <f>IF('20'!BX87&lt;&gt;"",'20'!BX87/20,"")</f>
        <v/>
      </c>
      <c r="BY87" s="54" t="str">
        <f>IF('20'!BY87&lt;&gt;"",'20'!BY87/20,"")</f>
        <v/>
      </c>
      <c r="BZ87" s="54" t="str">
        <f>IF('20'!BZ87&lt;&gt;"",'20'!BZ87/20,"")</f>
        <v/>
      </c>
      <c r="CA87" s="54" t="str">
        <f>IF('20'!CA87&lt;&gt;"",'20'!CA87/20,"")</f>
        <v/>
      </c>
      <c r="CB87" s="54" t="str">
        <f>IF('20'!CB87&lt;&gt;"",'20'!CB87/20,"")</f>
        <v/>
      </c>
      <c r="CC87" s="54" t="str">
        <f>IF('20'!CC87&lt;&gt;"",'20'!CC87/20,"")</f>
        <v/>
      </c>
      <c r="CD87" s="54" t="str">
        <f>IF('20'!CD87&lt;&gt;"",'20'!CD87/20,"")</f>
        <v/>
      </c>
      <c r="CE87" s="54" t="str">
        <f>IF('20'!CE87&lt;&gt;"",'20'!CE87/20,"")</f>
        <v/>
      </c>
      <c r="CF87" s="54" t="str">
        <f>IF('20'!CF87&lt;&gt;"",'20'!CF87/20,"")</f>
        <v/>
      </c>
      <c r="CG87" s="54" t="str">
        <f>IF('20'!CG87&lt;&gt;"",'20'!CG87/20,"")</f>
        <v/>
      </c>
      <c r="CH87" s="54" t="str">
        <f>IF('20'!CH87&lt;&gt;"",'20'!CH87/20,"")</f>
        <v/>
      </c>
      <c r="CI87" s="54" t="str">
        <f>IF('20'!CI87&lt;&gt;"",'20'!CI87/20,"")</f>
        <v/>
      </c>
      <c r="CJ87" s="54" t="str">
        <f>IF('20'!CJ87&lt;&gt;"",'20'!CJ87/20,"")</f>
        <v/>
      </c>
      <c r="CK87" s="54" t="str">
        <f>IF('20'!CK87&lt;&gt;"",'20'!CK87/20,"")</f>
        <v/>
      </c>
      <c r="CL87" s="54" t="str">
        <f>IF('20'!CL87&lt;&gt;"",'20'!CL87/20,"")</f>
        <v/>
      </c>
      <c r="CM87" s="54" t="str">
        <f>IF('20'!CM87&lt;&gt;"",'20'!CM87/20,"")</f>
        <v/>
      </c>
      <c r="CN87" s="54" t="str">
        <f>IF('20'!CN87&lt;&gt;"",'20'!CN87/20,"")</f>
        <v/>
      </c>
      <c r="CO87" s="54" t="str">
        <f>IF('20'!CO87&lt;&gt;"",'20'!CO87/20,"")</f>
        <v/>
      </c>
      <c r="CP87" s="54" t="str">
        <f>IF('20'!CP87&lt;&gt;"",'20'!CP87/20,"")</f>
        <v/>
      </c>
      <c r="CQ87" s="54" t="str">
        <f>IF('20'!CQ87&lt;&gt;"",'20'!CQ87/20,"")</f>
        <v/>
      </c>
      <c r="CR87" s="54" t="str">
        <f>IF('20'!CR87&lt;&gt;"",'20'!CR87/20,"")</f>
        <v/>
      </c>
      <c r="CS87" s="54" t="str">
        <f>IF('20'!CS87&lt;&gt;"",'20'!CS87/20,"")</f>
        <v/>
      </c>
      <c r="CT87" s="54" t="str">
        <f>IF('20'!CT87&lt;&gt;"",'20'!CT87/20,"")</f>
        <v/>
      </c>
      <c r="CU87" s="54" t="str">
        <f>IF('20'!CU87&lt;&gt;"",'20'!CU87/20,"")</f>
        <v/>
      </c>
      <c r="CV87" s="54" t="str">
        <f>IF('20'!CV87&lt;&gt;"",'20'!CV87/20,"")</f>
        <v/>
      </c>
      <c r="CW87" s="54" t="str">
        <f>IF('20'!CW87&lt;&gt;"",'20'!CW87/20,"")</f>
        <v/>
      </c>
      <c r="CX87" s="54" t="str">
        <f>IF('20'!CX87&lt;&gt;"",'20'!CX87/20,"")</f>
        <v/>
      </c>
      <c r="CY87" s="54" t="str">
        <f>IF('20'!CY87&lt;&gt;"",'20'!CY87/20,"")</f>
        <v/>
      </c>
      <c r="CZ87" s="54" t="str">
        <f>IF('20'!CZ87&lt;&gt;"",'20'!CZ87/20,"")</f>
        <v/>
      </c>
      <c r="DA87" s="54" t="str">
        <f>IF('20'!DA87&lt;&gt;"",'20'!DA87/20,"")</f>
        <v/>
      </c>
      <c r="DB87" s="54" t="str">
        <f>IF('20'!DB87&lt;&gt;"",'20'!DB87/20,"")</f>
        <v/>
      </c>
      <c r="DC87" s="54" t="str">
        <f>IF('20'!DC87&lt;&gt;"",'20'!DC87/20,"")</f>
        <v/>
      </c>
      <c r="DD87" s="54" t="str">
        <f>IF('20'!DD87&lt;&gt;"",'20'!DD87/20,"")</f>
        <v/>
      </c>
      <c r="DE87" s="54" t="str">
        <f>IF('20'!DE87&lt;&gt;"",'20'!DE87/20,"")</f>
        <v/>
      </c>
      <c r="DF87" s="54" t="str">
        <f>IF('20'!DF87&lt;&gt;"",'20'!DF87/20,"")</f>
        <v/>
      </c>
      <c r="DG87" s="54" t="str">
        <f>IF('20'!DG87&lt;&gt;"",'20'!DG87/20,"")</f>
        <v/>
      </c>
      <c r="DH87" s="54" t="str">
        <f>IF('20'!DH87&lt;&gt;"",'20'!DH87/20,"")</f>
        <v/>
      </c>
      <c r="DI87" s="54" t="str">
        <f>IF('20'!DI87&lt;&gt;"",'20'!DI87/20,"")</f>
        <v/>
      </c>
      <c r="DJ87" s="54" t="str">
        <f>IF('20'!DJ87&lt;&gt;"",'20'!DJ87/20,"")</f>
        <v/>
      </c>
      <c r="DK87" s="54" t="str">
        <f>IF('20'!DK87&lt;&gt;"",'20'!DK87/20,"")</f>
        <v/>
      </c>
      <c r="DL87" s="54" t="str">
        <f>IF('20'!DL87&lt;&gt;"",'20'!DL87/20,"")</f>
        <v/>
      </c>
      <c r="DM87" s="54" t="str">
        <f>IF('20'!DM87&lt;&gt;"",'20'!DM87/20,"")</f>
        <v/>
      </c>
      <c r="DN87" s="54" t="str">
        <f>IF('20'!DN87&lt;&gt;"",'20'!DN87/20,"")</f>
        <v/>
      </c>
      <c r="DO87" s="54" t="str">
        <f>IF('20'!DO87&lt;&gt;"",'20'!DO87/20,"")</f>
        <v/>
      </c>
      <c r="DP87" s="54" t="str">
        <f>IF('20'!DP87&lt;&gt;"",'20'!DP87/20,"")</f>
        <v/>
      </c>
      <c r="DQ87" s="54" t="str">
        <f>IF('20'!DQ87&lt;&gt;"",'20'!DQ87/20,"")</f>
        <v/>
      </c>
      <c r="DR87" s="54" t="str">
        <f>IF('20'!DR87&lt;&gt;"",'20'!DR87/20,"")</f>
        <v/>
      </c>
      <c r="DS87" s="54" t="str">
        <f>IF('20'!DS87&lt;&gt;"",'20'!DS87/20,"")</f>
        <v/>
      </c>
      <c r="DT87" s="54" t="str">
        <f>IF('20'!DT87&lt;&gt;"",'20'!DT87/20,"")</f>
        <v/>
      </c>
      <c r="DU87" s="54" t="str">
        <f>IF('20'!DU87&lt;&gt;"",'20'!DU87/20,"")</f>
        <v/>
      </c>
      <c r="DV87" s="54" t="str">
        <f>IF('20'!DV87&lt;&gt;"",'20'!DV87/20,"")</f>
        <v/>
      </c>
      <c r="DW87" s="54" t="str">
        <f>IF('20'!DW87&lt;&gt;"",'20'!DW87/20,"")</f>
        <v/>
      </c>
      <c r="DX87" s="54" t="str">
        <f>IF('20'!DX87&lt;&gt;"",'20'!DX87/20,"")</f>
        <v/>
      </c>
      <c r="DY87" s="54" t="str">
        <f>IF('20'!DY87&lt;&gt;"",'20'!DY87/20,"")</f>
        <v/>
      </c>
      <c r="DZ87" s="54" t="str">
        <f>IF('20'!DZ87&lt;&gt;"",'20'!DZ87/20,"")</f>
        <v/>
      </c>
      <c r="EA87" s="54" t="str">
        <f>IF('20'!EA87&lt;&gt;"",'20'!EA87/20,"")</f>
        <v/>
      </c>
      <c r="EB87" s="54" t="str">
        <f>IF('20'!EB87&lt;&gt;"",'20'!EB87/20,"")</f>
        <v/>
      </c>
      <c r="EC87" s="54" t="str">
        <f>IF('20'!EC87&lt;&gt;"",'20'!EC87/20,"")</f>
        <v/>
      </c>
      <c r="ED87" s="54" t="str">
        <f>IF('20'!ED87&lt;&gt;"",'20'!ED87/20,"")</f>
        <v/>
      </c>
      <c r="EE87" s="54" t="str">
        <f>IF('20'!EE87&lt;&gt;"",'20'!EE87/20,"")</f>
        <v/>
      </c>
      <c r="EF87" s="54" t="str">
        <f>IF('20'!EF87&lt;&gt;"",'20'!EF87/20,"")</f>
        <v/>
      </c>
      <c r="EG87" s="54" t="str">
        <f>IF('20'!EG87&lt;&gt;"",'20'!EG87/20,"")</f>
        <v/>
      </c>
      <c r="EH87" s="54" t="str">
        <f>IF('20'!EH87&lt;&gt;"",'20'!EH87/20,"")</f>
        <v/>
      </c>
      <c r="EI87" s="54" t="str">
        <f>IF('20'!EI87&lt;&gt;"",'20'!EI87/20,"")</f>
        <v/>
      </c>
      <c r="EJ87" s="54" t="str">
        <f>IF('20'!EJ87&lt;&gt;"",'20'!EJ87/20,"")</f>
        <v/>
      </c>
      <c r="EK87" s="54" t="str">
        <f>IF('20'!EK87&lt;&gt;"",'20'!EK87/20,"")</f>
        <v/>
      </c>
      <c r="EL87" s="54" t="str">
        <f>IF('20'!EL87&lt;&gt;"",'20'!EL87/20,"")</f>
        <v/>
      </c>
      <c r="EM87" s="54" t="str">
        <f>IF('20'!EM87&lt;&gt;"",'20'!EM87/20,"")</f>
        <v/>
      </c>
      <c r="EN87" s="54" t="str">
        <f>IF('20'!EN87&lt;&gt;"",'20'!EN87/20,"")</f>
        <v/>
      </c>
      <c r="EO87" s="54" t="str">
        <f>IF('20'!EO87&lt;&gt;"",'20'!EO87/20,"")</f>
        <v/>
      </c>
      <c r="EP87" s="54" t="str">
        <f>IF('20'!EP87&lt;&gt;"",'20'!EP87/20,"")</f>
        <v/>
      </c>
      <c r="EQ87" s="54" t="str">
        <f>IF('20'!EQ87&lt;&gt;"",'20'!EQ87/20,"")</f>
        <v/>
      </c>
      <c r="ER87" s="54" t="str">
        <f>IF('20'!ER87&lt;&gt;"",'20'!ER87/20,"")</f>
        <v/>
      </c>
      <c r="ES87" s="54" t="str">
        <f>IF('20'!ES87&lt;&gt;"",'20'!ES87/20,"")</f>
        <v/>
      </c>
      <c r="ET87" s="54" t="str">
        <f>IF('20'!ET87&lt;&gt;"",'20'!ET87/20,"")</f>
        <v/>
      </c>
      <c r="EU87" s="54" t="str">
        <f>IF('20'!EU87&lt;&gt;"",'20'!EU87/20,"")</f>
        <v/>
      </c>
      <c r="EV87" s="54" t="str">
        <f>IF('20'!EV87&lt;&gt;"",'20'!EV87/20,"")</f>
        <v/>
      </c>
      <c r="EW87" s="54" t="str">
        <f>IF('20'!EW87&lt;&gt;"",'20'!EW87/20,"")</f>
        <v/>
      </c>
      <c r="EX87" s="54" t="str">
        <f>IF('20'!EX87&lt;&gt;"",'20'!EX87/20,"")</f>
        <v/>
      </c>
      <c r="EY87" s="54" t="str">
        <f>IF('20'!EY87&lt;&gt;"",'20'!EY87/20,"")</f>
        <v/>
      </c>
      <c r="EZ87" s="54" t="str">
        <f>IF('20'!EZ87&lt;&gt;"",'20'!EZ87/20,"")</f>
        <v/>
      </c>
      <c r="FA87" s="54" t="str">
        <f>IF('20'!FA87&lt;&gt;"",'20'!FA87/20,"")</f>
        <v/>
      </c>
      <c r="FB87" s="54" t="str">
        <f>IF('20'!FB87&lt;&gt;"",'20'!FB87/20,"")</f>
        <v/>
      </c>
      <c r="FC87" s="54" t="str">
        <f>IF('20'!FC87&lt;&gt;"",'20'!FC87/20,"")</f>
        <v/>
      </c>
      <c r="FD87" s="54" t="str">
        <f>IF('20'!FD87&lt;&gt;"",'20'!FD87/20,"")</f>
        <v/>
      </c>
      <c r="FE87" s="54" t="str">
        <f>IF('20'!FE87&lt;&gt;"",'20'!FE87/20,"")</f>
        <v/>
      </c>
      <c r="FF87" s="54" t="str">
        <f>IF('20'!FF87&lt;&gt;"",'20'!FF87/20,"")</f>
        <v/>
      </c>
      <c r="FG87" s="54" t="str">
        <f>IF('20'!FG87&lt;&gt;"",'20'!FG87/20,"")</f>
        <v/>
      </c>
      <c r="FH87" s="54" t="str">
        <f>IF('20'!FH87&lt;&gt;"",'20'!FH87/20,"")</f>
        <v/>
      </c>
      <c r="FI87" s="54" t="str">
        <f>IF('20'!FI87&lt;&gt;"",'20'!FI87/20,"")</f>
        <v/>
      </c>
      <c r="FJ87" s="54" t="str">
        <f>IF('20'!FJ87&lt;&gt;"",'20'!FJ87/20,"")</f>
        <v/>
      </c>
      <c r="FK87" s="54" t="str">
        <f>IF('20'!FK87&lt;&gt;"",'20'!FK87/20,"")</f>
        <v/>
      </c>
      <c r="FL87" s="54" t="str">
        <f>IF('20'!FL87&lt;&gt;"",'20'!FL87/20,"")</f>
        <v/>
      </c>
    </row>
    <row r="88" spans="2:168" x14ac:dyDescent="0.25">
      <c r="B88" s="42"/>
      <c r="C88" s="42"/>
      <c r="D88" s="38"/>
      <c r="E88" s="54" t="str">
        <f>IF('20'!E88&lt;&gt;"",'20'!E88/20,"")</f>
        <v/>
      </c>
      <c r="F88" s="54" t="str">
        <f>IF('20'!F88&lt;&gt;"",'20'!F88/20,"")</f>
        <v/>
      </c>
      <c r="G88" s="54" t="str">
        <f>IF('20'!G88&lt;&gt;"",'20'!G88/20,"")</f>
        <v/>
      </c>
      <c r="H88" s="54" t="str">
        <f>IF('20'!H88&lt;&gt;"",'20'!H88/20,"")</f>
        <v/>
      </c>
      <c r="I88" s="54" t="str">
        <f>IF('20'!I88&lt;&gt;"",'20'!I88/20,"")</f>
        <v/>
      </c>
      <c r="J88" s="54" t="str">
        <f>IF('20'!J88&lt;&gt;"",'20'!J88/20,"")</f>
        <v/>
      </c>
      <c r="K88" s="54" t="str">
        <f>IF('20'!K88&lt;&gt;"",'20'!K88/20,"")</f>
        <v/>
      </c>
      <c r="L88" s="54" t="str">
        <f>IF('20'!L88&lt;&gt;"",'20'!L88/20,"")</f>
        <v/>
      </c>
      <c r="M88" s="54" t="str">
        <f>IF('20'!M88&lt;&gt;"",'20'!M88/20,"")</f>
        <v/>
      </c>
      <c r="N88" s="54" t="str">
        <f>IF('20'!N88&lt;&gt;"",'20'!N88/20,"")</f>
        <v/>
      </c>
      <c r="O88" s="54" t="str">
        <f>IF('20'!O88&lt;&gt;"",'20'!O88/20,"")</f>
        <v/>
      </c>
      <c r="P88" s="54" t="str">
        <f>IF('20'!P88&lt;&gt;"",'20'!P88/20,"")</f>
        <v/>
      </c>
      <c r="Q88" s="54" t="str">
        <f>IF('20'!Q88&lt;&gt;"",'20'!Q88/20,"")</f>
        <v/>
      </c>
      <c r="R88" s="54" t="str">
        <f>IF('20'!R88&lt;&gt;"",'20'!R88/20,"")</f>
        <v/>
      </c>
      <c r="S88" s="54" t="str">
        <f>IF('20'!S88&lt;&gt;"",'20'!S88/20,"")</f>
        <v/>
      </c>
      <c r="T88" s="54" t="str">
        <f>IF('20'!T88&lt;&gt;"",'20'!T88/20,"")</f>
        <v/>
      </c>
      <c r="U88" s="54" t="str">
        <f>IF('20'!U88&lt;&gt;"",'20'!U88/20,"")</f>
        <v/>
      </c>
      <c r="V88" s="54" t="str">
        <f>IF('20'!V88&lt;&gt;"",'20'!V88/20,"")</f>
        <v/>
      </c>
      <c r="W88" s="54" t="str">
        <f>IF('20'!W88&lt;&gt;"",'20'!W88/20,"")</f>
        <v/>
      </c>
      <c r="X88" s="54" t="str">
        <f>IF('20'!X88&lt;&gt;"",'20'!X88/20,"")</f>
        <v/>
      </c>
      <c r="Y88" s="54" t="str">
        <f>IF('20'!Y88&lt;&gt;"",'20'!Y88/20,"")</f>
        <v/>
      </c>
      <c r="Z88" s="54" t="str">
        <f>IF('20'!Z88&lt;&gt;"",'20'!Z88/20,"")</f>
        <v/>
      </c>
      <c r="AA88" s="54" t="str">
        <f>IF('20'!AA88&lt;&gt;"",'20'!AA88/20,"")</f>
        <v/>
      </c>
      <c r="AB88" s="54" t="str">
        <f>IF('20'!AB88&lt;&gt;"",'20'!AB88/20,"")</f>
        <v/>
      </c>
      <c r="AC88" s="54" t="str">
        <f>IF('20'!AC88&lt;&gt;"",'20'!AC88/20,"")</f>
        <v/>
      </c>
      <c r="AD88" s="54" t="str">
        <f>IF('20'!AD88&lt;&gt;"",'20'!AD88/20,"")</f>
        <v/>
      </c>
      <c r="AE88" s="54" t="str">
        <f>IF('20'!AE88&lt;&gt;"",'20'!AE88/20,"")</f>
        <v/>
      </c>
      <c r="AF88" s="54" t="str">
        <f>IF('20'!AF88&lt;&gt;"",'20'!AF88/20,"")</f>
        <v/>
      </c>
      <c r="AG88" s="54" t="str">
        <f>IF('20'!AG88&lt;&gt;"",'20'!AG88/20,"")</f>
        <v/>
      </c>
      <c r="AH88" s="54" t="str">
        <f>IF('20'!AH88&lt;&gt;"",'20'!AH88/20,"")</f>
        <v/>
      </c>
      <c r="AI88" s="54" t="str">
        <f>IF('20'!AI88&lt;&gt;"",'20'!AI88/20,"")</f>
        <v/>
      </c>
      <c r="AJ88" s="54" t="str">
        <f>IF('20'!AJ88&lt;&gt;"",'20'!AJ88/20,"")</f>
        <v/>
      </c>
      <c r="AK88" s="54" t="str">
        <f>IF('20'!AK88&lt;&gt;"",'20'!AK88/20,"")</f>
        <v/>
      </c>
      <c r="AL88" s="54" t="str">
        <f>IF('20'!AL88&lt;&gt;"",'20'!AL88/20,"")</f>
        <v/>
      </c>
      <c r="AM88" s="54" t="str">
        <f>IF('20'!AM88&lt;&gt;"",'20'!AM88/20,"")</f>
        <v/>
      </c>
      <c r="AN88" s="54" t="str">
        <f>IF('20'!AN88&lt;&gt;"",'20'!AN88/20,"")</f>
        <v/>
      </c>
      <c r="AO88" s="54" t="str">
        <f>IF('20'!AO88&lt;&gt;"",'20'!AO88/20,"")</f>
        <v/>
      </c>
      <c r="AP88" s="54" t="str">
        <f>IF('20'!AP88&lt;&gt;"",'20'!AP88/20,"")</f>
        <v/>
      </c>
      <c r="AQ88" s="54" t="str">
        <f>IF('20'!AQ88&lt;&gt;"",'20'!AQ88/20,"")</f>
        <v/>
      </c>
      <c r="AR88" s="54" t="str">
        <f>IF('20'!AR88&lt;&gt;"",'20'!AR88/20,"")</f>
        <v/>
      </c>
      <c r="AS88" s="54" t="str">
        <f>IF('20'!AS88&lt;&gt;"",'20'!AS88/20,"")</f>
        <v/>
      </c>
      <c r="AT88" s="54" t="str">
        <f>IF('20'!AT88&lt;&gt;"",'20'!AT88/20,"")</f>
        <v/>
      </c>
      <c r="AU88" s="54" t="str">
        <f>IF('20'!AU88&lt;&gt;"",'20'!AU88/20,"")</f>
        <v/>
      </c>
      <c r="AV88" s="54" t="str">
        <f>IF('20'!AV88&lt;&gt;"",'20'!AV88/20,"")</f>
        <v/>
      </c>
      <c r="AW88" s="54" t="str">
        <f>IF('20'!AW88&lt;&gt;"",'20'!AW88/20,"")</f>
        <v/>
      </c>
      <c r="AX88" s="54" t="str">
        <f>IF('20'!AX88&lt;&gt;"",'20'!AX88/20,"")</f>
        <v/>
      </c>
      <c r="AY88" s="54" t="str">
        <f>IF('20'!AY88&lt;&gt;"",'20'!AY88/20,"")</f>
        <v/>
      </c>
      <c r="AZ88" s="54" t="str">
        <f>IF('20'!AZ88&lt;&gt;"",'20'!AZ88/20,"")</f>
        <v/>
      </c>
      <c r="BA88" s="54" t="str">
        <f>IF('20'!BA88&lt;&gt;"",'20'!BA88/20,"")</f>
        <v/>
      </c>
      <c r="BB88" s="54" t="str">
        <f>IF('20'!BB88&lt;&gt;"",'20'!BB88/20,"")</f>
        <v/>
      </c>
      <c r="BC88" s="54" t="str">
        <f>IF('20'!BC88&lt;&gt;"",'20'!BC88/20,"")</f>
        <v/>
      </c>
      <c r="BD88" s="54" t="str">
        <f>IF('20'!BD88&lt;&gt;"",'20'!BD88/20,"")</f>
        <v/>
      </c>
      <c r="BE88" s="54" t="str">
        <f>IF('20'!BE88&lt;&gt;"",'20'!BE88/20,"")</f>
        <v/>
      </c>
      <c r="BF88" s="54" t="str">
        <f>IF('20'!BF88&lt;&gt;"",'20'!BF88/20,"")</f>
        <v/>
      </c>
      <c r="BG88" s="54" t="str">
        <f>IF('20'!BG88&lt;&gt;"",'20'!BG88/20,"")</f>
        <v/>
      </c>
      <c r="BH88" s="54" t="str">
        <f>IF('20'!BH88&lt;&gt;"",'20'!BH88/20,"")</f>
        <v/>
      </c>
      <c r="BI88" s="54" t="str">
        <f>IF('20'!BI88&lt;&gt;"",'20'!BI88/20,"")</f>
        <v/>
      </c>
      <c r="BJ88" s="54" t="str">
        <f>IF('20'!BJ88&lt;&gt;"",'20'!BJ88/20,"")</f>
        <v/>
      </c>
      <c r="BK88" s="54" t="str">
        <f>IF('20'!BK88&lt;&gt;"",'20'!BK88/20,"")</f>
        <v/>
      </c>
      <c r="BL88" s="54" t="str">
        <f>IF('20'!BL88&lt;&gt;"",'20'!BL88/20,"")</f>
        <v/>
      </c>
      <c r="BM88" s="54" t="str">
        <f>IF('20'!BM88&lt;&gt;"",'20'!BM88/20,"")</f>
        <v/>
      </c>
      <c r="BN88" s="54" t="str">
        <f>IF('20'!BN88&lt;&gt;"",'20'!BN88/20,"")</f>
        <v/>
      </c>
      <c r="BO88" s="54" t="str">
        <f>IF('20'!BO88&lt;&gt;"",'20'!BO88/20,"")</f>
        <v/>
      </c>
      <c r="BP88" s="54" t="str">
        <f>IF('20'!BP88&lt;&gt;"",'20'!BP88/20,"")</f>
        <v/>
      </c>
      <c r="BQ88" s="54" t="str">
        <f>IF('20'!BQ88&lt;&gt;"",'20'!BQ88/20,"")</f>
        <v/>
      </c>
      <c r="BR88" s="54" t="str">
        <f>IF('20'!BR88&lt;&gt;"",'20'!BR88/20,"")</f>
        <v/>
      </c>
      <c r="BS88" s="54" t="str">
        <f>IF('20'!BS88&lt;&gt;"",'20'!BS88/20,"")</f>
        <v/>
      </c>
      <c r="BT88" s="54" t="str">
        <f>IF('20'!BT88&lt;&gt;"",'20'!BT88/20,"")</f>
        <v/>
      </c>
      <c r="BU88" s="54" t="str">
        <f>IF('20'!BU88&lt;&gt;"",'20'!BU88/20,"")</f>
        <v/>
      </c>
      <c r="BV88" s="54" t="str">
        <f>IF('20'!BV88&lt;&gt;"",'20'!BV88/20,"")</f>
        <v/>
      </c>
      <c r="BW88" s="54" t="str">
        <f>IF('20'!BW88&lt;&gt;"",'20'!BW88/20,"")</f>
        <v/>
      </c>
      <c r="BX88" s="54" t="str">
        <f>IF('20'!BX88&lt;&gt;"",'20'!BX88/20,"")</f>
        <v/>
      </c>
      <c r="BY88" s="54" t="str">
        <f>IF('20'!BY88&lt;&gt;"",'20'!BY88/20,"")</f>
        <v/>
      </c>
      <c r="BZ88" s="54" t="str">
        <f>IF('20'!BZ88&lt;&gt;"",'20'!BZ88/20,"")</f>
        <v/>
      </c>
      <c r="CA88" s="54" t="str">
        <f>IF('20'!CA88&lt;&gt;"",'20'!CA88/20,"")</f>
        <v/>
      </c>
      <c r="CB88" s="54" t="str">
        <f>IF('20'!CB88&lt;&gt;"",'20'!CB88/20,"")</f>
        <v/>
      </c>
      <c r="CC88" s="54" t="str">
        <f>IF('20'!CC88&lt;&gt;"",'20'!CC88/20,"")</f>
        <v/>
      </c>
      <c r="CD88" s="54" t="str">
        <f>IF('20'!CD88&lt;&gt;"",'20'!CD88/20,"")</f>
        <v/>
      </c>
      <c r="CE88" s="54" t="str">
        <f>IF('20'!CE88&lt;&gt;"",'20'!CE88/20,"")</f>
        <v/>
      </c>
      <c r="CF88" s="54" t="str">
        <f>IF('20'!CF88&lt;&gt;"",'20'!CF88/20,"")</f>
        <v/>
      </c>
      <c r="CG88" s="54" t="str">
        <f>IF('20'!CG88&lt;&gt;"",'20'!CG88/20,"")</f>
        <v/>
      </c>
      <c r="CH88" s="54" t="str">
        <f>IF('20'!CH88&lt;&gt;"",'20'!CH88/20,"")</f>
        <v/>
      </c>
      <c r="CI88" s="54" t="str">
        <f>IF('20'!CI88&lt;&gt;"",'20'!CI88/20,"")</f>
        <v/>
      </c>
      <c r="CJ88" s="54" t="str">
        <f>IF('20'!CJ88&lt;&gt;"",'20'!CJ88/20,"")</f>
        <v/>
      </c>
      <c r="CK88" s="54" t="str">
        <f>IF('20'!CK88&lt;&gt;"",'20'!CK88/20,"")</f>
        <v/>
      </c>
      <c r="CL88" s="54" t="str">
        <f>IF('20'!CL88&lt;&gt;"",'20'!CL88/20,"")</f>
        <v/>
      </c>
      <c r="CM88" s="54" t="str">
        <f>IF('20'!CM88&lt;&gt;"",'20'!CM88/20,"")</f>
        <v/>
      </c>
      <c r="CN88" s="54" t="str">
        <f>IF('20'!CN88&lt;&gt;"",'20'!CN88/20,"")</f>
        <v/>
      </c>
      <c r="CO88" s="54" t="str">
        <f>IF('20'!CO88&lt;&gt;"",'20'!CO88/20,"")</f>
        <v/>
      </c>
      <c r="CP88" s="54" t="str">
        <f>IF('20'!CP88&lt;&gt;"",'20'!CP88/20,"")</f>
        <v/>
      </c>
      <c r="CQ88" s="54" t="str">
        <f>IF('20'!CQ88&lt;&gt;"",'20'!CQ88/20,"")</f>
        <v/>
      </c>
      <c r="CR88" s="54" t="str">
        <f>IF('20'!CR88&lt;&gt;"",'20'!CR88/20,"")</f>
        <v/>
      </c>
      <c r="CS88" s="54" t="str">
        <f>IF('20'!CS88&lt;&gt;"",'20'!CS88/20,"")</f>
        <v/>
      </c>
      <c r="CT88" s="54" t="str">
        <f>IF('20'!CT88&lt;&gt;"",'20'!CT88/20,"")</f>
        <v/>
      </c>
      <c r="CU88" s="54" t="str">
        <f>IF('20'!CU88&lt;&gt;"",'20'!CU88/20,"")</f>
        <v/>
      </c>
      <c r="CV88" s="54" t="str">
        <f>IF('20'!CV88&lt;&gt;"",'20'!CV88/20,"")</f>
        <v/>
      </c>
      <c r="CW88" s="54" t="str">
        <f>IF('20'!CW88&lt;&gt;"",'20'!CW88/20,"")</f>
        <v/>
      </c>
      <c r="CX88" s="54" t="str">
        <f>IF('20'!CX88&lt;&gt;"",'20'!CX88/20,"")</f>
        <v/>
      </c>
      <c r="CY88" s="54" t="str">
        <f>IF('20'!CY88&lt;&gt;"",'20'!CY88/20,"")</f>
        <v/>
      </c>
      <c r="CZ88" s="54" t="str">
        <f>IF('20'!CZ88&lt;&gt;"",'20'!CZ88/20,"")</f>
        <v/>
      </c>
      <c r="DA88" s="54" t="str">
        <f>IF('20'!DA88&lt;&gt;"",'20'!DA88/20,"")</f>
        <v/>
      </c>
      <c r="DB88" s="54" t="str">
        <f>IF('20'!DB88&lt;&gt;"",'20'!DB88/20,"")</f>
        <v/>
      </c>
      <c r="DC88" s="54" t="str">
        <f>IF('20'!DC88&lt;&gt;"",'20'!DC88/20,"")</f>
        <v/>
      </c>
      <c r="DD88" s="54" t="str">
        <f>IF('20'!DD88&lt;&gt;"",'20'!DD88/20,"")</f>
        <v/>
      </c>
      <c r="DE88" s="54" t="str">
        <f>IF('20'!DE88&lt;&gt;"",'20'!DE88/20,"")</f>
        <v/>
      </c>
      <c r="DF88" s="54" t="str">
        <f>IF('20'!DF88&lt;&gt;"",'20'!DF88/20,"")</f>
        <v/>
      </c>
      <c r="DG88" s="54" t="str">
        <f>IF('20'!DG88&lt;&gt;"",'20'!DG88/20,"")</f>
        <v/>
      </c>
      <c r="DH88" s="54" t="str">
        <f>IF('20'!DH88&lt;&gt;"",'20'!DH88/20,"")</f>
        <v/>
      </c>
      <c r="DI88" s="54" t="str">
        <f>IF('20'!DI88&lt;&gt;"",'20'!DI88/20,"")</f>
        <v/>
      </c>
      <c r="DJ88" s="54" t="str">
        <f>IF('20'!DJ88&lt;&gt;"",'20'!DJ88/20,"")</f>
        <v/>
      </c>
      <c r="DK88" s="54" t="str">
        <f>IF('20'!DK88&lt;&gt;"",'20'!DK88/20,"")</f>
        <v/>
      </c>
      <c r="DL88" s="54" t="str">
        <f>IF('20'!DL88&lt;&gt;"",'20'!DL88/20,"")</f>
        <v/>
      </c>
      <c r="DM88" s="54" t="str">
        <f>IF('20'!DM88&lt;&gt;"",'20'!DM88/20,"")</f>
        <v/>
      </c>
      <c r="DN88" s="54" t="str">
        <f>IF('20'!DN88&lt;&gt;"",'20'!DN88/20,"")</f>
        <v/>
      </c>
      <c r="DO88" s="54" t="str">
        <f>IF('20'!DO88&lt;&gt;"",'20'!DO88/20,"")</f>
        <v/>
      </c>
      <c r="DP88" s="54" t="str">
        <f>IF('20'!DP88&lt;&gt;"",'20'!DP88/20,"")</f>
        <v/>
      </c>
      <c r="DQ88" s="54" t="str">
        <f>IF('20'!DQ88&lt;&gt;"",'20'!DQ88/20,"")</f>
        <v/>
      </c>
      <c r="DR88" s="54" t="str">
        <f>IF('20'!DR88&lt;&gt;"",'20'!DR88/20,"")</f>
        <v/>
      </c>
      <c r="DS88" s="54" t="str">
        <f>IF('20'!DS88&lt;&gt;"",'20'!DS88/20,"")</f>
        <v/>
      </c>
      <c r="DT88" s="54" t="str">
        <f>IF('20'!DT88&lt;&gt;"",'20'!DT88/20,"")</f>
        <v/>
      </c>
      <c r="DU88" s="54" t="str">
        <f>IF('20'!DU88&lt;&gt;"",'20'!DU88/20,"")</f>
        <v/>
      </c>
      <c r="DV88" s="54" t="str">
        <f>IF('20'!DV88&lt;&gt;"",'20'!DV88/20,"")</f>
        <v/>
      </c>
      <c r="DW88" s="54" t="str">
        <f>IF('20'!DW88&lt;&gt;"",'20'!DW88/20,"")</f>
        <v/>
      </c>
      <c r="DX88" s="54" t="str">
        <f>IF('20'!DX88&lt;&gt;"",'20'!DX88/20,"")</f>
        <v/>
      </c>
      <c r="DY88" s="54" t="str">
        <f>IF('20'!DY88&lt;&gt;"",'20'!DY88/20,"")</f>
        <v/>
      </c>
      <c r="DZ88" s="54" t="str">
        <f>IF('20'!DZ88&lt;&gt;"",'20'!DZ88/20,"")</f>
        <v/>
      </c>
      <c r="EA88" s="54" t="str">
        <f>IF('20'!EA88&lt;&gt;"",'20'!EA88/20,"")</f>
        <v/>
      </c>
      <c r="EB88" s="54" t="str">
        <f>IF('20'!EB88&lt;&gt;"",'20'!EB88/20,"")</f>
        <v/>
      </c>
      <c r="EC88" s="54" t="str">
        <f>IF('20'!EC88&lt;&gt;"",'20'!EC88/20,"")</f>
        <v/>
      </c>
      <c r="ED88" s="54" t="str">
        <f>IF('20'!ED88&lt;&gt;"",'20'!ED88/20,"")</f>
        <v/>
      </c>
      <c r="EE88" s="54" t="str">
        <f>IF('20'!EE88&lt;&gt;"",'20'!EE88/20,"")</f>
        <v/>
      </c>
      <c r="EF88" s="54" t="str">
        <f>IF('20'!EF88&lt;&gt;"",'20'!EF88/20,"")</f>
        <v/>
      </c>
      <c r="EG88" s="54" t="str">
        <f>IF('20'!EG88&lt;&gt;"",'20'!EG88/20,"")</f>
        <v/>
      </c>
      <c r="EH88" s="54" t="str">
        <f>IF('20'!EH88&lt;&gt;"",'20'!EH88/20,"")</f>
        <v/>
      </c>
      <c r="EI88" s="54" t="str">
        <f>IF('20'!EI88&lt;&gt;"",'20'!EI88/20,"")</f>
        <v/>
      </c>
      <c r="EJ88" s="54" t="str">
        <f>IF('20'!EJ88&lt;&gt;"",'20'!EJ88/20,"")</f>
        <v/>
      </c>
      <c r="EK88" s="54" t="str">
        <f>IF('20'!EK88&lt;&gt;"",'20'!EK88/20,"")</f>
        <v/>
      </c>
      <c r="EL88" s="54" t="str">
        <f>IF('20'!EL88&lt;&gt;"",'20'!EL88/20,"")</f>
        <v/>
      </c>
      <c r="EM88" s="54" t="str">
        <f>IF('20'!EM88&lt;&gt;"",'20'!EM88/20,"")</f>
        <v/>
      </c>
      <c r="EN88" s="54" t="str">
        <f>IF('20'!EN88&lt;&gt;"",'20'!EN88/20,"")</f>
        <v/>
      </c>
      <c r="EO88" s="54" t="str">
        <f>IF('20'!EO88&lt;&gt;"",'20'!EO88/20,"")</f>
        <v/>
      </c>
      <c r="EP88" s="54" t="str">
        <f>IF('20'!EP88&lt;&gt;"",'20'!EP88/20,"")</f>
        <v/>
      </c>
      <c r="EQ88" s="54" t="str">
        <f>IF('20'!EQ88&lt;&gt;"",'20'!EQ88/20,"")</f>
        <v/>
      </c>
      <c r="ER88" s="54" t="str">
        <f>IF('20'!ER88&lt;&gt;"",'20'!ER88/20,"")</f>
        <v/>
      </c>
      <c r="ES88" s="54" t="str">
        <f>IF('20'!ES88&lt;&gt;"",'20'!ES88/20,"")</f>
        <v/>
      </c>
      <c r="ET88" s="54" t="str">
        <f>IF('20'!ET88&lt;&gt;"",'20'!ET88/20,"")</f>
        <v/>
      </c>
      <c r="EU88" s="54" t="str">
        <f>IF('20'!EU88&lt;&gt;"",'20'!EU88/20,"")</f>
        <v/>
      </c>
      <c r="EV88" s="54" t="str">
        <f>IF('20'!EV88&lt;&gt;"",'20'!EV88/20,"")</f>
        <v/>
      </c>
      <c r="EW88" s="54" t="str">
        <f>IF('20'!EW88&lt;&gt;"",'20'!EW88/20,"")</f>
        <v/>
      </c>
      <c r="EX88" s="54" t="str">
        <f>IF('20'!EX88&lt;&gt;"",'20'!EX88/20,"")</f>
        <v/>
      </c>
      <c r="EY88" s="54" t="str">
        <f>IF('20'!EY88&lt;&gt;"",'20'!EY88/20,"")</f>
        <v/>
      </c>
      <c r="EZ88" s="54" t="str">
        <f>IF('20'!EZ88&lt;&gt;"",'20'!EZ88/20,"")</f>
        <v/>
      </c>
      <c r="FA88" s="54" t="str">
        <f>IF('20'!FA88&lt;&gt;"",'20'!FA88/20,"")</f>
        <v/>
      </c>
      <c r="FB88" s="54" t="str">
        <f>IF('20'!FB88&lt;&gt;"",'20'!FB88/20,"")</f>
        <v/>
      </c>
      <c r="FC88" s="54" t="str">
        <f>IF('20'!FC88&lt;&gt;"",'20'!FC88/20,"")</f>
        <v/>
      </c>
      <c r="FD88" s="54" t="str">
        <f>IF('20'!FD88&lt;&gt;"",'20'!FD88/20,"")</f>
        <v/>
      </c>
      <c r="FE88" s="54" t="str">
        <f>IF('20'!FE88&lt;&gt;"",'20'!FE88/20,"")</f>
        <v/>
      </c>
      <c r="FF88" s="54" t="str">
        <f>IF('20'!FF88&lt;&gt;"",'20'!FF88/20,"")</f>
        <v/>
      </c>
      <c r="FG88" s="54" t="str">
        <f>IF('20'!FG88&lt;&gt;"",'20'!FG88/20,"")</f>
        <v/>
      </c>
      <c r="FH88" s="54" t="str">
        <f>IF('20'!FH88&lt;&gt;"",'20'!FH88/20,"")</f>
        <v/>
      </c>
      <c r="FI88" s="54" t="str">
        <f>IF('20'!FI88&lt;&gt;"",'20'!FI88/20,"")</f>
        <v/>
      </c>
      <c r="FJ88" s="54" t="str">
        <f>IF('20'!FJ88&lt;&gt;"",'20'!FJ88/20,"")</f>
        <v/>
      </c>
      <c r="FK88" s="54" t="str">
        <f>IF('20'!FK88&lt;&gt;"",'20'!FK88/20,"")</f>
        <v/>
      </c>
      <c r="FL88" s="54" t="str">
        <f>IF('20'!FL88&lt;&gt;"",'20'!FL88/20,"")</f>
        <v/>
      </c>
    </row>
    <row r="89" spans="2:168" x14ac:dyDescent="0.25">
      <c r="B89" s="42"/>
      <c r="C89" s="42"/>
      <c r="D89" s="38"/>
      <c r="E89" s="54" t="str">
        <f>IF('20'!E89&lt;&gt;"",'20'!E89/20,"")</f>
        <v/>
      </c>
      <c r="F89" s="54" t="str">
        <f>IF('20'!F89&lt;&gt;"",'20'!F89/20,"")</f>
        <v/>
      </c>
      <c r="G89" s="54" t="str">
        <f>IF('20'!G89&lt;&gt;"",'20'!G89/20,"")</f>
        <v/>
      </c>
      <c r="H89" s="54" t="str">
        <f>IF('20'!H89&lt;&gt;"",'20'!H89/20,"")</f>
        <v/>
      </c>
      <c r="I89" s="54" t="str">
        <f>IF('20'!I89&lt;&gt;"",'20'!I89/20,"")</f>
        <v/>
      </c>
      <c r="J89" s="54" t="str">
        <f>IF('20'!J89&lt;&gt;"",'20'!J89/20,"")</f>
        <v/>
      </c>
      <c r="K89" s="54" t="str">
        <f>IF('20'!K89&lt;&gt;"",'20'!K89/20,"")</f>
        <v/>
      </c>
      <c r="L89" s="54" t="str">
        <f>IF('20'!L89&lt;&gt;"",'20'!L89/20,"")</f>
        <v/>
      </c>
      <c r="M89" s="54" t="str">
        <f>IF('20'!M89&lt;&gt;"",'20'!M89/20,"")</f>
        <v/>
      </c>
      <c r="N89" s="54" t="str">
        <f>IF('20'!N89&lt;&gt;"",'20'!N89/20,"")</f>
        <v/>
      </c>
      <c r="O89" s="54" t="str">
        <f>IF('20'!O89&lt;&gt;"",'20'!O89/20,"")</f>
        <v/>
      </c>
      <c r="P89" s="54" t="str">
        <f>IF('20'!P89&lt;&gt;"",'20'!P89/20,"")</f>
        <v/>
      </c>
      <c r="Q89" s="54" t="str">
        <f>IF('20'!Q89&lt;&gt;"",'20'!Q89/20,"")</f>
        <v/>
      </c>
      <c r="R89" s="54" t="str">
        <f>IF('20'!R89&lt;&gt;"",'20'!R89/20,"")</f>
        <v/>
      </c>
      <c r="S89" s="54" t="str">
        <f>IF('20'!S89&lt;&gt;"",'20'!S89/20,"")</f>
        <v/>
      </c>
      <c r="T89" s="54" t="str">
        <f>IF('20'!T89&lt;&gt;"",'20'!T89/20,"")</f>
        <v/>
      </c>
      <c r="U89" s="54" t="str">
        <f>IF('20'!U89&lt;&gt;"",'20'!U89/20,"")</f>
        <v/>
      </c>
      <c r="V89" s="54" t="str">
        <f>IF('20'!V89&lt;&gt;"",'20'!V89/20,"")</f>
        <v/>
      </c>
      <c r="W89" s="54" t="str">
        <f>IF('20'!W89&lt;&gt;"",'20'!W89/20,"")</f>
        <v/>
      </c>
      <c r="X89" s="54" t="str">
        <f>IF('20'!X89&lt;&gt;"",'20'!X89/20,"")</f>
        <v/>
      </c>
      <c r="Y89" s="54" t="str">
        <f>IF('20'!Y89&lt;&gt;"",'20'!Y89/20,"")</f>
        <v/>
      </c>
      <c r="Z89" s="54" t="str">
        <f>IF('20'!Z89&lt;&gt;"",'20'!Z89/20,"")</f>
        <v/>
      </c>
      <c r="AA89" s="54" t="str">
        <f>IF('20'!AA89&lt;&gt;"",'20'!AA89/20,"")</f>
        <v/>
      </c>
      <c r="AB89" s="54" t="str">
        <f>IF('20'!AB89&lt;&gt;"",'20'!AB89/20,"")</f>
        <v/>
      </c>
      <c r="AC89" s="54" t="str">
        <f>IF('20'!AC89&lt;&gt;"",'20'!AC89/20,"")</f>
        <v/>
      </c>
      <c r="AD89" s="54" t="str">
        <f>IF('20'!AD89&lt;&gt;"",'20'!AD89/20,"")</f>
        <v/>
      </c>
      <c r="AE89" s="54" t="str">
        <f>IF('20'!AE89&lt;&gt;"",'20'!AE89/20,"")</f>
        <v/>
      </c>
      <c r="AF89" s="54" t="str">
        <f>IF('20'!AF89&lt;&gt;"",'20'!AF89/20,"")</f>
        <v/>
      </c>
      <c r="AG89" s="54" t="str">
        <f>IF('20'!AG89&lt;&gt;"",'20'!AG89/20,"")</f>
        <v/>
      </c>
      <c r="AH89" s="54" t="str">
        <f>IF('20'!AH89&lt;&gt;"",'20'!AH89/20,"")</f>
        <v/>
      </c>
      <c r="AI89" s="54" t="str">
        <f>IF('20'!AI89&lt;&gt;"",'20'!AI89/20,"")</f>
        <v/>
      </c>
      <c r="AJ89" s="54" t="str">
        <f>IF('20'!AJ89&lt;&gt;"",'20'!AJ89/20,"")</f>
        <v/>
      </c>
      <c r="AK89" s="54" t="str">
        <f>IF('20'!AK89&lt;&gt;"",'20'!AK89/20,"")</f>
        <v/>
      </c>
      <c r="AL89" s="54" t="str">
        <f>IF('20'!AL89&lt;&gt;"",'20'!AL89/20,"")</f>
        <v/>
      </c>
      <c r="AM89" s="54" t="str">
        <f>IF('20'!AM89&lt;&gt;"",'20'!AM89/20,"")</f>
        <v/>
      </c>
      <c r="AN89" s="54" t="str">
        <f>IF('20'!AN89&lt;&gt;"",'20'!AN89/20,"")</f>
        <v/>
      </c>
      <c r="AO89" s="54" t="str">
        <f>IF('20'!AO89&lt;&gt;"",'20'!AO89/20,"")</f>
        <v/>
      </c>
      <c r="AP89" s="54" t="str">
        <f>IF('20'!AP89&lt;&gt;"",'20'!AP89/20,"")</f>
        <v/>
      </c>
      <c r="AQ89" s="54" t="str">
        <f>IF('20'!AQ89&lt;&gt;"",'20'!AQ89/20,"")</f>
        <v/>
      </c>
      <c r="AR89" s="54" t="str">
        <f>IF('20'!AR89&lt;&gt;"",'20'!AR89/20,"")</f>
        <v/>
      </c>
      <c r="AS89" s="54" t="str">
        <f>IF('20'!AS89&lt;&gt;"",'20'!AS89/20,"")</f>
        <v/>
      </c>
      <c r="AT89" s="54" t="str">
        <f>IF('20'!AT89&lt;&gt;"",'20'!AT89/20,"")</f>
        <v/>
      </c>
      <c r="AU89" s="54" t="str">
        <f>IF('20'!AU89&lt;&gt;"",'20'!AU89/20,"")</f>
        <v/>
      </c>
      <c r="AV89" s="54" t="str">
        <f>IF('20'!AV89&lt;&gt;"",'20'!AV89/20,"")</f>
        <v/>
      </c>
      <c r="AW89" s="54" t="str">
        <f>IF('20'!AW89&lt;&gt;"",'20'!AW89/20,"")</f>
        <v/>
      </c>
      <c r="AX89" s="54" t="str">
        <f>IF('20'!AX89&lt;&gt;"",'20'!AX89/20,"")</f>
        <v/>
      </c>
      <c r="AY89" s="54" t="str">
        <f>IF('20'!AY89&lt;&gt;"",'20'!AY89/20,"")</f>
        <v/>
      </c>
      <c r="AZ89" s="54" t="str">
        <f>IF('20'!AZ89&lt;&gt;"",'20'!AZ89/20,"")</f>
        <v/>
      </c>
      <c r="BA89" s="54" t="str">
        <f>IF('20'!BA89&lt;&gt;"",'20'!BA89/20,"")</f>
        <v/>
      </c>
      <c r="BB89" s="54" t="str">
        <f>IF('20'!BB89&lt;&gt;"",'20'!BB89/20,"")</f>
        <v/>
      </c>
      <c r="BC89" s="54" t="str">
        <f>IF('20'!BC89&lt;&gt;"",'20'!BC89/20,"")</f>
        <v/>
      </c>
      <c r="BD89" s="54" t="str">
        <f>IF('20'!BD89&lt;&gt;"",'20'!BD89/20,"")</f>
        <v/>
      </c>
      <c r="BE89" s="54" t="str">
        <f>IF('20'!BE89&lt;&gt;"",'20'!BE89/20,"")</f>
        <v/>
      </c>
      <c r="BF89" s="54" t="str">
        <f>IF('20'!BF89&lt;&gt;"",'20'!BF89/20,"")</f>
        <v/>
      </c>
      <c r="BG89" s="54" t="str">
        <f>IF('20'!BG89&lt;&gt;"",'20'!BG89/20,"")</f>
        <v/>
      </c>
      <c r="BH89" s="54" t="str">
        <f>IF('20'!BH89&lt;&gt;"",'20'!BH89/20,"")</f>
        <v/>
      </c>
      <c r="BI89" s="54" t="str">
        <f>IF('20'!BI89&lt;&gt;"",'20'!BI89/20,"")</f>
        <v/>
      </c>
      <c r="BJ89" s="54" t="str">
        <f>IF('20'!BJ89&lt;&gt;"",'20'!BJ89/20,"")</f>
        <v/>
      </c>
      <c r="BK89" s="54" t="str">
        <f>IF('20'!BK89&lt;&gt;"",'20'!BK89/20,"")</f>
        <v/>
      </c>
      <c r="BL89" s="54" t="str">
        <f>IF('20'!BL89&lt;&gt;"",'20'!BL89/20,"")</f>
        <v/>
      </c>
      <c r="BM89" s="54" t="str">
        <f>IF('20'!BM89&lt;&gt;"",'20'!BM89/20,"")</f>
        <v/>
      </c>
      <c r="BN89" s="54" t="str">
        <f>IF('20'!BN89&lt;&gt;"",'20'!BN89/20,"")</f>
        <v/>
      </c>
      <c r="BO89" s="54" t="str">
        <f>IF('20'!BO89&lt;&gt;"",'20'!BO89/20,"")</f>
        <v/>
      </c>
      <c r="BP89" s="54" t="str">
        <f>IF('20'!BP89&lt;&gt;"",'20'!BP89/20,"")</f>
        <v/>
      </c>
      <c r="BQ89" s="54" t="str">
        <f>IF('20'!BQ89&lt;&gt;"",'20'!BQ89/20,"")</f>
        <v/>
      </c>
      <c r="BR89" s="54" t="str">
        <f>IF('20'!BR89&lt;&gt;"",'20'!BR89/20,"")</f>
        <v/>
      </c>
      <c r="BS89" s="54" t="str">
        <f>IF('20'!BS89&lt;&gt;"",'20'!BS89/20,"")</f>
        <v/>
      </c>
      <c r="BT89" s="54" t="str">
        <f>IF('20'!BT89&lt;&gt;"",'20'!BT89/20,"")</f>
        <v/>
      </c>
      <c r="BU89" s="54" t="str">
        <f>IF('20'!BU89&lt;&gt;"",'20'!BU89/20,"")</f>
        <v/>
      </c>
      <c r="BV89" s="54" t="str">
        <f>IF('20'!BV89&lt;&gt;"",'20'!BV89/20,"")</f>
        <v/>
      </c>
      <c r="BW89" s="54" t="str">
        <f>IF('20'!BW89&lt;&gt;"",'20'!BW89/20,"")</f>
        <v/>
      </c>
      <c r="BX89" s="54" t="str">
        <f>IF('20'!BX89&lt;&gt;"",'20'!BX89/20,"")</f>
        <v/>
      </c>
      <c r="BY89" s="54" t="str">
        <f>IF('20'!BY89&lt;&gt;"",'20'!BY89/20,"")</f>
        <v/>
      </c>
      <c r="BZ89" s="54" t="str">
        <f>IF('20'!BZ89&lt;&gt;"",'20'!BZ89/20,"")</f>
        <v/>
      </c>
      <c r="CA89" s="54" t="str">
        <f>IF('20'!CA89&lt;&gt;"",'20'!CA89/20,"")</f>
        <v/>
      </c>
      <c r="CB89" s="54" t="str">
        <f>IF('20'!CB89&lt;&gt;"",'20'!CB89/20,"")</f>
        <v/>
      </c>
      <c r="CC89" s="54" t="str">
        <f>IF('20'!CC89&lt;&gt;"",'20'!CC89/20,"")</f>
        <v/>
      </c>
      <c r="CD89" s="54" t="str">
        <f>IF('20'!CD89&lt;&gt;"",'20'!CD89/20,"")</f>
        <v/>
      </c>
      <c r="CE89" s="54" t="str">
        <f>IF('20'!CE89&lt;&gt;"",'20'!CE89/20,"")</f>
        <v/>
      </c>
      <c r="CF89" s="54" t="str">
        <f>IF('20'!CF89&lt;&gt;"",'20'!CF89/20,"")</f>
        <v/>
      </c>
      <c r="CG89" s="54" t="str">
        <f>IF('20'!CG89&lt;&gt;"",'20'!CG89/20,"")</f>
        <v/>
      </c>
      <c r="CH89" s="54" t="str">
        <f>IF('20'!CH89&lt;&gt;"",'20'!CH89/20,"")</f>
        <v/>
      </c>
      <c r="CI89" s="54" t="str">
        <f>IF('20'!CI89&lt;&gt;"",'20'!CI89/20,"")</f>
        <v/>
      </c>
      <c r="CJ89" s="54" t="str">
        <f>IF('20'!CJ89&lt;&gt;"",'20'!CJ89/20,"")</f>
        <v/>
      </c>
      <c r="CK89" s="54" t="str">
        <f>IF('20'!CK89&lt;&gt;"",'20'!CK89/20,"")</f>
        <v/>
      </c>
      <c r="CL89" s="54" t="str">
        <f>IF('20'!CL89&lt;&gt;"",'20'!CL89/20,"")</f>
        <v/>
      </c>
      <c r="CM89" s="54" t="str">
        <f>IF('20'!CM89&lt;&gt;"",'20'!CM89/20,"")</f>
        <v/>
      </c>
      <c r="CN89" s="54" t="str">
        <f>IF('20'!CN89&lt;&gt;"",'20'!CN89/20,"")</f>
        <v/>
      </c>
      <c r="CO89" s="54" t="str">
        <f>IF('20'!CO89&lt;&gt;"",'20'!CO89/20,"")</f>
        <v/>
      </c>
      <c r="CP89" s="54" t="str">
        <f>IF('20'!CP89&lt;&gt;"",'20'!CP89/20,"")</f>
        <v/>
      </c>
      <c r="CQ89" s="54" t="str">
        <f>IF('20'!CQ89&lt;&gt;"",'20'!CQ89/20,"")</f>
        <v/>
      </c>
      <c r="CR89" s="54" t="str">
        <f>IF('20'!CR89&lt;&gt;"",'20'!CR89/20,"")</f>
        <v/>
      </c>
      <c r="CS89" s="54" t="str">
        <f>IF('20'!CS89&lt;&gt;"",'20'!CS89/20,"")</f>
        <v/>
      </c>
      <c r="CT89" s="54" t="str">
        <f>IF('20'!CT89&lt;&gt;"",'20'!CT89/20,"")</f>
        <v/>
      </c>
      <c r="CU89" s="54" t="str">
        <f>IF('20'!CU89&lt;&gt;"",'20'!CU89/20,"")</f>
        <v/>
      </c>
      <c r="CV89" s="54" t="str">
        <f>IF('20'!CV89&lt;&gt;"",'20'!CV89/20,"")</f>
        <v/>
      </c>
      <c r="CW89" s="54" t="str">
        <f>IF('20'!CW89&lt;&gt;"",'20'!CW89/20,"")</f>
        <v/>
      </c>
      <c r="CX89" s="54" t="str">
        <f>IF('20'!CX89&lt;&gt;"",'20'!CX89/20,"")</f>
        <v/>
      </c>
      <c r="CY89" s="54" t="str">
        <f>IF('20'!CY89&lt;&gt;"",'20'!CY89/20,"")</f>
        <v/>
      </c>
      <c r="CZ89" s="54" t="str">
        <f>IF('20'!CZ89&lt;&gt;"",'20'!CZ89/20,"")</f>
        <v/>
      </c>
      <c r="DA89" s="54" t="str">
        <f>IF('20'!DA89&lt;&gt;"",'20'!DA89/20,"")</f>
        <v/>
      </c>
      <c r="DB89" s="54" t="str">
        <f>IF('20'!DB89&lt;&gt;"",'20'!DB89/20,"")</f>
        <v/>
      </c>
      <c r="DC89" s="54" t="str">
        <f>IF('20'!DC89&lt;&gt;"",'20'!DC89/20,"")</f>
        <v/>
      </c>
      <c r="DD89" s="54" t="str">
        <f>IF('20'!DD89&lt;&gt;"",'20'!DD89/20,"")</f>
        <v/>
      </c>
      <c r="DE89" s="54" t="str">
        <f>IF('20'!DE89&lt;&gt;"",'20'!DE89/20,"")</f>
        <v/>
      </c>
      <c r="DF89" s="54" t="str">
        <f>IF('20'!DF89&lt;&gt;"",'20'!DF89/20,"")</f>
        <v/>
      </c>
      <c r="DG89" s="54" t="str">
        <f>IF('20'!DG89&lt;&gt;"",'20'!DG89/20,"")</f>
        <v/>
      </c>
      <c r="DH89" s="54" t="str">
        <f>IF('20'!DH89&lt;&gt;"",'20'!DH89/20,"")</f>
        <v/>
      </c>
      <c r="DI89" s="54" t="str">
        <f>IF('20'!DI89&lt;&gt;"",'20'!DI89/20,"")</f>
        <v/>
      </c>
      <c r="DJ89" s="54" t="str">
        <f>IF('20'!DJ89&lt;&gt;"",'20'!DJ89/20,"")</f>
        <v/>
      </c>
      <c r="DK89" s="54" t="str">
        <f>IF('20'!DK89&lt;&gt;"",'20'!DK89/20,"")</f>
        <v/>
      </c>
      <c r="DL89" s="54" t="str">
        <f>IF('20'!DL89&lt;&gt;"",'20'!DL89/20,"")</f>
        <v/>
      </c>
      <c r="DM89" s="54" t="str">
        <f>IF('20'!DM89&lt;&gt;"",'20'!DM89/20,"")</f>
        <v/>
      </c>
      <c r="DN89" s="54" t="str">
        <f>IF('20'!DN89&lt;&gt;"",'20'!DN89/20,"")</f>
        <v/>
      </c>
      <c r="DO89" s="54" t="str">
        <f>IF('20'!DO89&lt;&gt;"",'20'!DO89/20,"")</f>
        <v/>
      </c>
      <c r="DP89" s="54" t="str">
        <f>IF('20'!DP89&lt;&gt;"",'20'!DP89/20,"")</f>
        <v/>
      </c>
      <c r="DQ89" s="54" t="str">
        <f>IF('20'!DQ89&lt;&gt;"",'20'!DQ89/20,"")</f>
        <v/>
      </c>
      <c r="DR89" s="54" t="str">
        <f>IF('20'!DR89&lt;&gt;"",'20'!DR89/20,"")</f>
        <v/>
      </c>
      <c r="DS89" s="54" t="str">
        <f>IF('20'!DS89&lt;&gt;"",'20'!DS89/20,"")</f>
        <v/>
      </c>
      <c r="DT89" s="54" t="str">
        <f>IF('20'!DT89&lt;&gt;"",'20'!DT89/20,"")</f>
        <v/>
      </c>
      <c r="DU89" s="54" t="str">
        <f>IF('20'!DU89&lt;&gt;"",'20'!DU89/20,"")</f>
        <v/>
      </c>
      <c r="DV89" s="54" t="str">
        <f>IF('20'!DV89&lt;&gt;"",'20'!DV89/20,"")</f>
        <v/>
      </c>
      <c r="DW89" s="54" t="str">
        <f>IF('20'!DW89&lt;&gt;"",'20'!DW89/20,"")</f>
        <v/>
      </c>
      <c r="DX89" s="54" t="str">
        <f>IF('20'!DX89&lt;&gt;"",'20'!DX89/20,"")</f>
        <v/>
      </c>
      <c r="DY89" s="54" t="str">
        <f>IF('20'!DY89&lt;&gt;"",'20'!DY89/20,"")</f>
        <v/>
      </c>
      <c r="DZ89" s="54" t="str">
        <f>IF('20'!DZ89&lt;&gt;"",'20'!DZ89/20,"")</f>
        <v/>
      </c>
      <c r="EA89" s="54" t="str">
        <f>IF('20'!EA89&lt;&gt;"",'20'!EA89/20,"")</f>
        <v/>
      </c>
      <c r="EB89" s="54" t="str">
        <f>IF('20'!EB89&lt;&gt;"",'20'!EB89/20,"")</f>
        <v/>
      </c>
      <c r="EC89" s="54" t="str">
        <f>IF('20'!EC89&lt;&gt;"",'20'!EC89/20,"")</f>
        <v/>
      </c>
      <c r="ED89" s="54" t="str">
        <f>IF('20'!ED89&lt;&gt;"",'20'!ED89/20,"")</f>
        <v/>
      </c>
      <c r="EE89" s="54" t="str">
        <f>IF('20'!EE89&lt;&gt;"",'20'!EE89/20,"")</f>
        <v/>
      </c>
      <c r="EF89" s="54" t="str">
        <f>IF('20'!EF89&lt;&gt;"",'20'!EF89/20,"")</f>
        <v/>
      </c>
      <c r="EG89" s="54" t="str">
        <f>IF('20'!EG89&lt;&gt;"",'20'!EG89/20,"")</f>
        <v/>
      </c>
      <c r="EH89" s="54" t="str">
        <f>IF('20'!EH89&lt;&gt;"",'20'!EH89/20,"")</f>
        <v/>
      </c>
      <c r="EI89" s="54" t="str">
        <f>IF('20'!EI89&lt;&gt;"",'20'!EI89/20,"")</f>
        <v/>
      </c>
      <c r="EJ89" s="54" t="str">
        <f>IF('20'!EJ89&lt;&gt;"",'20'!EJ89/20,"")</f>
        <v/>
      </c>
      <c r="EK89" s="54" t="str">
        <f>IF('20'!EK89&lt;&gt;"",'20'!EK89/20,"")</f>
        <v/>
      </c>
      <c r="EL89" s="54" t="str">
        <f>IF('20'!EL89&lt;&gt;"",'20'!EL89/20,"")</f>
        <v/>
      </c>
      <c r="EM89" s="54" t="str">
        <f>IF('20'!EM89&lt;&gt;"",'20'!EM89/20,"")</f>
        <v/>
      </c>
      <c r="EN89" s="54" t="str">
        <f>IF('20'!EN89&lt;&gt;"",'20'!EN89/20,"")</f>
        <v/>
      </c>
      <c r="EO89" s="54" t="str">
        <f>IF('20'!EO89&lt;&gt;"",'20'!EO89/20,"")</f>
        <v/>
      </c>
      <c r="EP89" s="54" t="str">
        <f>IF('20'!EP89&lt;&gt;"",'20'!EP89/20,"")</f>
        <v/>
      </c>
      <c r="EQ89" s="54" t="str">
        <f>IF('20'!EQ89&lt;&gt;"",'20'!EQ89/20,"")</f>
        <v/>
      </c>
      <c r="ER89" s="54" t="str">
        <f>IF('20'!ER89&lt;&gt;"",'20'!ER89/20,"")</f>
        <v/>
      </c>
      <c r="ES89" s="54" t="str">
        <f>IF('20'!ES89&lt;&gt;"",'20'!ES89/20,"")</f>
        <v/>
      </c>
      <c r="ET89" s="54" t="str">
        <f>IF('20'!ET89&lt;&gt;"",'20'!ET89/20,"")</f>
        <v/>
      </c>
      <c r="EU89" s="54" t="str">
        <f>IF('20'!EU89&lt;&gt;"",'20'!EU89/20,"")</f>
        <v/>
      </c>
      <c r="EV89" s="54" t="str">
        <f>IF('20'!EV89&lt;&gt;"",'20'!EV89/20,"")</f>
        <v/>
      </c>
      <c r="EW89" s="54" t="str">
        <f>IF('20'!EW89&lt;&gt;"",'20'!EW89/20,"")</f>
        <v/>
      </c>
      <c r="EX89" s="54" t="str">
        <f>IF('20'!EX89&lt;&gt;"",'20'!EX89/20,"")</f>
        <v/>
      </c>
      <c r="EY89" s="54" t="str">
        <f>IF('20'!EY89&lt;&gt;"",'20'!EY89/20,"")</f>
        <v/>
      </c>
      <c r="EZ89" s="54" t="str">
        <f>IF('20'!EZ89&lt;&gt;"",'20'!EZ89/20,"")</f>
        <v/>
      </c>
      <c r="FA89" s="54" t="str">
        <f>IF('20'!FA89&lt;&gt;"",'20'!FA89/20,"")</f>
        <v/>
      </c>
      <c r="FB89" s="54" t="str">
        <f>IF('20'!FB89&lt;&gt;"",'20'!FB89/20,"")</f>
        <v/>
      </c>
      <c r="FC89" s="54" t="str">
        <f>IF('20'!FC89&lt;&gt;"",'20'!FC89/20,"")</f>
        <v/>
      </c>
      <c r="FD89" s="54" t="str">
        <f>IF('20'!FD89&lt;&gt;"",'20'!FD89/20,"")</f>
        <v/>
      </c>
      <c r="FE89" s="54" t="str">
        <f>IF('20'!FE89&lt;&gt;"",'20'!FE89/20,"")</f>
        <v/>
      </c>
      <c r="FF89" s="54" t="str">
        <f>IF('20'!FF89&lt;&gt;"",'20'!FF89/20,"")</f>
        <v/>
      </c>
      <c r="FG89" s="54" t="str">
        <f>IF('20'!FG89&lt;&gt;"",'20'!FG89/20,"")</f>
        <v/>
      </c>
      <c r="FH89" s="54" t="str">
        <f>IF('20'!FH89&lt;&gt;"",'20'!FH89/20,"")</f>
        <v/>
      </c>
      <c r="FI89" s="54" t="str">
        <f>IF('20'!FI89&lt;&gt;"",'20'!FI89/20,"")</f>
        <v/>
      </c>
      <c r="FJ89" s="54" t="str">
        <f>IF('20'!FJ89&lt;&gt;"",'20'!FJ89/20,"")</f>
        <v/>
      </c>
      <c r="FK89" s="54" t="str">
        <f>IF('20'!FK89&lt;&gt;"",'20'!FK89/20,"")</f>
        <v/>
      </c>
      <c r="FL89" s="54" t="str">
        <f>IF('20'!FL89&lt;&gt;"",'20'!FL89/20,"")</f>
        <v/>
      </c>
    </row>
    <row r="90" spans="2:168" x14ac:dyDescent="0.25">
      <c r="B90" s="42"/>
      <c r="C90" s="42"/>
      <c r="D90" s="38"/>
      <c r="E90" s="54" t="str">
        <f>IF('20'!E90&lt;&gt;"",'20'!E90/20,"")</f>
        <v/>
      </c>
      <c r="F90" s="54" t="str">
        <f>IF('20'!F90&lt;&gt;"",'20'!F90/20,"")</f>
        <v/>
      </c>
      <c r="G90" s="54" t="str">
        <f>IF('20'!G90&lt;&gt;"",'20'!G90/20,"")</f>
        <v/>
      </c>
      <c r="H90" s="54" t="str">
        <f>IF('20'!H90&lt;&gt;"",'20'!H90/20,"")</f>
        <v/>
      </c>
      <c r="I90" s="54" t="str">
        <f>IF('20'!I90&lt;&gt;"",'20'!I90/20,"")</f>
        <v/>
      </c>
      <c r="J90" s="54" t="str">
        <f>IF('20'!J90&lt;&gt;"",'20'!J90/20,"")</f>
        <v/>
      </c>
      <c r="K90" s="54" t="str">
        <f>IF('20'!K90&lt;&gt;"",'20'!K90/20,"")</f>
        <v/>
      </c>
      <c r="L90" s="54" t="str">
        <f>IF('20'!L90&lt;&gt;"",'20'!L90/20,"")</f>
        <v/>
      </c>
      <c r="M90" s="54" t="str">
        <f>IF('20'!M90&lt;&gt;"",'20'!M90/20,"")</f>
        <v/>
      </c>
      <c r="N90" s="54" t="str">
        <f>IF('20'!N90&lt;&gt;"",'20'!N90/20,"")</f>
        <v/>
      </c>
      <c r="O90" s="54" t="str">
        <f>IF('20'!O90&lt;&gt;"",'20'!O90/20,"")</f>
        <v/>
      </c>
      <c r="P90" s="54" t="str">
        <f>IF('20'!P90&lt;&gt;"",'20'!P90/20,"")</f>
        <v/>
      </c>
      <c r="Q90" s="54" t="str">
        <f>IF('20'!Q90&lt;&gt;"",'20'!Q90/20,"")</f>
        <v/>
      </c>
      <c r="R90" s="54" t="str">
        <f>IF('20'!R90&lt;&gt;"",'20'!R90/20,"")</f>
        <v/>
      </c>
      <c r="S90" s="54" t="str">
        <f>IF('20'!S90&lt;&gt;"",'20'!S90/20,"")</f>
        <v/>
      </c>
      <c r="T90" s="54" t="str">
        <f>IF('20'!T90&lt;&gt;"",'20'!T90/20,"")</f>
        <v/>
      </c>
      <c r="U90" s="54" t="str">
        <f>IF('20'!U90&lt;&gt;"",'20'!U90/20,"")</f>
        <v/>
      </c>
      <c r="V90" s="54" t="str">
        <f>IF('20'!V90&lt;&gt;"",'20'!V90/20,"")</f>
        <v/>
      </c>
      <c r="W90" s="54" t="str">
        <f>IF('20'!W90&lt;&gt;"",'20'!W90/20,"")</f>
        <v/>
      </c>
      <c r="X90" s="54" t="str">
        <f>IF('20'!X90&lt;&gt;"",'20'!X90/20,"")</f>
        <v/>
      </c>
      <c r="Y90" s="54" t="str">
        <f>IF('20'!Y90&lt;&gt;"",'20'!Y90/20,"")</f>
        <v/>
      </c>
      <c r="Z90" s="54" t="str">
        <f>IF('20'!Z90&lt;&gt;"",'20'!Z90/20,"")</f>
        <v/>
      </c>
      <c r="AA90" s="54" t="str">
        <f>IF('20'!AA90&lt;&gt;"",'20'!AA90/20,"")</f>
        <v/>
      </c>
      <c r="AB90" s="54" t="str">
        <f>IF('20'!AB90&lt;&gt;"",'20'!AB90/20,"")</f>
        <v/>
      </c>
      <c r="AC90" s="54" t="str">
        <f>IF('20'!AC90&lt;&gt;"",'20'!AC90/20,"")</f>
        <v/>
      </c>
      <c r="AD90" s="54" t="str">
        <f>IF('20'!AD90&lt;&gt;"",'20'!AD90/20,"")</f>
        <v/>
      </c>
      <c r="AE90" s="54" t="str">
        <f>IF('20'!AE90&lt;&gt;"",'20'!AE90/20,"")</f>
        <v/>
      </c>
      <c r="AF90" s="54" t="str">
        <f>IF('20'!AF90&lt;&gt;"",'20'!AF90/20,"")</f>
        <v/>
      </c>
      <c r="AG90" s="54" t="str">
        <f>IF('20'!AG90&lt;&gt;"",'20'!AG90/20,"")</f>
        <v/>
      </c>
      <c r="AH90" s="54" t="str">
        <f>IF('20'!AH90&lt;&gt;"",'20'!AH90/20,"")</f>
        <v/>
      </c>
      <c r="AI90" s="54" t="str">
        <f>IF('20'!AI90&lt;&gt;"",'20'!AI90/20,"")</f>
        <v/>
      </c>
      <c r="AJ90" s="54" t="str">
        <f>IF('20'!AJ90&lt;&gt;"",'20'!AJ90/20,"")</f>
        <v/>
      </c>
      <c r="AK90" s="54" t="str">
        <f>IF('20'!AK90&lt;&gt;"",'20'!AK90/20,"")</f>
        <v/>
      </c>
      <c r="AL90" s="54" t="str">
        <f>IF('20'!AL90&lt;&gt;"",'20'!AL90/20,"")</f>
        <v/>
      </c>
      <c r="AM90" s="54" t="str">
        <f>IF('20'!AM90&lt;&gt;"",'20'!AM90/20,"")</f>
        <v/>
      </c>
      <c r="AN90" s="54" t="str">
        <f>IF('20'!AN90&lt;&gt;"",'20'!AN90/20,"")</f>
        <v/>
      </c>
      <c r="AO90" s="54" t="str">
        <f>IF('20'!AO90&lt;&gt;"",'20'!AO90/20,"")</f>
        <v/>
      </c>
      <c r="AP90" s="54" t="str">
        <f>IF('20'!AP90&lt;&gt;"",'20'!AP90/20,"")</f>
        <v/>
      </c>
      <c r="AQ90" s="54" t="str">
        <f>IF('20'!AQ90&lt;&gt;"",'20'!AQ90/20,"")</f>
        <v/>
      </c>
      <c r="AR90" s="54" t="str">
        <f>IF('20'!AR90&lt;&gt;"",'20'!AR90/20,"")</f>
        <v/>
      </c>
      <c r="AS90" s="54" t="str">
        <f>IF('20'!AS90&lt;&gt;"",'20'!AS90/20,"")</f>
        <v/>
      </c>
      <c r="AT90" s="54" t="str">
        <f>IF('20'!AT90&lt;&gt;"",'20'!AT90/20,"")</f>
        <v/>
      </c>
      <c r="AU90" s="54" t="str">
        <f>IF('20'!AU90&lt;&gt;"",'20'!AU90/20,"")</f>
        <v/>
      </c>
      <c r="AV90" s="54" t="str">
        <f>IF('20'!AV90&lt;&gt;"",'20'!AV90/20,"")</f>
        <v/>
      </c>
      <c r="AW90" s="54" t="str">
        <f>IF('20'!AW90&lt;&gt;"",'20'!AW90/20,"")</f>
        <v/>
      </c>
      <c r="AX90" s="54" t="str">
        <f>IF('20'!AX90&lt;&gt;"",'20'!AX90/20,"")</f>
        <v/>
      </c>
      <c r="AY90" s="54" t="str">
        <f>IF('20'!AY90&lt;&gt;"",'20'!AY90/20,"")</f>
        <v/>
      </c>
      <c r="AZ90" s="54" t="str">
        <f>IF('20'!AZ90&lt;&gt;"",'20'!AZ90/20,"")</f>
        <v/>
      </c>
      <c r="BA90" s="54" t="str">
        <f>IF('20'!BA90&lt;&gt;"",'20'!BA90/20,"")</f>
        <v/>
      </c>
      <c r="BB90" s="54" t="str">
        <f>IF('20'!BB90&lt;&gt;"",'20'!BB90/20,"")</f>
        <v/>
      </c>
      <c r="BC90" s="54" t="str">
        <f>IF('20'!BC90&lt;&gt;"",'20'!BC90/20,"")</f>
        <v/>
      </c>
      <c r="BD90" s="54" t="str">
        <f>IF('20'!BD90&lt;&gt;"",'20'!BD90/20,"")</f>
        <v/>
      </c>
      <c r="BE90" s="54" t="str">
        <f>IF('20'!BE90&lt;&gt;"",'20'!BE90/20,"")</f>
        <v/>
      </c>
      <c r="BF90" s="54" t="str">
        <f>IF('20'!BF90&lt;&gt;"",'20'!BF90/20,"")</f>
        <v/>
      </c>
      <c r="BG90" s="54" t="str">
        <f>IF('20'!BG90&lt;&gt;"",'20'!BG90/20,"")</f>
        <v/>
      </c>
      <c r="BH90" s="54" t="str">
        <f>IF('20'!BH90&lt;&gt;"",'20'!BH90/20,"")</f>
        <v/>
      </c>
      <c r="BI90" s="54" t="str">
        <f>IF('20'!BI90&lt;&gt;"",'20'!BI90/20,"")</f>
        <v/>
      </c>
      <c r="BJ90" s="54" t="str">
        <f>IF('20'!BJ90&lt;&gt;"",'20'!BJ90/20,"")</f>
        <v/>
      </c>
      <c r="BK90" s="54" t="str">
        <f>IF('20'!BK90&lt;&gt;"",'20'!BK90/20,"")</f>
        <v/>
      </c>
      <c r="BL90" s="54" t="str">
        <f>IF('20'!BL90&lt;&gt;"",'20'!BL90/20,"")</f>
        <v/>
      </c>
      <c r="BM90" s="54" t="str">
        <f>IF('20'!BM90&lt;&gt;"",'20'!BM90/20,"")</f>
        <v/>
      </c>
      <c r="BN90" s="54" t="str">
        <f>IF('20'!BN90&lt;&gt;"",'20'!BN90/20,"")</f>
        <v/>
      </c>
      <c r="BO90" s="54" t="str">
        <f>IF('20'!BO90&lt;&gt;"",'20'!BO90/20,"")</f>
        <v/>
      </c>
      <c r="BP90" s="54" t="str">
        <f>IF('20'!BP90&lt;&gt;"",'20'!BP90/20,"")</f>
        <v/>
      </c>
      <c r="BQ90" s="54" t="str">
        <f>IF('20'!BQ90&lt;&gt;"",'20'!BQ90/20,"")</f>
        <v/>
      </c>
      <c r="BR90" s="54" t="str">
        <f>IF('20'!BR90&lt;&gt;"",'20'!BR90/20,"")</f>
        <v/>
      </c>
      <c r="BS90" s="54" t="str">
        <f>IF('20'!BS90&lt;&gt;"",'20'!BS90/20,"")</f>
        <v/>
      </c>
      <c r="BT90" s="54" t="str">
        <f>IF('20'!BT90&lt;&gt;"",'20'!BT90/20,"")</f>
        <v/>
      </c>
      <c r="BU90" s="54" t="str">
        <f>IF('20'!BU90&lt;&gt;"",'20'!BU90/20,"")</f>
        <v/>
      </c>
      <c r="BV90" s="54" t="str">
        <f>IF('20'!BV90&lt;&gt;"",'20'!BV90/20,"")</f>
        <v/>
      </c>
      <c r="BW90" s="54" t="str">
        <f>IF('20'!BW90&lt;&gt;"",'20'!BW90/20,"")</f>
        <v/>
      </c>
      <c r="BX90" s="54" t="str">
        <f>IF('20'!BX90&lt;&gt;"",'20'!BX90/20,"")</f>
        <v/>
      </c>
      <c r="BY90" s="54" t="str">
        <f>IF('20'!BY90&lt;&gt;"",'20'!BY90/20,"")</f>
        <v/>
      </c>
      <c r="BZ90" s="54" t="str">
        <f>IF('20'!BZ90&lt;&gt;"",'20'!BZ90/20,"")</f>
        <v/>
      </c>
      <c r="CA90" s="54" t="str">
        <f>IF('20'!CA90&lt;&gt;"",'20'!CA90/20,"")</f>
        <v/>
      </c>
      <c r="CB90" s="54" t="str">
        <f>IF('20'!CB90&lt;&gt;"",'20'!CB90/20,"")</f>
        <v/>
      </c>
      <c r="CC90" s="54" t="str">
        <f>IF('20'!CC90&lt;&gt;"",'20'!CC90/20,"")</f>
        <v/>
      </c>
      <c r="CD90" s="54" t="str">
        <f>IF('20'!CD90&lt;&gt;"",'20'!CD90/20,"")</f>
        <v/>
      </c>
      <c r="CE90" s="54" t="str">
        <f>IF('20'!CE90&lt;&gt;"",'20'!CE90/20,"")</f>
        <v/>
      </c>
      <c r="CF90" s="54" t="str">
        <f>IF('20'!CF90&lt;&gt;"",'20'!CF90/20,"")</f>
        <v/>
      </c>
      <c r="CG90" s="54" t="str">
        <f>IF('20'!CG90&lt;&gt;"",'20'!CG90/20,"")</f>
        <v/>
      </c>
      <c r="CH90" s="54" t="str">
        <f>IF('20'!CH90&lt;&gt;"",'20'!CH90/20,"")</f>
        <v/>
      </c>
      <c r="CI90" s="54" t="str">
        <f>IF('20'!CI90&lt;&gt;"",'20'!CI90/20,"")</f>
        <v/>
      </c>
      <c r="CJ90" s="54" t="str">
        <f>IF('20'!CJ90&lt;&gt;"",'20'!CJ90/20,"")</f>
        <v/>
      </c>
      <c r="CK90" s="54" t="str">
        <f>IF('20'!CK90&lt;&gt;"",'20'!CK90/20,"")</f>
        <v/>
      </c>
      <c r="CL90" s="54" t="str">
        <f>IF('20'!CL90&lt;&gt;"",'20'!CL90/20,"")</f>
        <v/>
      </c>
      <c r="CM90" s="54" t="str">
        <f>IF('20'!CM90&lt;&gt;"",'20'!CM90/20,"")</f>
        <v/>
      </c>
      <c r="CN90" s="54" t="str">
        <f>IF('20'!CN90&lt;&gt;"",'20'!CN90/20,"")</f>
        <v/>
      </c>
      <c r="CO90" s="54" t="str">
        <f>IF('20'!CO90&lt;&gt;"",'20'!CO90/20,"")</f>
        <v/>
      </c>
      <c r="CP90" s="54" t="str">
        <f>IF('20'!CP90&lt;&gt;"",'20'!CP90/20,"")</f>
        <v/>
      </c>
      <c r="CQ90" s="54" t="str">
        <f>IF('20'!CQ90&lt;&gt;"",'20'!CQ90/20,"")</f>
        <v/>
      </c>
      <c r="CR90" s="54" t="str">
        <f>IF('20'!CR90&lt;&gt;"",'20'!CR90/20,"")</f>
        <v/>
      </c>
      <c r="CS90" s="54" t="str">
        <f>IF('20'!CS90&lt;&gt;"",'20'!CS90/20,"")</f>
        <v/>
      </c>
      <c r="CT90" s="54" t="str">
        <f>IF('20'!CT90&lt;&gt;"",'20'!CT90/20,"")</f>
        <v/>
      </c>
      <c r="CU90" s="54" t="str">
        <f>IF('20'!CU90&lt;&gt;"",'20'!CU90/20,"")</f>
        <v/>
      </c>
      <c r="CV90" s="54" t="str">
        <f>IF('20'!CV90&lt;&gt;"",'20'!CV90/20,"")</f>
        <v/>
      </c>
      <c r="CW90" s="54" t="str">
        <f>IF('20'!CW90&lt;&gt;"",'20'!CW90/20,"")</f>
        <v/>
      </c>
      <c r="CX90" s="54" t="str">
        <f>IF('20'!CX90&lt;&gt;"",'20'!CX90/20,"")</f>
        <v/>
      </c>
      <c r="CY90" s="54" t="str">
        <f>IF('20'!CY90&lt;&gt;"",'20'!CY90/20,"")</f>
        <v/>
      </c>
      <c r="CZ90" s="54" t="str">
        <f>IF('20'!CZ90&lt;&gt;"",'20'!CZ90/20,"")</f>
        <v/>
      </c>
      <c r="DA90" s="54" t="str">
        <f>IF('20'!DA90&lt;&gt;"",'20'!DA90/20,"")</f>
        <v/>
      </c>
      <c r="DB90" s="54" t="str">
        <f>IF('20'!DB90&lt;&gt;"",'20'!DB90/20,"")</f>
        <v/>
      </c>
      <c r="DC90" s="54" t="str">
        <f>IF('20'!DC90&lt;&gt;"",'20'!DC90/20,"")</f>
        <v/>
      </c>
      <c r="DD90" s="54" t="str">
        <f>IF('20'!DD90&lt;&gt;"",'20'!DD90/20,"")</f>
        <v/>
      </c>
      <c r="DE90" s="54" t="str">
        <f>IF('20'!DE90&lt;&gt;"",'20'!DE90/20,"")</f>
        <v/>
      </c>
      <c r="DF90" s="54" t="str">
        <f>IF('20'!DF90&lt;&gt;"",'20'!DF90/20,"")</f>
        <v/>
      </c>
      <c r="DG90" s="54" t="str">
        <f>IF('20'!DG90&lt;&gt;"",'20'!DG90/20,"")</f>
        <v/>
      </c>
      <c r="DH90" s="54" t="str">
        <f>IF('20'!DH90&lt;&gt;"",'20'!DH90/20,"")</f>
        <v/>
      </c>
      <c r="DI90" s="54" t="str">
        <f>IF('20'!DI90&lt;&gt;"",'20'!DI90/20,"")</f>
        <v/>
      </c>
      <c r="DJ90" s="54" t="str">
        <f>IF('20'!DJ90&lt;&gt;"",'20'!DJ90/20,"")</f>
        <v/>
      </c>
      <c r="DK90" s="54" t="str">
        <f>IF('20'!DK90&lt;&gt;"",'20'!DK90/20,"")</f>
        <v/>
      </c>
      <c r="DL90" s="54" t="str">
        <f>IF('20'!DL90&lt;&gt;"",'20'!DL90/20,"")</f>
        <v/>
      </c>
      <c r="DM90" s="54" t="str">
        <f>IF('20'!DM90&lt;&gt;"",'20'!DM90/20,"")</f>
        <v/>
      </c>
      <c r="DN90" s="54" t="str">
        <f>IF('20'!DN90&lt;&gt;"",'20'!DN90/20,"")</f>
        <v/>
      </c>
      <c r="DO90" s="54" t="str">
        <f>IF('20'!DO90&lt;&gt;"",'20'!DO90/20,"")</f>
        <v/>
      </c>
      <c r="DP90" s="54" t="str">
        <f>IF('20'!DP90&lt;&gt;"",'20'!DP90/20,"")</f>
        <v/>
      </c>
      <c r="DQ90" s="54" t="str">
        <f>IF('20'!DQ90&lt;&gt;"",'20'!DQ90/20,"")</f>
        <v/>
      </c>
      <c r="DR90" s="54" t="str">
        <f>IF('20'!DR90&lt;&gt;"",'20'!DR90/20,"")</f>
        <v/>
      </c>
      <c r="DS90" s="54" t="str">
        <f>IF('20'!DS90&lt;&gt;"",'20'!DS90/20,"")</f>
        <v/>
      </c>
      <c r="DT90" s="54" t="str">
        <f>IF('20'!DT90&lt;&gt;"",'20'!DT90/20,"")</f>
        <v/>
      </c>
      <c r="DU90" s="54" t="str">
        <f>IF('20'!DU90&lt;&gt;"",'20'!DU90/20,"")</f>
        <v/>
      </c>
      <c r="DV90" s="54" t="str">
        <f>IF('20'!DV90&lt;&gt;"",'20'!DV90/20,"")</f>
        <v/>
      </c>
      <c r="DW90" s="54" t="str">
        <f>IF('20'!DW90&lt;&gt;"",'20'!DW90/20,"")</f>
        <v/>
      </c>
      <c r="DX90" s="54" t="str">
        <f>IF('20'!DX90&lt;&gt;"",'20'!DX90/20,"")</f>
        <v/>
      </c>
      <c r="DY90" s="54" t="str">
        <f>IF('20'!DY90&lt;&gt;"",'20'!DY90/20,"")</f>
        <v/>
      </c>
      <c r="DZ90" s="54" t="str">
        <f>IF('20'!DZ90&lt;&gt;"",'20'!DZ90/20,"")</f>
        <v/>
      </c>
      <c r="EA90" s="54" t="str">
        <f>IF('20'!EA90&lt;&gt;"",'20'!EA90/20,"")</f>
        <v/>
      </c>
      <c r="EB90" s="54" t="str">
        <f>IF('20'!EB90&lt;&gt;"",'20'!EB90/20,"")</f>
        <v/>
      </c>
      <c r="EC90" s="54" t="str">
        <f>IF('20'!EC90&lt;&gt;"",'20'!EC90/20,"")</f>
        <v/>
      </c>
      <c r="ED90" s="54" t="str">
        <f>IF('20'!ED90&lt;&gt;"",'20'!ED90/20,"")</f>
        <v/>
      </c>
      <c r="EE90" s="54" t="str">
        <f>IF('20'!EE90&lt;&gt;"",'20'!EE90/20,"")</f>
        <v/>
      </c>
      <c r="EF90" s="54" t="str">
        <f>IF('20'!EF90&lt;&gt;"",'20'!EF90/20,"")</f>
        <v/>
      </c>
      <c r="EG90" s="54" t="str">
        <f>IF('20'!EG90&lt;&gt;"",'20'!EG90/20,"")</f>
        <v/>
      </c>
      <c r="EH90" s="54" t="str">
        <f>IF('20'!EH90&lt;&gt;"",'20'!EH90/20,"")</f>
        <v/>
      </c>
      <c r="EI90" s="54" t="str">
        <f>IF('20'!EI90&lt;&gt;"",'20'!EI90/20,"")</f>
        <v/>
      </c>
      <c r="EJ90" s="54" t="str">
        <f>IF('20'!EJ90&lt;&gt;"",'20'!EJ90/20,"")</f>
        <v/>
      </c>
      <c r="EK90" s="54" t="str">
        <f>IF('20'!EK90&lt;&gt;"",'20'!EK90/20,"")</f>
        <v/>
      </c>
      <c r="EL90" s="54" t="str">
        <f>IF('20'!EL90&lt;&gt;"",'20'!EL90/20,"")</f>
        <v/>
      </c>
      <c r="EM90" s="54" t="str">
        <f>IF('20'!EM90&lt;&gt;"",'20'!EM90/20,"")</f>
        <v/>
      </c>
      <c r="EN90" s="54" t="str">
        <f>IF('20'!EN90&lt;&gt;"",'20'!EN90/20,"")</f>
        <v/>
      </c>
      <c r="EO90" s="54" t="str">
        <f>IF('20'!EO90&lt;&gt;"",'20'!EO90/20,"")</f>
        <v/>
      </c>
      <c r="EP90" s="54" t="str">
        <f>IF('20'!EP90&lt;&gt;"",'20'!EP90/20,"")</f>
        <v/>
      </c>
      <c r="EQ90" s="54" t="str">
        <f>IF('20'!EQ90&lt;&gt;"",'20'!EQ90/20,"")</f>
        <v/>
      </c>
      <c r="ER90" s="54" t="str">
        <f>IF('20'!ER90&lt;&gt;"",'20'!ER90/20,"")</f>
        <v/>
      </c>
      <c r="ES90" s="54" t="str">
        <f>IF('20'!ES90&lt;&gt;"",'20'!ES90/20,"")</f>
        <v/>
      </c>
      <c r="ET90" s="54" t="str">
        <f>IF('20'!ET90&lt;&gt;"",'20'!ET90/20,"")</f>
        <v/>
      </c>
      <c r="EU90" s="54" t="str">
        <f>IF('20'!EU90&lt;&gt;"",'20'!EU90/20,"")</f>
        <v/>
      </c>
      <c r="EV90" s="54" t="str">
        <f>IF('20'!EV90&lt;&gt;"",'20'!EV90/20,"")</f>
        <v/>
      </c>
      <c r="EW90" s="54" t="str">
        <f>IF('20'!EW90&lt;&gt;"",'20'!EW90/20,"")</f>
        <v/>
      </c>
      <c r="EX90" s="54" t="str">
        <f>IF('20'!EX90&lt;&gt;"",'20'!EX90/20,"")</f>
        <v/>
      </c>
      <c r="EY90" s="54" t="str">
        <f>IF('20'!EY90&lt;&gt;"",'20'!EY90/20,"")</f>
        <v/>
      </c>
      <c r="EZ90" s="54" t="str">
        <f>IF('20'!EZ90&lt;&gt;"",'20'!EZ90/20,"")</f>
        <v/>
      </c>
      <c r="FA90" s="54" t="str">
        <f>IF('20'!FA90&lt;&gt;"",'20'!FA90/20,"")</f>
        <v/>
      </c>
      <c r="FB90" s="54" t="str">
        <f>IF('20'!FB90&lt;&gt;"",'20'!FB90/20,"")</f>
        <v/>
      </c>
      <c r="FC90" s="54" t="str">
        <f>IF('20'!FC90&lt;&gt;"",'20'!FC90/20,"")</f>
        <v/>
      </c>
      <c r="FD90" s="54" t="str">
        <f>IF('20'!FD90&lt;&gt;"",'20'!FD90/20,"")</f>
        <v/>
      </c>
      <c r="FE90" s="54" t="str">
        <f>IF('20'!FE90&lt;&gt;"",'20'!FE90/20,"")</f>
        <v/>
      </c>
      <c r="FF90" s="54" t="str">
        <f>IF('20'!FF90&lt;&gt;"",'20'!FF90/20,"")</f>
        <v/>
      </c>
      <c r="FG90" s="54" t="str">
        <f>IF('20'!FG90&lt;&gt;"",'20'!FG90/20,"")</f>
        <v/>
      </c>
      <c r="FH90" s="54" t="str">
        <f>IF('20'!FH90&lt;&gt;"",'20'!FH90/20,"")</f>
        <v/>
      </c>
      <c r="FI90" s="54" t="str">
        <f>IF('20'!FI90&lt;&gt;"",'20'!FI90/20,"")</f>
        <v/>
      </c>
      <c r="FJ90" s="54" t="str">
        <f>IF('20'!FJ90&lt;&gt;"",'20'!FJ90/20,"")</f>
        <v/>
      </c>
      <c r="FK90" s="54" t="str">
        <f>IF('20'!FK90&lt;&gt;"",'20'!FK90/20,"")</f>
        <v/>
      </c>
      <c r="FL90" s="54" t="str">
        <f>IF('20'!FL90&lt;&gt;"",'20'!FL90/20,"")</f>
        <v/>
      </c>
    </row>
    <row r="91" spans="2:168" x14ac:dyDescent="0.25">
      <c r="B91" s="42"/>
      <c r="C91" s="42"/>
      <c r="D91" s="38"/>
      <c r="E91" s="54" t="str">
        <f>IF('20'!E91&lt;&gt;"",'20'!E91/20,"")</f>
        <v/>
      </c>
      <c r="F91" s="54" t="str">
        <f>IF('20'!F91&lt;&gt;"",'20'!F91/20,"")</f>
        <v/>
      </c>
      <c r="G91" s="54" t="str">
        <f>IF('20'!G91&lt;&gt;"",'20'!G91/20,"")</f>
        <v/>
      </c>
      <c r="H91" s="54" t="str">
        <f>IF('20'!H91&lt;&gt;"",'20'!H91/20,"")</f>
        <v/>
      </c>
      <c r="I91" s="54" t="str">
        <f>IF('20'!I91&lt;&gt;"",'20'!I91/20,"")</f>
        <v/>
      </c>
      <c r="J91" s="54" t="str">
        <f>IF('20'!J91&lt;&gt;"",'20'!J91/20,"")</f>
        <v/>
      </c>
      <c r="K91" s="54" t="str">
        <f>IF('20'!K91&lt;&gt;"",'20'!K91/20,"")</f>
        <v/>
      </c>
      <c r="L91" s="54" t="str">
        <f>IF('20'!L91&lt;&gt;"",'20'!L91/20,"")</f>
        <v/>
      </c>
      <c r="M91" s="54" t="str">
        <f>IF('20'!M91&lt;&gt;"",'20'!M91/20,"")</f>
        <v/>
      </c>
      <c r="N91" s="54" t="str">
        <f>IF('20'!N91&lt;&gt;"",'20'!N91/20,"")</f>
        <v/>
      </c>
      <c r="O91" s="54" t="str">
        <f>IF('20'!O91&lt;&gt;"",'20'!O91/20,"")</f>
        <v/>
      </c>
      <c r="P91" s="54" t="str">
        <f>IF('20'!P91&lt;&gt;"",'20'!P91/20,"")</f>
        <v/>
      </c>
      <c r="Q91" s="54" t="str">
        <f>IF('20'!Q91&lt;&gt;"",'20'!Q91/20,"")</f>
        <v/>
      </c>
      <c r="R91" s="54" t="str">
        <f>IF('20'!R91&lt;&gt;"",'20'!R91/20,"")</f>
        <v/>
      </c>
      <c r="S91" s="54" t="str">
        <f>IF('20'!S91&lt;&gt;"",'20'!S91/20,"")</f>
        <v/>
      </c>
      <c r="T91" s="54" t="str">
        <f>IF('20'!T91&lt;&gt;"",'20'!T91/20,"")</f>
        <v/>
      </c>
      <c r="U91" s="54" t="str">
        <f>IF('20'!U91&lt;&gt;"",'20'!U91/20,"")</f>
        <v/>
      </c>
      <c r="V91" s="54" t="str">
        <f>IF('20'!V91&lt;&gt;"",'20'!V91/20,"")</f>
        <v/>
      </c>
      <c r="W91" s="54" t="str">
        <f>IF('20'!W91&lt;&gt;"",'20'!W91/20,"")</f>
        <v/>
      </c>
      <c r="X91" s="54" t="str">
        <f>IF('20'!X91&lt;&gt;"",'20'!X91/20,"")</f>
        <v/>
      </c>
      <c r="Y91" s="54" t="str">
        <f>IF('20'!Y91&lt;&gt;"",'20'!Y91/20,"")</f>
        <v/>
      </c>
      <c r="Z91" s="54" t="str">
        <f>IF('20'!Z91&lt;&gt;"",'20'!Z91/20,"")</f>
        <v/>
      </c>
      <c r="AA91" s="54" t="str">
        <f>IF('20'!AA91&lt;&gt;"",'20'!AA91/20,"")</f>
        <v/>
      </c>
      <c r="AB91" s="54" t="str">
        <f>IF('20'!AB91&lt;&gt;"",'20'!AB91/20,"")</f>
        <v/>
      </c>
      <c r="AC91" s="54" t="str">
        <f>IF('20'!AC91&lt;&gt;"",'20'!AC91/20,"")</f>
        <v/>
      </c>
      <c r="AD91" s="54" t="str">
        <f>IF('20'!AD91&lt;&gt;"",'20'!AD91/20,"")</f>
        <v/>
      </c>
      <c r="AE91" s="54" t="str">
        <f>IF('20'!AE91&lt;&gt;"",'20'!AE91/20,"")</f>
        <v/>
      </c>
      <c r="AF91" s="54" t="str">
        <f>IF('20'!AF91&lt;&gt;"",'20'!AF91/20,"")</f>
        <v/>
      </c>
      <c r="AG91" s="54" t="str">
        <f>IF('20'!AG91&lt;&gt;"",'20'!AG91/20,"")</f>
        <v/>
      </c>
      <c r="AH91" s="54" t="str">
        <f>IF('20'!AH91&lt;&gt;"",'20'!AH91/20,"")</f>
        <v/>
      </c>
      <c r="AI91" s="54" t="str">
        <f>IF('20'!AI91&lt;&gt;"",'20'!AI91/20,"")</f>
        <v/>
      </c>
      <c r="AJ91" s="54" t="str">
        <f>IF('20'!AJ91&lt;&gt;"",'20'!AJ91/20,"")</f>
        <v/>
      </c>
      <c r="AK91" s="54" t="str">
        <f>IF('20'!AK91&lt;&gt;"",'20'!AK91/20,"")</f>
        <v/>
      </c>
      <c r="AL91" s="54" t="str">
        <f>IF('20'!AL91&lt;&gt;"",'20'!AL91/20,"")</f>
        <v/>
      </c>
      <c r="AM91" s="54" t="str">
        <f>IF('20'!AM91&lt;&gt;"",'20'!AM91/20,"")</f>
        <v/>
      </c>
      <c r="AN91" s="54" t="str">
        <f>IF('20'!AN91&lt;&gt;"",'20'!AN91/20,"")</f>
        <v/>
      </c>
      <c r="AO91" s="54" t="str">
        <f>IF('20'!AO91&lt;&gt;"",'20'!AO91/20,"")</f>
        <v/>
      </c>
      <c r="AP91" s="54" t="str">
        <f>IF('20'!AP91&lt;&gt;"",'20'!AP91/20,"")</f>
        <v/>
      </c>
      <c r="AQ91" s="54" t="str">
        <f>IF('20'!AQ91&lt;&gt;"",'20'!AQ91/20,"")</f>
        <v/>
      </c>
      <c r="AR91" s="54" t="str">
        <f>IF('20'!AR91&lt;&gt;"",'20'!AR91/20,"")</f>
        <v/>
      </c>
      <c r="AS91" s="54" t="str">
        <f>IF('20'!AS91&lt;&gt;"",'20'!AS91/20,"")</f>
        <v/>
      </c>
      <c r="AT91" s="54" t="str">
        <f>IF('20'!AT91&lt;&gt;"",'20'!AT91/20,"")</f>
        <v/>
      </c>
      <c r="AU91" s="54" t="str">
        <f>IF('20'!AU91&lt;&gt;"",'20'!AU91/20,"")</f>
        <v/>
      </c>
      <c r="AV91" s="54" t="str">
        <f>IF('20'!AV91&lt;&gt;"",'20'!AV91/20,"")</f>
        <v/>
      </c>
      <c r="AW91" s="54" t="str">
        <f>IF('20'!AW91&lt;&gt;"",'20'!AW91/20,"")</f>
        <v/>
      </c>
      <c r="AX91" s="54" t="str">
        <f>IF('20'!AX91&lt;&gt;"",'20'!AX91/20,"")</f>
        <v/>
      </c>
      <c r="AY91" s="54" t="str">
        <f>IF('20'!AY91&lt;&gt;"",'20'!AY91/20,"")</f>
        <v/>
      </c>
      <c r="AZ91" s="54" t="str">
        <f>IF('20'!AZ91&lt;&gt;"",'20'!AZ91/20,"")</f>
        <v/>
      </c>
      <c r="BA91" s="54" t="str">
        <f>IF('20'!BA91&lt;&gt;"",'20'!BA91/20,"")</f>
        <v/>
      </c>
      <c r="BB91" s="54" t="str">
        <f>IF('20'!BB91&lt;&gt;"",'20'!BB91/20,"")</f>
        <v/>
      </c>
      <c r="BC91" s="54" t="str">
        <f>IF('20'!BC91&lt;&gt;"",'20'!BC91/20,"")</f>
        <v/>
      </c>
      <c r="BD91" s="54" t="str">
        <f>IF('20'!BD91&lt;&gt;"",'20'!BD91/20,"")</f>
        <v/>
      </c>
      <c r="BE91" s="54" t="str">
        <f>IF('20'!BE91&lt;&gt;"",'20'!BE91/20,"")</f>
        <v/>
      </c>
      <c r="BF91" s="54" t="str">
        <f>IF('20'!BF91&lt;&gt;"",'20'!BF91/20,"")</f>
        <v/>
      </c>
      <c r="BG91" s="54" t="str">
        <f>IF('20'!BG91&lt;&gt;"",'20'!BG91/20,"")</f>
        <v/>
      </c>
      <c r="BH91" s="54" t="str">
        <f>IF('20'!BH91&lt;&gt;"",'20'!BH91/20,"")</f>
        <v/>
      </c>
      <c r="BI91" s="54" t="str">
        <f>IF('20'!BI91&lt;&gt;"",'20'!BI91/20,"")</f>
        <v/>
      </c>
      <c r="BJ91" s="54" t="str">
        <f>IF('20'!BJ91&lt;&gt;"",'20'!BJ91/20,"")</f>
        <v/>
      </c>
      <c r="BK91" s="54" t="str">
        <f>IF('20'!BK91&lt;&gt;"",'20'!BK91/20,"")</f>
        <v/>
      </c>
      <c r="BL91" s="54" t="str">
        <f>IF('20'!BL91&lt;&gt;"",'20'!BL91/20,"")</f>
        <v/>
      </c>
      <c r="BM91" s="54" t="str">
        <f>IF('20'!BM91&lt;&gt;"",'20'!BM91/20,"")</f>
        <v/>
      </c>
      <c r="BN91" s="54" t="str">
        <f>IF('20'!BN91&lt;&gt;"",'20'!BN91/20,"")</f>
        <v/>
      </c>
      <c r="BO91" s="54" t="str">
        <f>IF('20'!BO91&lt;&gt;"",'20'!BO91/20,"")</f>
        <v/>
      </c>
      <c r="BP91" s="54" t="str">
        <f>IF('20'!BP91&lt;&gt;"",'20'!BP91/20,"")</f>
        <v/>
      </c>
      <c r="BQ91" s="54" t="str">
        <f>IF('20'!BQ91&lt;&gt;"",'20'!BQ91/20,"")</f>
        <v/>
      </c>
      <c r="BR91" s="54" t="str">
        <f>IF('20'!BR91&lt;&gt;"",'20'!BR91/20,"")</f>
        <v/>
      </c>
      <c r="BS91" s="54" t="str">
        <f>IF('20'!BS91&lt;&gt;"",'20'!BS91/20,"")</f>
        <v/>
      </c>
      <c r="BT91" s="54" t="str">
        <f>IF('20'!BT91&lt;&gt;"",'20'!BT91/20,"")</f>
        <v/>
      </c>
      <c r="BU91" s="54" t="str">
        <f>IF('20'!BU91&lt;&gt;"",'20'!BU91/20,"")</f>
        <v/>
      </c>
      <c r="BV91" s="54" t="str">
        <f>IF('20'!BV91&lt;&gt;"",'20'!BV91/20,"")</f>
        <v/>
      </c>
      <c r="BW91" s="54" t="str">
        <f>IF('20'!BW91&lt;&gt;"",'20'!BW91/20,"")</f>
        <v/>
      </c>
      <c r="BX91" s="54" t="str">
        <f>IF('20'!BX91&lt;&gt;"",'20'!BX91/20,"")</f>
        <v/>
      </c>
      <c r="BY91" s="54" t="str">
        <f>IF('20'!BY91&lt;&gt;"",'20'!BY91/20,"")</f>
        <v/>
      </c>
      <c r="BZ91" s="54" t="str">
        <f>IF('20'!BZ91&lt;&gt;"",'20'!BZ91/20,"")</f>
        <v/>
      </c>
      <c r="CA91" s="54" t="str">
        <f>IF('20'!CA91&lt;&gt;"",'20'!CA91/20,"")</f>
        <v/>
      </c>
      <c r="CB91" s="54" t="str">
        <f>IF('20'!CB91&lt;&gt;"",'20'!CB91/20,"")</f>
        <v/>
      </c>
      <c r="CC91" s="54" t="str">
        <f>IF('20'!CC91&lt;&gt;"",'20'!CC91/20,"")</f>
        <v/>
      </c>
      <c r="CD91" s="54" t="str">
        <f>IF('20'!CD91&lt;&gt;"",'20'!CD91/20,"")</f>
        <v/>
      </c>
      <c r="CE91" s="54" t="str">
        <f>IF('20'!CE91&lt;&gt;"",'20'!CE91/20,"")</f>
        <v/>
      </c>
      <c r="CF91" s="54" t="str">
        <f>IF('20'!CF91&lt;&gt;"",'20'!CF91/20,"")</f>
        <v/>
      </c>
      <c r="CG91" s="54" t="str">
        <f>IF('20'!CG91&lt;&gt;"",'20'!CG91/20,"")</f>
        <v/>
      </c>
      <c r="CH91" s="54" t="str">
        <f>IF('20'!CH91&lt;&gt;"",'20'!CH91/20,"")</f>
        <v/>
      </c>
      <c r="CI91" s="54" t="str">
        <f>IF('20'!CI91&lt;&gt;"",'20'!CI91/20,"")</f>
        <v/>
      </c>
      <c r="CJ91" s="54" t="str">
        <f>IF('20'!CJ91&lt;&gt;"",'20'!CJ91/20,"")</f>
        <v/>
      </c>
      <c r="CK91" s="54" t="str">
        <f>IF('20'!CK91&lt;&gt;"",'20'!CK91/20,"")</f>
        <v/>
      </c>
      <c r="CL91" s="54" t="str">
        <f>IF('20'!CL91&lt;&gt;"",'20'!CL91/20,"")</f>
        <v/>
      </c>
      <c r="CM91" s="54" t="str">
        <f>IF('20'!CM91&lt;&gt;"",'20'!CM91/20,"")</f>
        <v/>
      </c>
      <c r="CN91" s="54" t="str">
        <f>IF('20'!CN91&lt;&gt;"",'20'!CN91/20,"")</f>
        <v/>
      </c>
      <c r="CO91" s="54" t="str">
        <f>IF('20'!CO91&lt;&gt;"",'20'!CO91/20,"")</f>
        <v/>
      </c>
      <c r="CP91" s="54" t="str">
        <f>IF('20'!CP91&lt;&gt;"",'20'!CP91/20,"")</f>
        <v/>
      </c>
      <c r="CQ91" s="54" t="str">
        <f>IF('20'!CQ91&lt;&gt;"",'20'!CQ91/20,"")</f>
        <v/>
      </c>
      <c r="CR91" s="54" t="str">
        <f>IF('20'!CR91&lt;&gt;"",'20'!CR91/20,"")</f>
        <v/>
      </c>
      <c r="CS91" s="54" t="str">
        <f>IF('20'!CS91&lt;&gt;"",'20'!CS91/20,"")</f>
        <v/>
      </c>
      <c r="CT91" s="54" t="str">
        <f>IF('20'!CT91&lt;&gt;"",'20'!CT91/20,"")</f>
        <v/>
      </c>
      <c r="CU91" s="54" t="str">
        <f>IF('20'!CU91&lt;&gt;"",'20'!CU91/20,"")</f>
        <v/>
      </c>
      <c r="CV91" s="54" t="str">
        <f>IF('20'!CV91&lt;&gt;"",'20'!CV91/20,"")</f>
        <v/>
      </c>
      <c r="CW91" s="54" t="str">
        <f>IF('20'!CW91&lt;&gt;"",'20'!CW91/20,"")</f>
        <v/>
      </c>
      <c r="CX91" s="54" t="str">
        <f>IF('20'!CX91&lt;&gt;"",'20'!CX91/20,"")</f>
        <v/>
      </c>
      <c r="CY91" s="54" t="str">
        <f>IF('20'!CY91&lt;&gt;"",'20'!CY91/20,"")</f>
        <v/>
      </c>
      <c r="CZ91" s="54" t="str">
        <f>IF('20'!CZ91&lt;&gt;"",'20'!CZ91/20,"")</f>
        <v/>
      </c>
      <c r="DA91" s="54" t="str">
        <f>IF('20'!DA91&lt;&gt;"",'20'!DA91/20,"")</f>
        <v/>
      </c>
      <c r="DB91" s="54" t="str">
        <f>IF('20'!DB91&lt;&gt;"",'20'!DB91/20,"")</f>
        <v/>
      </c>
      <c r="DC91" s="54" t="str">
        <f>IF('20'!DC91&lt;&gt;"",'20'!DC91/20,"")</f>
        <v/>
      </c>
      <c r="DD91" s="54" t="str">
        <f>IF('20'!DD91&lt;&gt;"",'20'!DD91/20,"")</f>
        <v/>
      </c>
      <c r="DE91" s="54" t="str">
        <f>IF('20'!DE91&lt;&gt;"",'20'!DE91/20,"")</f>
        <v/>
      </c>
      <c r="DF91" s="54" t="str">
        <f>IF('20'!DF91&lt;&gt;"",'20'!DF91/20,"")</f>
        <v/>
      </c>
      <c r="DG91" s="54" t="str">
        <f>IF('20'!DG91&lt;&gt;"",'20'!DG91/20,"")</f>
        <v/>
      </c>
      <c r="DH91" s="54" t="str">
        <f>IF('20'!DH91&lt;&gt;"",'20'!DH91/20,"")</f>
        <v/>
      </c>
      <c r="DI91" s="54" t="str">
        <f>IF('20'!DI91&lt;&gt;"",'20'!DI91/20,"")</f>
        <v/>
      </c>
      <c r="DJ91" s="54" t="str">
        <f>IF('20'!DJ91&lt;&gt;"",'20'!DJ91/20,"")</f>
        <v/>
      </c>
      <c r="DK91" s="54" t="str">
        <f>IF('20'!DK91&lt;&gt;"",'20'!DK91/20,"")</f>
        <v/>
      </c>
      <c r="DL91" s="54" t="str">
        <f>IF('20'!DL91&lt;&gt;"",'20'!DL91/20,"")</f>
        <v/>
      </c>
      <c r="DM91" s="54" t="str">
        <f>IF('20'!DM91&lt;&gt;"",'20'!DM91/20,"")</f>
        <v/>
      </c>
      <c r="DN91" s="54" t="str">
        <f>IF('20'!DN91&lt;&gt;"",'20'!DN91/20,"")</f>
        <v/>
      </c>
      <c r="DO91" s="54" t="str">
        <f>IF('20'!DO91&lt;&gt;"",'20'!DO91/20,"")</f>
        <v/>
      </c>
      <c r="DP91" s="54" t="str">
        <f>IF('20'!DP91&lt;&gt;"",'20'!DP91/20,"")</f>
        <v/>
      </c>
      <c r="DQ91" s="54" t="str">
        <f>IF('20'!DQ91&lt;&gt;"",'20'!DQ91/20,"")</f>
        <v/>
      </c>
      <c r="DR91" s="54" t="str">
        <f>IF('20'!DR91&lt;&gt;"",'20'!DR91/20,"")</f>
        <v/>
      </c>
      <c r="DS91" s="54" t="str">
        <f>IF('20'!DS91&lt;&gt;"",'20'!DS91/20,"")</f>
        <v/>
      </c>
      <c r="DT91" s="54" t="str">
        <f>IF('20'!DT91&lt;&gt;"",'20'!DT91/20,"")</f>
        <v/>
      </c>
      <c r="DU91" s="54" t="str">
        <f>IF('20'!DU91&lt;&gt;"",'20'!DU91/20,"")</f>
        <v/>
      </c>
      <c r="DV91" s="54" t="str">
        <f>IF('20'!DV91&lt;&gt;"",'20'!DV91/20,"")</f>
        <v/>
      </c>
      <c r="DW91" s="54" t="str">
        <f>IF('20'!DW91&lt;&gt;"",'20'!DW91/20,"")</f>
        <v/>
      </c>
      <c r="DX91" s="54" t="str">
        <f>IF('20'!DX91&lt;&gt;"",'20'!DX91/20,"")</f>
        <v/>
      </c>
      <c r="DY91" s="54" t="str">
        <f>IF('20'!DY91&lt;&gt;"",'20'!DY91/20,"")</f>
        <v/>
      </c>
      <c r="DZ91" s="54" t="str">
        <f>IF('20'!DZ91&lt;&gt;"",'20'!DZ91/20,"")</f>
        <v/>
      </c>
      <c r="EA91" s="54" t="str">
        <f>IF('20'!EA91&lt;&gt;"",'20'!EA91/20,"")</f>
        <v/>
      </c>
      <c r="EB91" s="54" t="str">
        <f>IF('20'!EB91&lt;&gt;"",'20'!EB91/20,"")</f>
        <v/>
      </c>
      <c r="EC91" s="54" t="str">
        <f>IF('20'!EC91&lt;&gt;"",'20'!EC91/20,"")</f>
        <v/>
      </c>
      <c r="ED91" s="54" t="str">
        <f>IF('20'!ED91&lt;&gt;"",'20'!ED91/20,"")</f>
        <v/>
      </c>
      <c r="EE91" s="54" t="str">
        <f>IF('20'!EE91&lt;&gt;"",'20'!EE91/20,"")</f>
        <v/>
      </c>
      <c r="EF91" s="54" t="str">
        <f>IF('20'!EF91&lt;&gt;"",'20'!EF91/20,"")</f>
        <v/>
      </c>
      <c r="EG91" s="54" t="str">
        <f>IF('20'!EG91&lt;&gt;"",'20'!EG91/20,"")</f>
        <v/>
      </c>
      <c r="EH91" s="54" t="str">
        <f>IF('20'!EH91&lt;&gt;"",'20'!EH91/20,"")</f>
        <v/>
      </c>
      <c r="EI91" s="54" t="str">
        <f>IF('20'!EI91&lt;&gt;"",'20'!EI91/20,"")</f>
        <v/>
      </c>
      <c r="EJ91" s="54" t="str">
        <f>IF('20'!EJ91&lt;&gt;"",'20'!EJ91/20,"")</f>
        <v/>
      </c>
      <c r="EK91" s="54" t="str">
        <f>IF('20'!EK91&lt;&gt;"",'20'!EK91/20,"")</f>
        <v/>
      </c>
      <c r="EL91" s="54" t="str">
        <f>IF('20'!EL91&lt;&gt;"",'20'!EL91/20,"")</f>
        <v/>
      </c>
      <c r="EM91" s="54" t="str">
        <f>IF('20'!EM91&lt;&gt;"",'20'!EM91/20,"")</f>
        <v/>
      </c>
      <c r="EN91" s="54" t="str">
        <f>IF('20'!EN91&lt;&gt;"",'20'!EN91/20,"")</f>
        <v/>
      </c>
      <c r="EO91" s="54" t="str">
        <f>IF('20'!EO91&lt;&gt;"",'20'!EO91/20,"")</f>
        <v/>
      </c>
      <c r="EP91" s="54" t="str">
        <f>IF('20'!EP91&lt;&gt;"",'20'!EP91/20,"")</f>
        <v/>
      </c>
      <c r="EQ91" s="54" t="str">
        <f>IF('20'!EQ91&lt;&gt;"",'20'!EQ91/20,"")</f>
        <v/>
      </c>
      <c r="ER91" s="54" t="str">
        <f>IF('20'!ER91&lt;&gt;"",'20'!ER91/20,"")</f>
        <v/>
      </c>
      <c r="ES91" s="54" t="str">
        <f>IF('20'!ES91&lt;&gt;"",'20'!ES91/20,"")</f>
        <v/>
      </c>
      <c r="ET91" s="54" t="str">
        <f>IF('20'!ET91&lt;&gt;"",'20'!ET91/20,"")</f>
        <v/>
      </c>
      <c r="EU91" s="54" t="str">
        <f>IF('20'!EU91&lt;&gt;"",'20'!EU91/20,"")</f>
        <v/>
      </c>
      <c r="EV91" s="54" t="str">
        <f>IF('20'!EV91&lt;&gt;"",'20'!EV91/20,"")</f>
        <v/>
      </c>
      <c r="EW91" s="54" t="str">
        <f>IF('20'!EW91&lt;&gt;"",'20'!EW91/20,"")</f>
        <v/>
      </c>
      <c r="EX91" s="54" t="str">
        <f>IF('20'!EX91&lt;&gt;"",'20'!EX91/20,"")</f>
        <v/>
      </c>
      <c r="EY91" s="54" t="str">
        <f>IF('20'!EY91&lt;&gt;"",'20'!EY91/20,"")</f>
        <v/>
      </c>
      <c r="EZ91" s="54" t="str">
        <f>IF('20'!EZ91&lt;&gt;"",'20'!EZ91/20,"")</f>
        <v/>
      </c>
      <c r="FA91" s="54" t="str">
        <f>IF('20'!FA91&lt;&gt;"",'20'!FA91/20,"")</f>
        <v/>
      </c>
      <c r="FB91" s="54" t="str">
        <f>IF('20'!FB91&lt;&gt;"",'20'!FB91/20,"")</f>
        <v/>
      </c>
      <c r="FC91" s="54" t="str">
        <f>IF('20'!FC91&lt;&gt;"",'20'!FC91/20,"")</f>
        <v/>
      </c>
      <c r="FD91" s="54" t="str">
        <f>IF('20'!FD91&lt;&gt;"",'20'!FD91/20,"")</f>
        <v/>
      </c>
      <c r="FE91" s="54" t="str">
        <f>IF('20'!FE91&lt;&gt;"",'20'!FE91/20,"")</f>
        <v/>
      </c>
      <c r="FF91" s="54" t="str">
        <f>IF('20'!FF91&lt;&gt;"",'20'!FF91/20,"")</f>
        <v/>
      </c>
      <c r="FG91" s="54" t="str">
        <f>IF('20'!FG91&lt;&gt;"",'20'!FG91/20,"")</f>
        <v/>
      </c>
      <c r="FH91" s="54" t="str">
        <f>IF('20'!FH91&lt;&gt;"",'20'!FH91/20,"")</f>
        <v/>
      </c>
      <c r="FI91" s="54" t="str">
        <f>IF('20'!FI91&lt;&gt;"",'20'!FI91/20,"")</f>
        <v/>
      </c>
      <c r="FJ91" s="54" t="str">
        <f>IF('20'!FJ91&lt;&gt;"",'20'!FJ91/20,"")</f>
        <v/>
      </c>
      <c r="FK91" s="54" t="str">
        <f>IF('20'!FK91&lt;&gt;"",'20'!FK91/20,"")</f>
        <v/>
      </c>
      <c r="FL91" s="54" t="str">
        <f>IF('20'!FL91&lt;&gt;"",'20'!FL91/20,"")</f>
        <v/>
      </c>
    </row>
    <row r="92" spans="2:168" x14ac:dyDescent="0.25">
      <c r="B92" s="42"/>
      <c r="C92" s="42"/>
      <c r="D92" s="38"/>
      <c r="E92" s="54" t="str">
        <f>IF('20'!E92&lt;&gt;"",'20'!E92/20,"")</f>
        <v/>
      </c>
      <c r="F92" s="54" t="str">
        <f>IF('20'!F92&lt;&gt;"",'20'!F92/20,"")</f>
        <v/>
      </c>
      <c r="G92" s="54" t="str">
        <f>IF('20'!G92&lt;&gt;"",'20'!G92/20,"")</f>
        <v/>
      </c>
      <c r="H92" s="54" t="str">
        <f>IF('20'!H92&lt;&gt;"",'20'!H92/20,"")</f>
        <v/>
      </c>
      <c r="I92" s="54" t="str">
        <f>IF('20'!I92&lt;&gt;"",'20'!I92/20,"")</f>
        <v/>
      </c>
      <c r="J92" s="54" t="str">
        <f>IF('20'!J92&lt;&gt;"",'20'!J92/20,"")</f>
        <v/>
      </c>
      <c r="K92" s="54" t="str">
        <f>IF('20'!K92&lt;&gt;"",'20'!K92/20,"")</f>
        <v/>
      </c>
      <c r="L92" s="54" t="str">
        <f>IF('20'!L92&lt;&gt;"",'20'!L92/20,"")</f>
        <v/>
      </c>
      <c r="M92" s="54" t="str">
        <f>IF('20'!M92&lt;&gt;"",'20'!M92/20,"")</f>
        <v/>
      </c>
      <c r="N92" s="54" t="str">
        <f>IF('20'!N92&lt;&gt;"",'20'!N92/20,"")</f>
        <v/>
      </c>
      <c r="O92" s="54" t="str">
        <f>IF('20'!O92&lt;&gt;"",'20'!O92/20,"")</f>
        <v/>
      </c>
      <c r="P92" s="54" t="str">
        <f>IF('20'!P92&lt;&gt;"",'20'!P92/20,"")</f>
        <v/>
      </c>
      <c r="Q92" s="54" t="str">
        <f>IF('20'!Q92&lt;&gt;"",'20'!Q92/20,"")</f>
        <v/>
      </c>
      <c r="R92" s="54" t="str">
        <f>IF('20'!R92&lt;&gt;"",'20'!R92/20,"")</f>
        <v/>
      </c>
      <c r="S92" s="54" t="str">
        <f>IF('20'!S92&lt;&gt;"",'20'!S92/20,"")</f>
        <v/>
      </c>
      <c r="T92" s="54" t="str">
        <f>IF('20'!T92&lt;&gt;"",'20'!T92/20,"")</f>
        <v/>
      </c>
      <c r="U92" s="54" t="str">
        <f>IF('20'!U92&lt;&gt;"",'20'!U92/20,"")</f>
        <v/>
      </c>
      <c r="V92" s="54" t="str">
        <f>IF('20'!V92&lt;&gt;"",'20'!V92/20,"")</f>
        <v/>
      </c>
      <c r="W92" s="54" t="str">
        <f>IF('20'!W92&lt;&gt;"",'20'!W92/20,"")</f>
        <v/>
      </c>
      <c r="X92" s="54" t="str">
        <f>IF('20'!X92&lt;&gt;"",'20'!X92/20,"")</f>
        <v/>
      </c>
      <c r="Y92" s="54" t="str">
        <f>IF('20'!Y92&lt;&gt;"",'20'!Y92/20,"")</f>
        <v/>
      </c>
      <c r="Z92" s="54" t="str">
        <f>IF('20'!Z92&lt;&gt;"",'20'!Z92/20,"")</f>
        <v/>
      </c>
      <c r="AA92" s="54" t="str">
        <f>IF('20'!AA92&lt;&gt;"",'20'!AA92/20,"")</f>
        <v/>
      </c>
      <c r="AB92" s="54" t="str">
        <f>IF('20'!AB92&lt;&gt;"",'20'!AB92/20,"")</f>
        <v/>
      </c>
      <c r="AC92" s="54" t="str">
        <f>IF('20'!AC92&lt;&gt;"",'20'!AC92/20,"")</f>
        <v/>
      </c>
      <c r="AD92" s="54" t="str">
        <f>IF('20'!AD92&lt;&gt;"",'20'!AD92/20,"")</f>
        <v/>
      </c>
      <c r="AE92" s="54" t="str">
        <f>IF('20'!AE92&lt;&gt;"",'20'!AE92/20,"")</f>
        <v/>
      </c>
      <c r="AF92" s="54" t="str">
        <f>IF('20'!AF92&lt;&gt;"",'20'!AF92/20,"")</f>
        <v/>
      </c>
      <c r="AG92" s="54" t="str">
        <f>IF('20'!AG92&lt;&gt;"",'20'!AG92/20,"")</f>
        <v/>
      </c>
      <c r="AH92" s="54" t="str">
        <f>IF('20'!AH92&lt;&gt;"",'20'!AH92/20,"")</f>
        <v/>
      </c>
      <c r="AI92" s="54" t="str">
        <f>IF('20'!AI92&lt;&gt;"",'20'!AI92/20,"")</f>
        <v/>
      </c>
      <c r="AJ92" s="54" t="str">
        <f>IF('20'!AJ92&lt;&gt;"",'20'!AJ92/20,"")</f>
        <v/>
      </c>
      <c r="AK92" s="54" t="str">
        <f>IF('20'!AK92&lt;&gt;"",'20'!AK92/20,"")</f>
        <v/>
      </c>
      <c r="AL92" s="54" t="str">
        <f>IF('20'!AL92&lt;&gt;"",'20'!AL92/20,"")</f>
        <v/>
      </c>
      <c r="AM92" s="54" t="str">
        <f>IF('20'!AM92&lt;&gt;"",'20'!AM92/20,"")</f>
        <v/>
      </c>
      <c r="AN92" s="54" t="str">
        <f>IF('20'!AN92&lt;&gt;"",'20'!AN92/20,"")</f>
        <v/>
      </c>
      <c r="AO92" s="54" t="str">
        <f>IF('20'!AO92&lt;&gt;"",'20'!AO92/20,"")</f>
        <v/>
      </c>
      <c r="AP92" s="54" t="str">
        <f>IF('20'!AP92&lt;&gt;"",'20'!AP92/20,"")</f>
        <v/>
      </c>
      <c r="AQ92" s="54" t="str">
        <f>IF('20'!AQ92&lt;&gt;"",'20'!AQ92/20,"")</f>
        <v/>
      </c>
      <c r="AR92" s="54" t="str">
        <f>IF('20'!AR92&lt;&gt;"",'20'!AR92/20,"")</f>
        <v/>
      </c>
      <c r="AS92" s="54" t="str">
        <f>IF('20'!AS92&lt;&gt;"",'20'!AS92/20,"")</f>
        <v/>
      </c>
      <c r="AT92" s="54" t="str">
        <f>IF('20'!AT92&lt;&gt;"",'20'!AT92/20,"")</f>
        <v/>
      </c>
      <c r="AU92" s="54" t="str">
        <f>IF('20'!AU92&lt;&gt;"",'20'!AU92/20,"")</f>
        <v/>
      </c>
      <c r="AV92" s="54" t="str">
        <f>IF('20'!AV92&lt;&gt;"",'20'!AV92/20,"")</f>
        <v/>
      </c>
      <c r="AW92" s="54" t="str">
        <f>IF('20'!AW92&lt;&gt;"",'20'!AW92/20,"")</f>
        <v/>
      </c>
      <c r="AX92" s="54" t="str">
        <f>IF('20'!AX92&lt;&gt;"",'20'!AX92/20,"")</f>
        <v/>
      </c>
      <c r="AY92" s="54" t="str">
        <f>IF('20'!AY92&lt;&gt;"",'20'!AY92/20,"")</f>
        <v/>
      </c>
      <c r="AZ92" s="54" t="str">
        <f>IF('20'!AZ92&lt;&gt;"",'20'!AZ92/20,"")</f>
        <v/>
      </c>
      <c r="BA92" s="54" t="str">
        <f>IF('20'!BA92&lt;&gt;"",'20'!BA92/20,"")</f>
        <v/>
      </c>
      <c r="BB92" s="54" t="str">
        <f>IF('20'!BB92&lt;&gt;"",'20'!BB92/20,"")</f>
        <v/>
      </c>
      <c r="BC92" s="54" t="str">
        <f>IF('20'!BC92&lt;&gt;"",'20'!BC92/20,"")</f>
        <v/>
      </c>
      <c r="BD92" s="54" t="str">
        <f>IF('20'!BD92&lt;&gt;"",'20'!BD92/20,"")</f>
        <v/>
      </c>
      <c r="BE92" s="54" t="str">
        <f>IF('20'!BE92&lt;&gt;"",'20'!BE92/20,"")</f>
        <v/>
      </c>
      <c r="BF92" s="54" t="str">
        <f>IF('20'!BF92&lt;&gt;"",'20'!BF92/20,"")</f>
        <v/>
      </c>
      <c r="BG92" s="54" t="str">
        <f>IF('20'!BG92&lt;&gt;"",'20'!BG92/20,"")</f>
        <v/>
      </c>
      <c r="BH92" s="54" t="str">
        <f>IF('20'!BH92&lt;&gt;"",'20'!BH92/20,"")</f>
        <v/>
      </c>
      <c r="BI92" s="54" t="str">
        <f>IF('20'!BI92&lt;&gt;"",'20'!BI92/20,"")</f>
        <v/>
      </c>
      <c r="BJ92" s="54" t="str">
        <f>IF('20'!BJ92&lt;&gt;"",'20'!BJ92/20,"")</f>
        <v/>
      </c>
      <c r="BK92" s="54" t="str">
        <f>IF('20'!BK92&lt;&gt;"",'20'!BK92/20,"")</f>
        <v/>
      </c>
      <c r="BL92" s="54" t="str">
        <f>IF('20'!BL92&lt;&gt;"",'20'!BL92/20,"")</f>
        <v/>
      </c>
      <c r="BM92" s="54" t="str">
        <f>IF('20'!BM92&lt;&gt;"",'20'!BM92/20,"")</f>
        <v/>
      </c>
      <c r="BN92" s="54" t="str">
        <f>IF('20'!BN92&lt;&gt;"",'20'!BN92/20,"")</f>
        <v/>
      </c>
      <c r="BO92" s="54" t="str">
        <f>IF('20'!BO92&lt;&gt;"",'20'!BO92/20,"")</f>
        <v/>
      </c>
      <c r="BP92" s="54" t="str">
        <f>IF('20'!BP92&lt;&gt;"",'20'!BP92/20,"")</f>
        <v/>
      </c>
      <c r="BQ92" s="54" t="str">
        <f>IF('20'!BQ92&lt;&gt;"",'20'!BQ92/20,"")</f>
        <v/>
      </c>
      <c r="BR92" s="54" t="str">
        <f>IF('20'!BR92&lt;&gt;"",'20'!BR92/20,"")</f>
        <v/>
      </c>
      <c r="BS92" s="54" t="str">
        <f>IF('20'!BS92&lt;&gt;"",'20'!BS92/20,"")</f>
        <v/>
      </c>
      <c r="BT92" s="54" t="str">
        <f>IF('20'!BT92&lt;&gt;"",'20'!BT92/20,"")</f>
        <v/>
      </c>
      <c r="BU92" s="54" t="str">
        <f>IF('20'!BU92&lt;&gt;"",'20'!BU92/20,"")</f>
        <v/>
      </c>
      <c r="BV92" s="54" t="str">
        <f>IF('20'!BV92&lt;&gt;"",'20'!BV92/20,"")</f>
        <v/>
      </c>
      <c r="BW92" s="54" t="str">
        <f>IF('20'!BW92&lt;&gt;"",'20'!BW92/20,"")</f>
        <v/>
      </c>
      <c r="BX92" s="54" t="str">
        <f>IF('20'!BX92&lt;&gt;"",'20'!BX92/20,"")</f>
        <v/>
      </c>
      <c r="BY92" s="54" t="str">
        <f>IF('20'!BY92&lt;&gt;"",'20'!BY92/20,"")</f>
        <v/>
      </c>
      <c r="BZ92" s="54" t="str">
        <f>IF('20'!BZ92&lt;&gt;"",'20'!BZ92/20,"")</f>
        <v/>
      </c>
      <c r="CA92" s="54" t="str">
        <f>IF('20'!CA92&lt;&gt;"",'20'!CA92/20,"")</f>
        <v/>
      </c>
      <c r="CB92" s="54" t="str">
        <f>IF('20'!CB92&lt;&gt;"",'20'!CB92/20,"")</f>
        <v/>
      </c>
      <c r="CC92" s="54" t="str">
        <f>IF('20'!CC92&lt;&gt;"",'20'!CC92/20,"")</f>
        <v/>
      </c>
      <c r="CD92" s="54" t="str">
        <f>IF('20'!CD92&lt;&gt;"",'20'!CD92/20,"")</f>
        <v/>
      </c>
      <c r="CE92" s="54" t="str">
        <f>IF('20'!CE92&lt;&gt;"",'20'!CE92/20,"")</f>
        <v/>
      </c>
      <c r="CF92" s="54" t="str">
        <f>IF('20'!CF92&lt;&gt;"",'20'!CF92/20,"")</f>
        <v/>
      </c>
      <c r="CG92" s="54" t="str">
        <f>IF('20'!CG92&lt;&gt;"",'20'!CG92/20,"")</f>
        <v/>
      </c>
      <c r="CH92" s="54" t="str">
        <f>IF('20'!CH92&lt;&gt;"",'20'!CH92/20,"")</f>
        <v/>
      </c>
      <c r="CI92" s="54" t="str">
        <f>IF('20'!CI92&lt;&gt;"",'20'!CI92/20,"")</f>
        <v/>
      </c>
      <c r="CJ92" s="54" t="str">
        <f>IF('20'!CJ92&lt;&gt;"",'20'!CJ92/20,"")</f>
        <v/>
      </c>
      <c r="CK92" s="54" t="str">
        <f>IF('20'!CK92&lt;&gt;"",'20'!CK92/20,"")</f>
        <v/>
      </c>
      <c r="CL92" s="54" t="str">
        <f>IF('20'!CL92&lt;&gt;"",'20'!CL92/20,"")</f>
        <v/>
      </c>
      <c r="CM92" s="54" t="str">
        <f>IF('20'!CM92&lt;&gt;"",'20'!CM92/20,"")</f>
        <v/>
      </c>
      <c r="CN92" s="54" t="str">
        <f>IF('20'!CN92&lt;&gt;"",'20'!CN92/20,"")</f>
        <v/>
      </c>
      <c r="CO92" s="54" t="str">
        <f>IF('20'!CO92&lt;&gt;"",'20'!CO92/20,"")</f>
        <v/>
      </c>
      <c r="CP92" s="54" t="str">
        <f>IF('20'!CP92&lt;&gt;"",'20'!CP92/20,"")</f>
        <v/>
      </c>
      <c r="CQ92" s="54" t="str">
        <f>IF('20'!CQ92&lt;&gt;"",'20'!CQ92/20,"")</f>
        <v/>
      </c>
      <c r="CR92" s="54" t="str">
        <f>IF('20'!CR92&lt;&gt;"",'20'!CR92/20,"")</f>
        <v/>
      </c>
      <c r="CS92" s="54" t="str">
        <f>IF('20'!CS92&lt;&gt;"",'20'!CS92/20,"")</f>
        <v/>
      </c>
      <c r="CT92" s="54" t="str">
        <f>IF('20'!CT92&lt;&gt;"",'20'!CT92/20,"")</f>
        <v/>
      </c>
      <c r="CU92" s="54" t="str">
        <f>IF('20'!CU92&lt;&gt;"",'20'!CU92/20,"")</f>
        <v/>
      </c>
      <c r="CV92" s="54" t="str">
        <f>IF('20'!CV92&lt;&gt;"",'20'!CV92/20,"")</f>
        <v/>
      </c>
      <c r="CW92" s="54" t="str">
        <f>IF('20'!CW92&lt;&gt;"",'20'!CW92/20,"")</f>
        <v/>
      </c>
      <c r="CX92" s="54" t="str">
        <f>IF('20'!CX92&lt;&gt;"",'20'!CX92/20,"")</f>
        <v/>
      </c>
      <c r="CY92" s="54" t="str">
        <f>IF('20'!CY92&lt;&gt;"",'20'!CY92/20,"")</f>
        <v/>
      </c>
      <c r="CZ92" s="54" t="str">
        <f>IF('20'!CZ92&lt;&gt;"",'20'!CZ92/20,"")</f>
        <v/>
      </c>
      <c r="DA92" s="54" t="str">
        <f>IF('20'!DA92&lt;&gt;"",'20'!DA92/20,"")</f>
        <v/>
      </c>
      <c r="DB92" s="54" t="str">
        <f>IF('20'!DB92&lt;&gt;"",'20'!DB92/20,"")</f>
        <v/>
      </c>
      <c r="DC92" s="54" t="str">
        <f>IF('20'!DC92&lt;&gt;"",'20'!DC92/20,"")</f>
        <v/>
      </c>
      <c r="DD92" s="54" t="str">
        <f>IF('20'!DD92&lt;&gt;"",'20'!DD92/20,"")</f>
        <v/>
      </c>
      <c r="DE92" s="54" t="str">
        <f>IF('20'!DE92&lt;&gt;"",'20'!DE92/20,"")</f>
        <v/>
      </c>
      <c r="DF92" s="54" t="str">
        <f>IF('20'!DF92&lt;&gt;"",'20'!DF92/20,"")</f>
        <v/>
      </c>
      <c r="DG92" s="54" t="str">
        <f>IF('20'!DG92&lt;&gt;"",'20'!DG92/20,"")</f>
        <v/>
      </c>
      <c r="DH92" s="54" t="str">
        <f>IF('20'!DH92&lt;&gt;"",'20'!DH92/20,"")</f>
        <v/>
      </c>
      <c r="DI92" s="54" t="str">
        <f>IF('20'!DI92&lt;&gt;"",'20'!DI92/20,"")</f>
        <v/>
      </c>
      <c r="DJ92" s="54" t="str">
        <f>IF('20'!DJ92&lt;&gt;"",'20'!DJ92/20,"")</f>
        <v/>
      </c>
      <c r="DK92" s="54" t="str">
        <f>IF('20'!DK92&lt;&gt;"",'20'!DK92/20,"")</f>
        <v/>
      </c>
      <c r="DL92" s="54" t="str">
        <f>IF('20'!DL92&lt;&gt;"",'20'!DL92/20,"")</f>
        <v/>
      </c>
      <c r="DM92" s="54" t="str">
        <f>IF('20'!DM92&lt;&gt;"",'20'!DM92/20,"")</f>
        <v/>
      </c>
      <c r="DN92" s="54" t="str">
        <f>IF('20'!DN92&lt;&gt;"",'20'!DN92/20,"")</f>
        <v/>
      </c>
      <c r="DO92" s="54" t="str">
        <f>IF('20'!DO92&lt;&gt;"",'20'!DO92/20,"")</f>
        <v/>
      </c>
      <c r="DP92" s="54" t="str">
        <f>IF('20'!DP92&lt;&gt;"",'20'!DP92/20,"")</f>
        <v/>
      </c>
      <c r="DQ92" s="54" t="str">
        <f>IF('20'!DQ92&lt;&gt;"",'20'!DQ92/20,"")</f>
        <v/>
      </c>
      <c r="DR92" s="54" t="str">
        <f>IF('20'!DR92&lt;&gt;"",'20'!DR92/20,"")</f>
        <v/>
      </c>
      <c r="DS92" s="54" t="str">
        <f>IF('20'!DS92&lt;&gt;"",'20'!DS92/20,"")</f>
        <v/>
      </c>
      <c r="DT92" s="54" t="str">
        <f>IF('20'!DT92&lt;&gt;"",'20'!DT92/20,"")</f>
        <v/>
      </c>
      <c r="DU92" s="54" t="str">
        <f>IF('20'!DU92&lt;&gt;"",'20'!DU92/20,"")</f>
        <v/>
      </c>
      <c r="DV92" s="54" t="str">
        <f>IF('20'!DV92&lt;&gt;"",'20'!DV92/20,"")</f>
        <v/>
      </c>
      <c r="DW92" s="54" t="str">
        <f>IF('20'!DW92&lt;&gt;"",'20'!DW92/20,"")</f>
        <v/>
      </c>
      <c r="DX92" s="54" t="str">
        <f>IF('20'!DX92&lt;&gt;"",'20'!DX92/20,"")</f>
        <v/>
      </c>
      <c r="DY92" s="54" t="str">
        <f>IF('20'!DY92&lt;&gt;"",'20'!DY92/20,"")</f>
        <v/>
      </c>
      <c r="DZ92" s="54" t="str">
        <f>IF('20'!DZ92&lt;&gt;"",'20'!DZ92/20,"")</f>
        <v/>
      </c>
      <c r="EA92" s="54" t="str">
        <f>IF('20'!EA92&lt;&gt;"",'20'!EA92/20,"")</f>
        <v/>
      </c>
      <c r="EB92" s="54" t="str">
        <f>IF('20'!EB92&lt;&gt;"",'20'!EB92/20,"")</f>
        <v/>
      </c>
      <c r="EC92" s="54" t="str">
        <f>IF('20'!EC92&lt;&gt;"",'20'!EC92/20,"")</f>
        <v/>
      </c>
      <c r="ED92" s="54" t="str">
        <f>IF('20'!ED92&lt;&gt;"",'20'!ED92/20,"")</f>
        <v/>
      </c>
      <c r="EE92" s="54" t="str">
        <f>IF('20'!EE92&lt;&gt;"",'20'!EE92/20,"")</f>
        <v/>
      </c>
      <c r="EF92" s="54" t="str">
        <f>IF('20'!EF92&lt;&gt;"",'20'!EF92/20,"")</f>
        <v/>
      </c>
      <c r="EG92" s="54" t="str">
        <f>IF('20'!EG92&lt;&gt;"",'20'!EG92/20,"")</f>
        <v/>
      </c>
      <c r="EH92" s="54" t="str">
        <f>IF('20'!EH92&lt;&gt;"",'20'!EH92/20,"")</f>
        <v/>
      </c>
      <c r="EI92" s="54" t="str">
        <f>IF('20'!EI92&lt;&gt;"",'20'!EI92/20,"")</f>
        <v/>
      </c>
      <c r="EJ92" s="54" t="str">
        <f>IF('20'!EJ92&lt;&gt;"",'20'!EJ92/20,"")</f>
        <v/>
      </c>
      <c r="EK92" s="54" t="str">
        <f>IF('20'!EK92&lt;&gt;"",'20'!EK92/20,"")</f>
        <v/>
      </c>
      <c r="EL92" s="54" t="str">
        <f>IF('20'!EL92&lt;&gt;"",'20'!EL92/20,"")</f>
        <v/>
      </c>
      <c r="EM92" s="54" t="str">
        <f>IF('20'!EM92&lt;&gt;"",'20'!EM92/20,"")</f>
        <v/>
      </c>
      <c r="EN92" s="54" t="str">
        <f>IF('20'!EN92&lt;&gt;"",'20'!EN92/20,"")</f>
        <v/>
      </c>
      <c r="EO92" s="54" t="str">
        <f>IF('20'!EO92&lt;&gt;"",'20'!EO92/20,"")</f>
        <v/>
      </c>
      <c r="EP92" s="54" t="str">
        <f>IF('20'!EP92&lt;&gt;"",'20'!EP92/20,"")</f>
        <v/>
      </c>
      <c r="EQ92" s="54" t="str">
        <f>IF('20'!EQ92&lt;&gt;"",'20'!EQ92/20,"")</f>
        <v/>
      </c>
      <c r="ER92" s="54" t="str">
        <f>IF('20'!ER92&lt;&gt;"",'20'!ER92/20,"")</f>
        <v/>
      </c>
      <c r="ES92" s="54" t="str">
        <f>IF('20'!ES92&lt;&gt;"",'20'!ES92/20,"")</f>
        <v/>
      </c>
      <c r="ET92" s="54" t="str">
        <f>IF('20'!ET92&lt;&gt;"",'20'!ET92/20,"")</f>
        <v/>
      </c>
      <c r="EU92" s="54" t="str">
        <f>IF('20'!EU92&lt;&gt;"",'20'!EU92/20,"")</f>
        <v/>
      </c>
      <c r="EV92" s="54" t="str">
        <f>IF('20'!EV92&lt;&gt;"",'20'!EV92/20,"")</f>
        <v/>
      </c>
      <c r="EW92" s="54" t="str">
        <f>IF('20'!EW92&lt;&gt;"",'20'!EW92/20,"")</f>
        <v/>
      </c>
      <c r="EX92" s="54" t="str">
        <f>IF('20'!EX92&lt;&gt;"",'20'!EX92/20,"")</f>
        <v/>
      </c>
      <c r="EY92" s="54" t="str">
        <f>IF('20'!EY92&lt;&gt;"",'20'!EY92/20,"")</f>
        <v/>
      </c>
      <c r="EZ92" s="54" t="str">
        <f>IF('20'!EZ92&lt;&gt;"",'20'!EZ92/20,"")</f>
        <v/>
      </c>
      <c r="FA92" s="54" t="str">
        <f>IF('20'!FA92&lt;&gt;"",'20'!FA92/20,"")</f>
        <v/>
      </c>
      <c r="FB92" s="54" t="str">
        <f>IF('20'!FB92&lt;&gt;"",'20'!FB92/20,"")</f>
        <v/>
      </c>
      <c r="FC92" s="54" t="str">
        <f>IF('20'!FC92&lt;&gt;"",'20'!FC92/20,"")</f>
        <v/>
      </c>
      <c r="FD92" s="54" t="str">
        <f>IF('20'!FD92&lt;&gt;"",'20'!FD92/20,"")</f>
        <v/>
      </c>
      <c r="FE92" s="54" t="str">
        <f>IF('20'!FE92&lt;&gt;"",'20'!FE92/20,"")</f>
        <v/>
      </c>
      <c r="FF92" s="54" t="str">
        <f>IF('20'!FF92&lt;&gt;"",'20'!FF92/20,"")</f>
        <v/>
      </c>
      <c r="FG92" s="54" t="str">
        <f>IF('20'!FG92&lt;&gt;"",'20'!FG92/20,"")</f>
        <v/>
      </c>
      <c r="FH92" s="54" t="str">
        <f>IF('20'!FH92&lt;&gt;"",'20'!FH92/20,"")</f>
        <v/>
      </c>
      <c r="FI92" s="54" t="str">
        <f>IF('20'!FI92&lt;&gt;"",'20'!FI92/20,"")</f>
        <v/>
      </c>
      <c r="FJ92" s="54" t="str">
        <f>IF('20'!FJ92&lt;&gt;"",'20'!FJ92/20,"")</f>
        <v/>
      </c>
      <c r="FK92" s="54" t="str">
        <f>IF('20'!FK92&lt;&gt;"",'20'!FK92/20,"")</f>
        <v/>
      </c>
      <c r="FL92" s="54" t="str">
        <f>IF('20'!FL92&lt;&gt;"",'20'!FL92/20,"")</f>
        <v/>
      </c>
    </row>
    <row r="93" spans="2:168" x14ac:dyDescent="0.25">
      <c r="B93" s="42"/>
      <c r="C93" s="42"/>
      <c r="D93" s="38"/>
      <c r="E93" s="54" t="str">
        <f>IF('20'!E93&lt;&gt;"",'20'!E93/20,"")</f>
        <v/>
      </c>
      <c r="F93" s="54" t="str">
        <f>IF('20'!F93&lt;&gt;"",'20'!F93/20,"")</f>
        <v/>
      </c>
      <c r="G93" s="54" t="str">
        <f>IF('20'!G93&lt;&gt;"",'20'!G93/20,"")</f>
        <v/>
      </c>
      <c r="H93" s="54" t="str">
        <f>IF('20'!H93&lt;&gt;"",'20'!H93/20,"")</f>
        <v/>
      </c>
      <c r="I93" s="54" t="str">
        <f>IF('20'!I93&lt;&gt;"",'20'!I93/20,"")</f>
        <v/>
      </c>
      <c r="J93" s="54" t="str">
        <f>IF('20'!J93&lt;&gt;"",'20'!J93/20,"")</f>
        <v/>
      </c>
      <c r="K93" s="54" t="str">
        <f>IF('20'!K93&lt;&gt;"",'20'!K93/20,"")</f>
        <v/>
      </c>
      <c r="L93" s="54" t="str">
        <f>IF('20'!L93&lt;&gt;"",'20'!L93/20,"")</f>
        <v/>
      </c>
      <c r="M93" s="54" t="str">
        <f>IF('20'!M93&lt;&gt;"",'20'!M93/20,"")</f>
        <v/>
      </c>
      <c r="N93" s="54" t="str">
        <f>IF('20'!N93&lt;&gt;"",'20'!N93/20,"")</f>
        <v/>
      </c>
      <c r="O93" s="54" t="str">
        <f>IF('20'!O93&lt;&gt;"",'20'!O93/20,"")</f>
        <v/>
      </c>
      <c r="P93" s="54" t="str">
        <f>IF('20'!P93&lt;&gt;"",'20'!P93/20,"")</f>
        <v/>
      </c>
      <c r="Q93" s="54" t="str">
        <f>IF('20'!Q93&lt;&gt;"",'20'!Q93/20,"")</f>
        <v/>
      </c>
      <c r="R93" s="54" t="str">
        <f>IF('20'!R93&lt;&gt;"",'20'!R93/20,"")</f>
        <v/>
      </c>
      <c r="S93" s="54" t="str">
        <f>IF('20'!S93&lt;&gt;"",'20'!S93/20,"")</f>
        <v/>
      </c>
      <c r="T93" s="54" t="str">
        <f>IF('20'!T93&lt;&gt;"",'20'!T93/20,"")</f>
        <v/>
      </c>
      <c r="U93" s="54" t="str">
        <f>IF('20'!U93&lt;&gt;"",'20'!U93/20,"")</f>
        <v/>
      </c>
      <c r="V93" s="54" t="str">
        <f>IF('20'!V93&lt;&gt;"",'20'!V93/20,"")</f>
        <v/>
      </c>
      <c r="W93" s="54" t="str">
        <f>IF('20'!W93&lt;&gt;"",'20'!W93/20,"")</f>
        <v/>
      </c>
      <c r="X93" s="54" t="str">
        <f>IF('20'!X93&lt;&gt;"",'20'!X93/20,"")</f>
        <v/>
      </c>
      <c r="Y93" s="54" t="str">
        <f>IF('20'!Y93&lt;&gt;"",'20'!Y93/20,"")</f>
        <v/>
      </c>
      <c r="Z93" s="54" t="str">
        <f>IF('20'!Z93&lt;&gt;"",'20'!Z93/20,"")</f>
        <v/>
      </c>
      <c r="AA93" s="54" t="str">
        <f>IF('20'!AA93&lt;&gt;"",'20'!AA93/20,"")</f>
        <v/>
      </c>
      <c r="AB93" s="54" t="str">
        <f>IF('20'!AB93&lt;&gt;"",'20'!AB93/20,"")</f>
        <v/>
      </c>
      <c r="AC93" s="54" t="str">
        <f>IF('20'!AC93&lt;&gt;"",'20'!AC93/20,"")</f>
        <v/>
      </c>
      <c r="AD93" s="54" t="str">
        <f>IF('20'!AD93&lt;&gt;"",'20'!AD93/20,"")</f>
        <v/>
      </c>
      <c r="AE93" s="54" t="str">
        <f>IF('20'!AE93&lt;&gt;"",'20'!AE93/20,"")</f>
        <v/>
      </c>
      <c r="AF93" s="54" t="str">
        <f>IF('20'!AF93&lt;&gt;"",'20'!AF93/20,"")</f>
        <v/>
      </c>
      <c r="AG93" s="54" t="str">
        <f>IF('20'!AG93&lt;&gt;"",'20'!AG93/20,"")</f>
        <v/>
      </c>
      <c r="AH93" s="54" t="str">
        <f>IF('20'!AH93&lt;&gt;"",'20'!AH93/20,"")</f>
        <v/>
      </c>
      <c r="AI93" s="54" t="str">
        <f>IF('20'!AI93&lt;&gt;"",'20'!AI93/20,"")</f>
        <v/>
      </c>
      <c r="AJ93" s="54" t="str">
        <f>IF('20'!AJ93&lt;&gt;"",'20'!AJ93/20,"")</f>
        <v/>
      </c>
      <c r="AK93" s="54" t="str">
        <f>IF('20'!AK93&lt;&gt;"",'20'!AK93/20,"")</f>
        <v/>
      </c>
      <c r="AL93" s="54" t="str">
        <f>IF('20'!AL93&lt;&gt;"",'20'!AL93/20,"")</f>
        <v/>
      </c>
      <c r="AM93" s="54" t="str">
        <f>IF('20'!AM93&lt;&gt;"",'20'!AM93/20,"")</f>
        <v/>
      </c>
      <c r="AN93" s="54" t="str">
        <f>IF('20'!AN93&lt;&gt;"",'20'!AN93/20,"")</f>
        <v/>
      </c>
      <c r="AO93" s="54" t="str">
        <f>IF('20'!AO93&lt;&gt;"",'20'!AO93/20,"")</f>
        <v/>
      </c>
      <c r="AP93" s="54" t="str">
        <f>IF('20'!AP93&lt;&gt;"",'20'!AP93/20,"")</f>
        <v/>
      </c>
      <c r="AQ93" s="54" t="str">
        <f>IF('20'!AQ93&lt;&gt;"",'20'!AQ93/20,"")</f>
        <v/>
      </c>
      <c r="AR93" s="54" t="str">
        <f>IF('20'!AR93&lt;&gt;"",'20'!AR93/20,"")</f>
        <v/>
      </c>
      <c r="AS93" s="54" t="str">
        <f>IF('20'!AS93&lt;&gt;"",'20'!AS93/20,"")</f>
        <v/>
      </c>
      <c r="AT93" s="54" t="str">
        <f>IF('20'!AT93&lt;&gt;"",'20'!AT93/20,"")</f>
        <v/>
      </c>
      <c r="AU93" s="54" t="str">
        <f>IF('20'!AU93&lt;&gt;"",'20'!AU93/20,"")</f>
        <v/>
      </c>
      <c r="AV93" s="54" t="str">
        <f>IF('20'!AV93&lt;&gt;"",'20'!AV93/20,"")</f>
        <v/>
      </c>
      <c r="AW93" s="54" t="str">
        <f>IF('20'!AW93&lt;&gt;"",'20'!AW93/20,"")</f>
        <v/>
      </c>
      <c r="AX93" s="54" t="str">
        <f>IF('20'!AX93&lt;&gt;"",'20'!AX93/20,"")</f>
        <v/>
      </c>
      <c r="AY93" s="54" t="str">
        <f>IF('20'!AY93&lt;&gt;"",'20'!AY93/20,"")</f>
        <v/>
      </c>
      <c r="AZ93" s="54" t="str">
        <f>IF('20'!AZ93&lt;&gt;"",'20'!AZ93/20,"")</f>
        <v/>
      </c>
      <c r="BA93" s="54" t="str">
        <f>IF('20'!BA93&lt;&gt;"",'20'!BA93/20,"")</f>
        <v/>
      </c>
      <c r="BB93" s="54" t="str">
        <f>IF('20'!BB93&lt;&gt;"",'20'!BB93/20,"")</f>
        <v/>
      </c>
      <c r="BC93" s="54" t="str">
        <f>IF('20'!BC93&lt;&gt;"",'20'!BC93/20,"")</f>
        <v/>
      </c>
      <c r="BD93" s="54" t="str">
        <f>IF('20'!BD93&lt;&gt;"",'20'!BD93/20,"")</f>
        <v/>
      </c>
      <c r="BE93" s="54" t="str">
        <f>IF('20'!BE93&lt;&gt;"",'20'!BE93/20,"")</f>
        <v/>
      </c>
      <c r="BF93" s="54" t="str">
        <f>IF('20'!BF93&lt;&gt;"",'20'!BF93/20,"")</f>
        <v/>
      </c>
      <c r="BG93" s="54" t="str">
        <f>IF('20'!BG93&lt;&gt;"",'20'!BG93/20,"")</f>
        <v/>
      </c>
      <c r="BH93" s="54" t="str">
        <f>IF('20'!BH93&lt;&gt;"",'20'!BH93/20,"")</f>
        <v/>
      </c>
      <c r="BI93" s="54" t="str">
        <f>IF('20'!BI93&lt;&gt;"",'20'!BI93/20,"")</f>
        <v/>
      </c>
      <c r="BJ93" s="54" t="str">
        <f>IF('20'!BJ93&lt;&gt;"",'20'!BJ93/20,"")</f>
        <v/>
      </c>
      <c r="BK93" s="54" t="str">
        <f>IF('20'!BK93&lt;&gt;"",'20'!BK93/20,"")</f>
        <v/>
      </c>
      <c r="BL93" s="54" t="str">
        <f>IF('20'!BL93&lt;&gt;"",'20'!BL93/20,"")</f>
        <v/>
      </c>
      <c r="BM93" s="54" t="str">
        <f>IF('20'!BM93&lt;&gt;"",'20'!BM93/20,"")</f>
        <v/>
      </c>
      <c r="BN93" s="54" t="str">
        <f>IF('20'!BN93&lt;&gt;"",'20'!BN93/20,"")</f>
        <v/>
      </c>
      <c r="BO93" s="54" t="str">
        <f>IF('20'!BO93&lt;&gt;"",'20'!BO93/20,"")</f>
        <v/>
      </c>
      <c r="BP93" s="54" t="str">
        <f>IF('20'!BP93&lt;&gt;"",'20'!BP93/20,"")</f>
        <v/>
      </c>
      <c r="BQ93" s="54" t="str">
        <f>IF('20'!BQ93&lt;&gt;"",'20'!BQ93/20,"")</f>
        <v/>
      </c>
      <c r="BR93" s="54" t="str">
        <f>IF('20'!BR93&lt;&gt;"",'20'!BR93/20,"")</f>
        <v/>
      </c>
      <c r="BS93" s="54" t="str">
        <f>IF('20'!BS93&lt;&gt;"",'20'!BS93/20,"")</f>
        <v/>
      </c>
      <c r="BT93" s="54" t="str">
        <f>IF('20'!BT93&lt;&gt;"",'20'!BT93/20,"")</f>
        <v/>
      </c>
      <c r="BU93" s="54" t="str">
        <f>IF('20'!BU93&lt;&gt;"",'20'!BU93/20,"")</f>
        <v/>
      </c>
      <c r="BV93" s="54" t="str">
        <f>IF('20'!BV93&lt;&gt;"",'20'!BV93/20,"")</f>
        <v/>
      </c>
      <c r="BW93" s="54" t="str">
        <f>IF('20'!BW93&lt;&gt;"",'20'!BW93/20,"")</f>
        <v/>
      </c>
      <c r="BX93" s="54" t="str">
        <f>IF('20'!BX93&lt;&gt;"",'20'!BX93/20,"")</f>
        <v/>
      </c>
      <c r="BY93" s="54" t="str">
        <f>IF('20'!BY93&lt;&gt;"",'20'!BY93/20,"")</f>
        <v/>
      </c>
      <c r="BZ93" s="54" t="str">
        <f>IF('20'!BZ93&lt;&gt;"",'20'!BZ93/20,"")</f>
        <v/>
      </c>
      <c r="CA93" s="54" t="str">
        <f>IF('20'!CA93&lt;&gt;"",'20'!CA93/20,"")</f>
        <v/>
      </c>
      <c r="CB93" s="54" t="str">
        <f>IF('20'!CB93&lt;&gt;"",'20'!CB93/20,"")</f>
        <v/>
      </c>
      <c r="CC93" s="54" t="str">
        <f>IF('20'!CC93&lt;&gt;"",'20'!CC93/20,"")</f>
        <v/>
      </c>
      <c r="CD93" s="54" t="str">
        <f>IF('20'!CD93&lt;&gt;"",'20'!CD93/20,"")</f>
        <v/>
      </c>
      <c r="CE93" s="54" t="str">
        <f>IF('20'!CE93&lt;&gt;"",'20'!CE93/20,"")</f>
        <v/>
      </c>
      <c r="CF93" s="54" t="str">
        <f>IF('20'!CF93&lt;&gt;"",'20'!CF93/20,"")</f>
        <v/>
      </c>
      <c r="CG93" s="54" t="str">
        <f>IF('20'!CG93&lt;&gt;"",'20'!CG93/20,"")</f>
        <v/>
      </c>
      <c r="CH93" s="54" t="str">
        <f>IF('20'!CH93&lt;&gt;"",'20'!CH93/20,"")</f>
        <v/>
      </c>
      <c r="CI93" s="54" t="str">
        <f>IF('20'!CI93&lt;&gt;"",'20'!CI93/20,"")</f>
        <v/>
      </c>
      <c r="CJ93" s="54" t="str">
        <f>IF('20'!CJ93&lt;&gt;"",'20'!CJ93/20,"")</f>
        <v/>
      </c>
      <c r="CK93" s="54" t="str">
        <f>IF('20'!CK93&lt;&gt;"",'20'!CK93/20,"")</f>
        <v/>
      </c>
      <c r="CL93" s="54" t="str">
        <f>IF('20'!CL93&lt;&gt;"",'20'!CL93/20,"")</f>
        <v/>
      </c>
      <c r="CM93" s="54" t="str">
        <f>IF('20'!CM93&lt;&gt;"",'20'!CM93/20,"")</f>
        <v/>
      </c>
      <c r="CN93" s="54" t="str">
        <f>IF('20'!CN93&lt;&gt;"",'20'!CN93/20,"")</f>
        <v/>
      </c>
      <c r="CO93" s="54" t="str">
        <f>IF('20'!CO93&lt;&gt;"",'20'!CO93/20,"")</f>
        <v/>
      </c>
      <c r="CP93" s="54" t="str">
        <f>IF('20'!CP93&lt;&gt;"",'20'!CP93/20,"")</f>
        <v/>
      </c>
      <c r="CQ93" s="54" t="str">
        <f>IF('20'!CQ93&lt;&gt;"",'20'!CQ93/20,"")</f>
        <v/>
      </c>
      <c r="CR93" s="54" t="str">
        <f>IF('20'!CR93&lt;&gt;"",'20'!CR93/20,"")</f>
        <v/>
      </c>
      <c r="CS93" s="54" t="str">
        <f>IF('20'!CS93&lt;&gt;"",'20'!CS93/20,"")</f>
        <v/>
      </c>
      <c r="CT93" s="54" t="str">
        <f>IF('20'!CT93&lt;&gt;"",'20'!CT93/20,"")</f>
        <v/>
      </c>
      <c r="CU93" s="54" t="str">
        <f>IF('20'!CU93&lt;&gt;"",'20'!CU93/20,"")</f>
        <v/>
      </c>
      <c r="CV93" s="54" t="str">
        <f>IF('20'!CV93&lt;&gt;"",'20'!CV93/20,"")</f>
        <v/>
      </c>
      <c r="CW93" s="54" t="str">
        <f>IF('20'!CW93&lt;&gt;"",'20'!CW93/20,"")</f>
        <v/>
      </c>
      <c r="CX93" s="54" t="str">
        <f>IF('20'!CX93&lt;&gt;"",'20'!CX93/20,"")</f>
        <v/>
      </c>
      <c r="CY93" s="54" t="str">
        <f>IF('20'!CY93&lt;&gt;"",'20'!CY93/20,"")</f>
        <v/>
      </c>
      <c r="CZ93" s="54" t="str">
        <f>IF('20'!CZ93&lt;&gt;"",'20'!CZ93/20,"")</f>
        <v/>
      </c>
      <c r="DA93" s="54" t="str">
        <f>IF('20'!DA93&lt;&gt;"",'20'!DA93/20,"")</f>
        <v/>
      </c>
      <c r="DB93" s="54" t="str">
        <f>IF('20'!DB93&lt;&gt;"",'20'!DB93/20,"")</f>
        <v/>
      </c>
      <c r="DC93" s="54" t="str">
        <f>IF('20'!DC93&lt;&gt;"",'20'!DC93/20,"")</f>
        <v/>
      </c>
      <c r="DD93" s="54" t="str">
        <f>IF('20'!DD93&lt;&gt;"",'20'!DD93/20,"")</f>
        <v/>
      </c>
      <c r="DE93" s="54" t="str">
        <f>IF('20'!DE93&lt;&gt;"",'20'!DE93/20,"")</f>
        <v/>
      </c>
      <c r="DF93" s="54" t="str">
        <f>IF('20'!DF93&lt;&gt;"",'20'!DF93/20,"")</f>
        <v/>
      </c>
      <c r="DG93" s="54" t="str">
        <f>IF('20'!DG93&lt;&gt;"",'20'!DG93/20,"")</f>
        <v/>
      </c>
      <c r="DH93" s="54" t="str">
        <f>IF('20'!DH93&lt;&gt;"",'20'!DH93/20,"")</f>
        <v/>
      </c>
      <c r="DI93" s="54" t="str">
        <f>IF('20'!DI93&lt;&gt;"",'20'!DI93/20,"")</f>
        <v/>
      </c>
      <c r="DJ93" s="54" t="str">
        <f>IF('20'!DJ93&lt;&gt;"",'20'!DJ93/20,"")</f>
        <v/>
      </c>
      <c r="DK93" s="54" t="str">
        <f>IF('20'!DK93&lt;&gt;"",'20'!DK93/20,"")</f>
        <v/>
      </c>
      <c r="DL93" s="54" t="str">
        <f>IF('20'!DL93&lt;&gt;"",'20'!DL93/20,"")</f>
        <v/>
      </c>
      <c r="DM93" s="54" t="str">
        <f>IF('20'!DM93&lt;&gt;"",'20'!DM93/20,"")</f>
        <v/>
      </c>
      <c r="DN93" s="54" t="str">
        <f>IF('20'!DN93&lt;&gt;"",'20'!DN93/20,"")</f>
        <v/>
      </c>
      <c r="DO93" s="54" t="str">
        <f>IF('20'!DO93&lt;&gt;"",'20'!DO93/20,"")</f>
        <v/>
      </c>
      <c r="DP93" s="54" t="str">
        <f>IF('20'!DP93&lt;&gt;"",'20'!DP93/20,"")</f>
        <v/>
      </c>
      <c r="DQ93" s="54" t="str">
        <f>IF('20'!DQ93&lt;&gt;"",'20'!DQ93/20,"")</f>
        <v/>
      </c>
      <c r="DR93" s="54" t="str">
        <f>IF('20'!DR93&lt;&gt;"",'20'!DR93/20,"")</f>
        <v/>
      </c>
      <c r="DS93" s="54" t="str">
        <f>IF('20'!DS93&lt;&gt;"",'20'!DS93/20,"")</f>
        <v/>
      </c>
      <c r="DT93" s="54" t="str">
        <f>IF('20'!DT93&lt;&gt;"",'20'!DT93/20,"")</f>
        <v/>
      </c>
      <c r="DU93" s="54" t="str">
        <f>IF('20'!DU93&lt;&gt;"",'20'!DU93/20,"")</f>
        <v/>
      </c>
      <c r="DV93" s="54" t="str">
        <f>IF('20'!DV93&lt;&gt;"",'20'!DV93/20,"")</f>
        <v/>
      </c>
      <c r="DW93" s="54" t="str">
        <f>IF('20'!DW93&lt;&gt;"",'20'!DW93/20,"")</f>
        <v/>
      </c>
      <c r="DX93" s="54" t="str">
        <f>IF('20'!DX93&lt;&gt;"",'20'!DX93/20,"")</f>
        <v/>
      </c>
      <c r="DY93" s="54" t="str">
        <f>IF('20'!DY93&lt;&gt;"",'20'!DY93/20,"")</f>
        <v/>
      </c>
      <c r="DZ93" s="54" t="str">
        <f>IF('20'!DZ93&lt;&gt;"",'20'!DZ93/20,"")</f>
        <v/>
      </c>
      <c r="EA93" s="54" t="str">
        <f>IF('20'!EA93&lt;&gt;"",'20'!EA93/20,"")</f>
        <v/>
      </c>
      <c r="EB93" s="54" t="str">
        <f>IF('20'!EB93&lt;&gt;"",'20'!EB93/20,"")</f>
        <v/>
      </c>
      <c r="EC93" s="54" t="str">
        <f>IF('20'!EC93&lt;&gt;"",'20'!EC93/20,"")</f>
        <v/>
      </c>
      <c r="ED93" s="54" t="str">
        <f>IF('20'!ED93&lt;&gt;"",'20'!ED93/20,"")</f>
        <v/>
      </c>
      <c r="EE93" s="54" t="str">
        <f>IF('20'!EE93&lt;&gt;"",'20'!EE93/20,"")</f>
        <v/>
      </c>
      <c r="EF93" s="54" t="str">
        <f>IF('20'!EF93&lt;&gt;"",'20'!EF93/20,"")</f>
        <v/>
      </c>
      <c r="EG93" s="54" t="str">
        <f>IF('20'!EG93&lt;&gt;"",'20'!EG93/20,"")</f>
        <v/>
      </c>
      <c r="EH93" s="54" t="str">
        <f>IF('20'!EH93&lt;&gt;"",'20'!EH93/20,"")</f>
        <v/>
      </c>
      <c r="EI93" s="54" t="str">
        <f>IF('20'!EI93&lt;&gt;"",'20'!EI93/20,"")</f>
        <v/>
      </c>
      <c r="EJ93" s="54" t="str">
        <f>IF('20'!EJ93&lt;&gt;"",'20'!EJ93/20,"")</f>
        <v/>
      </c>
      <c r="EK93" s="54" t="str">
        <f>IF('20'!EK93&lt;&gt;"",'20'!EK93/20,"")</f>
        <v/>
      </c>
      <c r="EL93" s="54" t="str">
        <f>IF('20'!EL93&lt;&gt;"",'20'!EL93/20,"")</f>
        <v/>
      </c>
      <c r="EM93" s="54" t="str">
        <f>IF('20'!EM93&lt;&gt;"",'20'!EM93/20,"")</f>
        <v/>
      </c>
      <c r="EN93" s="54" t="str">
        <f>IF('20'!EN93&lt;&gt;"",'20'!EN93/20,"")</f>
        <v/>
      </c>
      <c r="EO93" s="54" t="str">
        <f>IF('20'!EO93&lt;&gt;"",'20'!EO93/20,"")</f>
        <v/>
      </c>
      <c r="EP93" s="54" t="str">
        <f>IF('20'!EP93&lt;&gt;"",'20'!EP93/20,"")</f>
        <v/>
      </c>
      <c r="EQ93" s="54" t="str">
        <f>IF('20'!EQ93&lt;&gt;"",'20'!EQ93/20,"")</f>
        <v/>
      </c>
      <c r="ER93" s="54" t="str">
        <f>IF('20'!ER93&lt;&gt;"",'20'!ER93/20,"")</f>
        <v/>
      </c>
      <c r="ES93" s="54" t="str">
        <f>IF('20'!ES93&lt;&gt;"",'20'!ES93/20,"")</f>
        <v/>
      </c>
      <c r="ET93" s="54" t="str">
        <f>IF('20'!ET93&lt;&gt;"",'20'!ET93/20,"")</f>
        <v/>
      </c>
      <c r="EU93" s="54" t="str">
        <f>IF('20'!EU93&lt;&gt;"",'20'!EU93/20,"")</f>
        <v/>
      </c>
      <c r="EV93" s="54" t="str">
        <f>IF('20'!EV93&lt;&gt;"",'20'!EV93/20,"")</f>
        <v/>
      </c>
      <c r="EW93" s="54" t="str">
        <f>IF('20'!EW93&lt;&gt;"",'20'!EW93/20,"")</f>
        <v/>
      </c>
      <c r="EX93" s="54" t="str">
        <f>IF('20'!EX93&lt;&gt;"",'20'!EX93/20,"")</f>
        <v/>
      </c>
      <c r="EY93" s="54" t="str">
        <f>IF('20'!EY93&lt;&gt;"",'20'!EY93/20,"")</f>
        <v/>
      </c>
      <c r="EZ93" s="54" t="str">
        <f>IF('20'!EZ93&lt;&gt;"",'20'!EZ93/20,"")</f>
        <v/>
      </c>
      <c r="FA93" s="54" t="str">
        <f>IF('20'!FA93&lt;&gt;"",'20'!FA93/20,"")</f>
        <v/>
      </c>
      <c r="FB93" s="54" t="str">
        <f>IF('20'!FB93&lt;&gt;"",'20'!FB93/20,"")</f>
        <v/>
      </c>
      <c r="FC93" s="54" t="str">
        <f>IF('20'!FC93&lt;&gt;"",'20'!FC93/20,"")</f>
        <v/>
      </c>
      <c r="FD93" s="54" t="str">
        <f>IF('20'!FD93&lt;&gt;"",'20'!FD93/20,"")</f>
        <v/>
      </c>
      <c r="FE93" s="54" t="str">
        <f>IF('20'!FE93&lt;&gt;"",'20'!FE93/20,"")</f>
        <v/>
      </c>
      <c r="FF93" s="54" t="str">
        <f>IF('20'!FF93&lt;&gt;"",'20'!FF93/20,"")</f>
        <v/>
      </c>
      <c r="FG93" s="54" t="str">
        <f>IF('20'!FG93&lt;&gt;"",'20'!FG93/20,"")</f>
        <v/>
      </c>
      <c r="FH93" s="54" t="str">
        <f>IF('20'!FH93&lt;&gt;"",'20'!FH93/20,"")</f>
        <v/>
      </c>
      <c r="FI93" s="54" t="str">
        <f>IF('20'!FI93&lt;&gt;"",'20'!FI93/20,"")</f>
        <v/>
      </c>
      <c r="FJ93" s="54" t="str">
        <f>IF('20'!FJ93&lt;&gt;"",'20'!FJ93/20,"")</f>
        <v/>
      </c>
      <c r="FK93" s="54" t="str">
        <f>IF('20'!FK93&lt;&gt;"",'20'!FK93/20,"")</f>
        <v/>
      </c>
      <c r="FL93" s="54" t="str">
        <f>IF('20'!FL93&lt;&gt;"",'20'!FL93/20,"")</f>
        <v/>
      </c>
    </row>
    <row r="94" spans="2:168" x14ac:dyDescent="0.25">
      <c r="B94" s="42"/>
      <c r="C94" s="42"/>
      <c r="D94" s="38"/>
      <c r="E94" s="54" t="str">
        <f>IF('20'!E94&lt;&gt;"",'20'!E94/20,"")</f>
        <v/>
      </c>
      <c r="F94" s="54" t="str">
        <f>IF('20'!F94&lt;&gt;"",'20'!F94/20,"")</f>
        <v/>
      </c>
      <c r="G94" s="54" t="str">
        <f>IF('20'!G94&lt;&gt;"",'20'!G94/20,"")</f>
        <v/>
      </c>
      <c r="H94" s="54" t="str">
        <f>IF('20'!H94&lt;&gt;"",'20'!H94/20,"")</f>
        <v/>
      </c>
      <c r="I94" s="54" t="str">
        <f>IF('20'!I94&lt;&gt;"",'20'!I94/20,"")</f>
        <v/>
      </c>
      <c r="J94" s="54" t="str">
        <f>IF('20'!J94&lt;&gt;"",'20'!J94/20,"")</f>
        <v/>
      </c>
      <c r="K94" s="54" t="str">
        <f>IF('20'!K94&lt;&gt;"",'20'!K94/20,"")</f>
        <v/>
      </c>
      <c r="L94" s="54" t="str">
        <f>IF('20'!L94&lt;&gt;"",'20'!L94/20,"")</f>
        <v/>
      </c>
      <c r="M94" s="54" t="str">
        <f>IF('20'!M94&lt;&gt;"",'20'!M94/20,"")</f>
        <v/>
      </c>
      <c r="N94" s="54" t="str">
        <f>IF('20'!N94&lt;&gt;"",'20'!N94/20,"")</f>
        <v/>
      </c>
      <c r="O94" s="54" t="str">
        <f>IF('20'!O94&lt;&gt;"",'20'!O94/20,"")</f>
        <v/>
      </c>
      <c r="P94" s="54" t="str">
        <f>IF('20'!P94&lt;&gt;"",'20'!P94/20,"")</f>
        <v/>
      </c>
      <c r="Q94" s="54" t="str">
        <f>IF('20'!Q94&lt;&gt;"",'20'!Q94/20,"")</f>
        <v/>
      </c>
      <c r="R94" s="54" t="str">
        <f>IF('20'!R94&lt;&gt;"",'20'!R94/20,"")</f>
        <v/>
      </c>
      <c r="S94" s="54" t="str">
        <f>IF('20'!S94&lt;&gt;"",'20'!S94/20,"")</f>
        <v/>
      </c>
      <c r="T94" s="54" t="str">
        <f>IF('20'!T94&lt;&gt;"",'20'!T94/20,"")</f>
        <v/>
      </c>
      <c r="U94" s="54" t="str">
        <f>IF('20'!U94&lt;&gt;"",'20'!U94/20,"")</f>
        <v/>
      </c>
      <c r="V94" s="54" t="str">
        <f>IF('20'!V94&lt;&gt;"",'20'!V94/20,"")</f>
        <v/>
      </c>
      <c r="W94" s="54" t="str">
        <f>IF('20'!W94&lt;&gt;"",'20'!W94/20,"")</f>
        <v/>
      </c>
      <c r="X94" s="54" t="str">
        <f>IF('20'!X94&lt;&gt;"",'20'!X94/20,"")</f>
        <v/>
      </c>
      <c r="Y94" s="54" t="str">
        <f>IF('20'!Y94&lt;&gt;"",'20'!Y94/20,"")</f>
        <v/>
      </c>
      <c r="Z94" s="54" t="str">
        <f>IF('20'!Z94&lt;&gt;"",'20'!Z94/20,"")</f>
        <v/>
      </c>
      <c r="AA94" s="54" t="str">
        <f>IF('20'!AA94&lt;&gt;"",'20'!AA94/20,"")</f>
        <v/>
      </c>
      <c r="AB94" s="54" t="str">
        <f>IF('20'!AB94&lt;&gt;"",'20'!AB94/20,"")</f>
        <v/>
      </c>
      <c r="AC94" s="54" t="str">
        <f>IF('20'!AC94&lt;&gt;"",'20'!AC94/20,"")</f>
        <v/>
      </c>
      <c r="AD94" s="54" t="str">
        <f>IF('20'!AD94&lt;&gt;"",'20'!AD94/20,"")</f>
        <v/>
      </c>
      <c r="AE94" s="54" t="str">
        <f>IF('20'!AE94&lt;&gt;"",'20'!AE94/20,"")</f>
        <v/>
      </c>
      <c r="AF94" s="54" t="str">
        <f>IF('20'!AF94&lt;&gt;"",'20'!AF94/20,"")</f>
        <v/>
      </c>
      <c r="AG94" s="54" t="str">
        <f>IF('20'!AG94&lt;&gt;"",'20'!AG94/20,"")</f>
        <v/>
      </c>
      <c r="AH94" s="54" t="str">
        <f>IF('20'!AH94&lt;&gt;"",'20'!AH94/20,"")</f>
        <v/>
      </c>
      <c r="AI94" s="54" t="str">
        <f>IF('20'!AI94&lt;&gt;"",'20'!AI94/20,"")</f>
        <v/>
      </c>
      <c r="AJ94" s="54" t="str">
        <f>IF('20'!AJ94&lt;&gt;"",'20'!AJ94/20,"")</f>
        <v/>
      </c>
      <c r="AK94" s="54" t="str">
        <f>IF('20'!AK94&lt;&gt;"",'20'!AK94/20,"")</f>
        <v/>
      </c>
      <c r="AL94" s="54" t="str">
        <f>IF('20'!AL94&lt;&gt;"",'20'!AL94/20,"")</f>
        <v/>
      </c>
      <c r="AM94" s="54" t="str">
        <f>IF('20'!AM94&lt;&gt;"",'20'!AM94/20,"")</f>
        <v/>
      </c>
      <c r="AN94" s="54" t="str">
        <f>IF('20'!AN94&lt;&gt;"",'20'!AN94/20,"")</f>
        <v/>
      </c>
      <c r="AO94" s="54" t="str">
        <f>IF('20'!AO94&lt;&gt;"",'20'!AO94/20,"")</f>
        <v/>
      </c>
      <c r="AP94" s="54" t="str">
        <f>IF('20'!AP94&lt;&gt;"",'20'!AP94/20,"")</f>
        <v/>
      </c>
      <c r="AQ94" s="54" t="str">
        <f>IF('20'!AQ94&lt;&gt;"",'20'!AQ94/20,"")</f>
        <v/>
      </c>
      <c r="AR94" s="54" t="str">
        <f>IF('20'!AR94&lt;&gt;"",'20'!AR94/20,"")</f>
        <v/>
      </c>
      <c r="AS94" s="54" t="str">
        <f>IF('20'!AS94&lt;&gt;"",'20'!AS94/20,"")</f>
        <v/>
      </c>
      <c r="AT94" s="54" t="str">
        <f>IF('20'!AT94&lt;&gt;"",'20'!AT94/20,"")</f>
        <v/>
      </c>
      <c r="AU94" s="54" t="str">
        <f>IF('20'!AU94&lt;&gt;"",'20'!AU94/20,"")</f>
        <v/>
      </c>
      <c r="AV94" s="54" t="str">
        <f>IF('20'!AV94&lt;&gt;"",'20'!AV94/20,"")</f>
        <v/>
      </c>
      <c r="AW94" s="54" t="str">
        <f>IF('20'!AW94&lt;&gt;"",'20'!AW94/20,"")</f>
        <v/>
      </c>
      <c r="AX94" s="54" t="str">
        <f>IF('20'!AX94&lt;&gt;"",'20'!AX94/20,"")</f>
        <v/>
      </c>
      <c r="AY94" s="54" t="str">
        <f>IF('20'!AY94&lt;&gt;"",'20'!AY94/20,"")</f>
        <v/>
      </c>
      <c r="AZ94" s="54" t="str">
        <f>IF('20'!AZ94&lt;&gt;"",'20'!AZ94/20,"")</f>
        <v/>
      </c>
      <c r="BA94" s="54" t="str">
        <f>IF('20'!BA94&lt;&gt;"",'20'!BA94/20,"")</f>
        <v/>
      </c>
      <c r="BB94" s="54" t="str">
        <f>IF('20'!BB94&lt;&gt;"",'20'!BB94/20,"")</f>
        <v/>
      </c>
      <c r="BC94" s="54" t="str">
        <f>IF('20'!BC94&lt;&gt;"",'20'!BC94/20,"")</f>
        <v/>
      </c>
      <c r="BD94" s="54" t="str">
        <f>IF('20'!BD94&lt;&gt;"",'20'!BD94/20,"")</f>
        <v/>
      </c>
      <c r="BE94" s="54" t="str">
        <f>IF('20'!BE94&lt;&gt;"",'20'!BE94/20,"")</f>
        <v/>
      </c>
      <c r="BF94" s="54" t="str">
        <f>IF('20'!BF94&lt;&gt;"",'20'!BF94/20,"")</f>
        <v/>
      </c>
      <c r="BG94" s="54" t="str">
        <f>IF('20'!BG94&lt;&gt;"",'20'!BG94/20,"")</f>
        <v/>
      </c>
      <c r="BH94" s="54" t="str">
        <f>IF('20'!BH94&lt;&gt;"",'20'!BH94/20,"")</f>
        <v/>
      </c>
      <c r="BI94" s="54" t="str">
        <f>IF('20'!BI94&lt;&gt;"",'20'!BI94/20,"")</f>
        <v/>
      </c>
      <c r="BJ94" s="54" t="str">
        <f>IF('20'!BJ94&lt;&gt;"",'20'!BJ94/20,"")</f>
        <v/>
      </c>
      <c r="BK94" s="54" t="str">
        <f>IF('20'!BK94&lt;&gt;"",'20'!BK94/20,"")</f>
        <v/>
      </c>
      <c r="BL94" s="54" t="str">
        <f>IF('20'!BL94&lt;&gt;"",'20'!BL94/20,"")</f>
        <v/>
      </c>
      <c r="BM94" s="54" t="str">
        <f>IF('20'!BM94&lt;&gt;"",'20'!BM94/20,"")</f>
        <v/>
      </c>
      <c r="BN94" s="54" t="str">
        <f>IF('20'!BN94&lt;&gt;"",'20'!BN94/20,"")</f>
        <v/>
      </c>
      <c r="BO94" s="54" t="str">
        <f>IF('20'!BO94&lt;&gt;"",'20'!BO94/20,"")</f>
        <v/>
      </c>
      <c r="BP94" s="54" t="str">
        <f>IF('20'!BP94&lt;&gt;"",'20'!BP94/20,"")</f>
        <v/>
      </c>
      <c r="BQ94" s="54" t="str">
        <f>IF('20'!BQ94&lt;&gt;"",'20'!BQ94/20,"")</f>
        <v/>
      </c>
      <c r="BR94" s="54" t="str">
        <f>IF('20'!BR94&lt;&gt;"",'20'!BR94/20,"")</f>
        <v/>
      </c>
      <c r="BS94" s="54" t="str">
        <f>IF('20'!BS94&lt;&gt;"",'20'!BS94/20,"")</f>
        <v/>
      </c>
      <c r="BT94" s="54" t="str">
        <f>IF('20'!BT94&lt;&gt;"",'20'!BT94/20,"")</f>
        <v/>
      </c>
      <c r="BU94" s="54" t="str">
        <f>IF('20'!BU94&lt;&gt;"",'20'!BU94/20,"")</f>
        <v/>
      </c>
      <c r="BV94" s="54" t="str">
        <f>IF('20'!BV94&lt;&gt;"",'20'!BV94/20,"")</f>
        <v/>
      </c>
      <c r="BW94" s="54" t="str">
        <f>IF('20'!BW94&lt;&gt;"",'20'!BW94/20,"")</f>
        <v/>
      </c>
      <c r="BX94" s="54" t="str">
        <f>IF('20'!BX94&lt;&gt;"",'20'!BX94/20,"")</f>
        <v/>
      </c>
      <c r="BY94" s="54" t="str">
        <f>IF('20'!BY94&lt;&gt;"",'20'!BY94/20,"")</f>
        <v/>
      </c>
      <c r="BZ94" s="54" t="str">
        <f>IF('20'!BZ94&lt;&gt;"",'20'!BZ94/20,"")</f>
        <v/>
      </c>
      <c r="CA94" s="54" t="str">
        <f>IF('20'!CA94&lt;&gt;"",'20'!CA94/20,"")</f>
        <v/>
      </c>
      <c r="CB94" s="54" t="str">
        <f>IF('20'!CB94&lt;&gt;"",'20'!CB94/20,"")</f>
        <v/>
      </c>
      <c r="CC94" s="54" t="str">
        <f>IF('20'!CC94&lt;&gt;"",'20'!CC94/20,"")</f>
        <v/>
      </c>
      <c r="CD94" s="54" t="str">
        <f>IF('20'!CD94&lt;&gt;"",'20'!CD94/20,"")</f>
        <v/>
      </c>
      <c r="CE94" s="54" t="str">
        <f>IF('20'!CE94&lt;&gt;"",'20'!CE94/20,"")</f>
        <v/>
      </c>
      <c r="CF94" s="54" t="str">
        <f>IF('20'!CF94&lt;&gt;"",'20'!CF94/20,"")</f>
        <v/>
      </c>
      <c r="CG94" s="54" t="str">
        <f>IF('20'!CG94&lt;&gt;"",'20'!CG94/20,"")</f>
        <v/>
      </c>
      <c r="CH94" s="54" t="str">
        <f>IF('20'!CH94&lt;&gt;"",'20'!CH94/20,"")</f>
        <v/>
      </c>
      <c r="CI94" s="54" t="str">
        <f>IF('20'!CI94&lt;&gt;"",'20'!CI94/20,"")</f>
        <v/>
      </c>
      <c r="CJ94" s="54" t="str">
        <f>IF('20'!CJ94&lt;&gt;"",'20'!CJ94/20,"")</f>
        <v/>
      </c>
      <c r="CK94" s="54" t="str">
        <f>IF('20'!CK94&lt;&gt;"",'20'!CK94/20,"")</f>
        <v/>
      </c>
      <c r="CL94" s="54" t="str">
        <f>IF('20'!CL94&lt;&gt;"",'20'!CL94/20,"")</f>
        <v/>
      </c>
      <c r="CM94" s="54" t="str">
        <f>IF('20'!CM94&lt;&gt;"",'20'!CM94/20,"")</f>
        <v/>
      </c>
      <c r="CN94" s="54" t="str">
        <f>IF('20'!CN94&lt;&gt;"",'20'!CN94/20,"")</f>
        <v/>
      </c>
      <c r="CO94" s="54" t="str">
        <f>IF('20'!CO94&lt;&gt;"",'20'!CO94/20,"")</f>
        <v/>
      </c>
      <c r="CP94" s="54" t="str">
        <f>IF('20'!CP94&lt;&gt;"",'20'!CP94/20,"")</f>
        <v/>
      </c>
      <c r="CQ94" s="54" t="str">
        <f>IF('20'!CQ94&lt;&gt;"",'20'!CQ94/20,"")</f>
        <v/>
      </c>
      <c r="CR94" s="54" t="str">
        <f>IF('20'!CR94&lt;&gt;"",'20'!CR94/20,"")</f>
        <v/>
      </c>
      <c r="CS94" s="54" t="str">
        <f>IF('20'!CS94&lt;&gt;"",'20'!CS94/20,"")</f>
        <v/>
      </c>
      <c r="CT94" s="54" t="str">
        <f>IF('20'!CT94&lt;&gt;"",'20'!CT94/20,"")</f>
        <v/>
      </c>
      <c r="CU94" s="54" t="str">
        <f>IF('20'!CU94&lt;&gt;"",'20'!CU94/20,"")</f>
        <v/>
      </c>
      <c r="CV94" s="54" t="str">
        <f>IF('20'!CV94&lt;&gt;"",'20'!CV94/20,"")</f>
        <v/>
      </c>
      <c r="CW94" s="54" t="str">
        <f>IF('20'!CW94&lt;&gt;"",'20'!CW94/20,"")</f>
        <v/>
      </c>
      <c r="CX94" s="54" t="str">
        <f>IF('20'!CX94&lt;&gt;"",'20'!CX94/20,"")</f>
        <v/>
      </c>
      <c r="CY94" s="54" t="str">
        <f>IF('20'!CY94&lt;&gt;"",'20'!CY94/20,"")</f>
        <v/>
      </c>
      <c r="CZ94" s="54" t="str">
        <f>IF('20'!CZ94&lt;&gt;"",'20'!CZ94/20,"")</f>
        <v/>
      </c>
      <c r="DA94" s="54" t="str">
        <f>IF('20'!DA94&lt;&gt;"",'20'!DA94/20,"")</f>
        <v/>
      </c>
      <c r="DB94" s="54" t="str">
        <f>IF('20'!DB94&lt;&gt;"",'20'!DB94/20,"")</f>
        <v/>
      </c>
      <c r="DC94" s="54" t="str">
        <f>IF('20'!DC94&lt;&gt;"",'20'!DC94/20,"")</f>
        <v/>
      </c>
      <c r="DD94" s="54" t="str">
        <f>IF('20'!DD94&lt;&gt;"",'20'!DD94/20,"")</f>
        <v/>
      </c>
      <c r="DE94" s="54" t="str">
        <f>IF('20'!DE94&lt;&gt;"",'20'!DE94/20,"")</f>
        <v/>
      </c>
      <c r="DF94" s="54" t="str">
        <f>IF('20'!DF94&lt;&gt;"",'20'!DF94/20,"")</f>
        <v/>
      </c>
      <c r="DG94" s="54" t="str">
        <f>IF('20'!DG94&lt;&gt;"",'20'!DG94/20,"")</f>
        <v/>
      </c>
      <c r="DH94" s="54" t="str">
        <f>IF('20'!DH94&lt;&gt;"",'20'!DH94/20,"")</f>
        <v/>
      </c>
      <c r="DI94" s="54" t="str">
        <f>IF('20'!DI94&lt;&gt;"",'20'!DI94/20,"")</f>
        <v/>
      </c>
      <c r="DJ94" s="54" t="str">
        <f>IF('20'!DJ94&lt;&gt;"",'20'!DJ94/20,"")</f>
        <v/>
      </c>
      <c r="DK94" s="54" t="str">
        <f>IF('20'!DK94&lt;&gt;"",'20'!DK94/20,"")</f>
        <v/>
      </c>
      <c r="DL94" s="54" t="str">
        <f>IF('20'!DL94&lt;&gt;"",'20'!DL94/20,"")</f>
        <v/>
      </c>
      <c r="DM94" s="54" t="str">
        <f>IF('20'!DM94&lt;&gt;"",'20'!DM94/20,"")</f>
        <v/>
      </c>
      <c r="DN94" s="54" t="str">
        <f>IF('20'!DN94&lt;&gt;"",'20'!DN94/20,"")</f>
        <v/>
      </c>
      <c r="DO94" s="54" t="str">
        <f>IF('20'!DO94&lt;&gt;"",'20'!DO94/20,"")</f>
        <v/>
      </c>
      <c r="DP94" s="54" t="str">
        <f>IF('20'!DP94&lt;&gt;"",'20'!DP94/20,"")</f>
        <v/>
      </c>
      <c r="DQ94" s="54" t="str">
        <f>IF('20'!DQ94&lt;&gt;"",'20'!DQ94/20,"")</f>
        <v/>
      </c>
      <c r="DR94" s="54" t="str">
        <f>IF('20'!DR94&lt;&gt;"",'20'!DR94/20,"")</f>
        <v/>
      </c>
      <c r="DS94" s="54" t="str">
        <f>IF('20'!DS94&lt;&gt;"",'20'!DS94/20,"")</f>
        <v/>
      </c>
      <c r="DT94" s="54" t="str">
        <f>IF('20'!DT94&lt;&gt;"",'20'!DT94/20,"")</f>
        <v/>
      </c>
      <c r="DU94" s="54" t="str">
        <f>IF('20'!DU94&lt;&gt;"",'20'!DU94/20,"")</f>
        <v/>
      </c>
      <c r="DV94" s="54" t="str">
        <f>IF('20'!DV94&lt;&gt;"",'20'!DV94/20,"")</f>
        <v/>
      </c>
      <c r="DW94" s="54" t="str">
        <f>IF('20'!DW94&lt;&gt;"",'20'!DW94/20,"")</f>
        <v/>
      </c>
      <c r="DX94" s="54" t="str">
        <f>IF('20'!DX94&lt;&gt;"",'20'!DX94/20,"")</f>
        <v/>
      </c>
      <c r="DY94" s="54" t="str">
        <f>IF('20'!DY94&lt;&gt;"",'20'!DY94/20,"")</f>
        <v/>
      </c>
      <c r="DZ94" s="54" t="str">
        <f>IF('20'!DZ94&lt;&gt;"",'20'!DZ94/20,"")</f>
        <v/>
      </c>
      <c r="EA94" s="54" t="str">
        <f>IF('20'!EA94&lt;&gt;"",'20'!EA94/20,"")</f>
        <v/>
      </c>
      <c r="EB94" s="54" t="str">
        <f>IF('20'!EB94&lt;&gt;"",'20'!EB94/20,"")</f>
        <v/>
      </c>
      <c r="EC94" s="54" t="str">
        <f>IF('20'!EC94&lt;&gt;"",'20'!EC94/20,"")</f>
        <v/>
      </c>
      <c r="ED94" s="54" t="str">
        <f>IF('20'!ED94&lt;&gt;"",'20'!ED94/20,"")</f>
        <v/>
      </c>
      <c r="EE94" s="54" t="str">
        <f>IF('20'!EE94&lt;&gt;"",'20'!EE94/20,"")</f>
        <v/>
      </c>
      <c r="EF94" s="54" t="str">
        <f>IF('20'!EF94&lt;&gt;"",'20'!EF94/20,"")</f>
        <v/>
      </c>
      <c r="EG94" s="54" t="str">
        <f>IF('20'!EG94&lt;&gt;"",'20'!EG94/20,"")</f>
        <v/>
      </c>
      <c r="EH94" s="54" t="str">
        <f>IF('20'!EH94&lt;&gt;"",'20'!EH94/20,"")</f>
        <v/>
      </c>
      <c r="EI94" s="54" t="str">
        <f>IF('20'!EI94&lt;&gt;"",'20'!EI94/20,"")</f>
        <v/>
      </c>
      <c r="EJ94" s="54" t="str">
        <f>IF('20'!EJ94&lt;&gt;"",'20'!EJ94/20,"")</f>
        <v/>
      </c>
      <c r="EK94" s="54" t="str">
        <f>IF('20'!EK94&lt;&gt;"",'20'!EK94/20,"")</f>
        <v/>
      </c>
      <c r="EL94" s="54" t="str">
        <f>IF('20'!EL94&lt;&gt;"",'20'!EL94/20,"")</f>
        <v/>
      </c>
      <c r="EM94" s="54" t="str">
        <f>IF('20'!EM94&lt;&gt;"",'20'!EM94/20,"")</f>
        <v/>
      </c>
      <c r="EN94" s="54" t="str">
        <f>IF('20'!EN94&lt;&gt;"",'20'!EN94/20,"")</f>
        <v/>
      </c>
      <c r="EO94" s="54" t="str">
        <f>IF('20'!EO94&lt;&gt;"",'20'!EO94/20,"")</f>
        <v/>
      </c>
      <c r="EP94" s="54" t="str">
        <f>IF('20'!EP94&lt;&gt;"",'20'!EP94/20,"")</f>
        <v/>
      </c>
      <c r="EQ94" s="54" t="str">
        <f>IF('20'!EQ94&lt;&gt;"",'20'!EQ94/20,"")</f>
        <v/>
      </c>
      <c r="ER94" s="54" t="str">
        <f>IF('20'!ER94&lt;&gt;"",'20'!ER94/20,"")</f>
        <v/>
      </c>
      <c r="ES94" s="54" t="str">
        <f>IF('20'!ES94&lt;&gt;"",'20'!ES94/20,"")</f>
        <v/>
      </c>
      <c r="ET94" s="54" t="str">
        <f>IF('20'!ET94&lt;&gt;"",'20'!ET94/20,"")</f>
        <v/>
      </c>
      <c r="EU94" s="54" t="str">
        <f>IF('20'!EU94&lt;&gt;"",'20'!EU94/20,"")</f>
        <v/>
      </c>
      <c r="EV94" s="54" t="str">
        <f>IF('20'!EV94&lt;&gt;"",'20'!EV94/20,"")</f>
        <v/>
      </c>
      <c r="EW94" s="54" t="str">
        <f>IF('20'!EW94&lt;&gt;"",'20'!EW94/20,"")</f>
        <v/>
      </c>
      <c r="EX94" s="54" t="str">
        <f>IF('20'!EX94&lt;&gt;"",'20'!EX94/20,"")</f>
        <v/>
      </c>
      <c r="EY94" s="54" t="str">
        <f>IF('20'!EY94&lt;&gt;"",'20'!EY94/20,"")</f>
        <v/>
      </c>
      <c r="EZ94" s="54" t="str">
        <f>IF('20'!EZ94&lt;&gt;"",'20'!EZ94/20,"")</f>
        <v/>
      </c>
      <c r="FA94" s="54" t="str">
        <f>IF('20'!FA94&lt;&gt;"",'20'!FA94/20,"")</f>
        <v/>
      </c>
      <c r="FB94" s="54" t="str">
        <f>IF('20'!FB94&lt;&gt;"",'20'!FB94/20,"")</f>
        <v/>
      </c>
      <c r="FC94" s="54" t="str">
        <f>IF('20'!FC94&lt;&gt;"",'20'!FC94/20,"")</f>
        <v/>
      </c>
      <c r="FD94" s="54" t="str">
        <f>IF('20'!FD94&lt;&gt;"",'20'!FD94/20,"")</f>
        <v/>
      </c>
      <c r="FE94" s="54" t="str">
        <f>IF('20'!FE94&lt;&gt;"",'20'!FE94/20,"")</f>
        <v/>
      </c>
      <c r="FF94" s="54" t="str">
        <f>IF('20'!FF94&lt;&gt;"",'20'!FF94/20,"")</f>
        <v/>
      </c>
      <c r="FG94" s="54" t="str">
        <f>IF('20'!FG94&lt;&gt;"",'20'!FG94/20,"")</f>
        <v/>
      </c>
      <c r="FH94" s="54" t="str">
        <f>IF('20'!FH94&lt;&gt;"",'20'!FH94/20,"")</f>
        <v/>
      </c>
      <c r="FI94" s="54" t="str">
        <f>IF('20'!FI94&lt;&gt;"",'20'!FI94/20,"")</f>
        <v/>
      </c>
      <c r="FJ94" s="54" t="str">
        <f>IF('20'!FJ94&lt;&gt;"",'20'!FJ94/20,"")</f>
        <v/>
      </c>
      <c r="FK94" s="54" t="str">
        <f>IF('20'!FK94&lt;&gt;"",'20'!FK94/20,"")</f>
        <v/>
      </c>
      <c r="FL94" s="54" t="str">
        <f>IF('20'!FL94&lt;&gt;"",'20'!FL94/20,"")</f>
        <v/>
      </c>
    </row>
    <row r="95" spans="2:168" x14ac:dyDescent="0.25">
      <c r="B95" s="42"/>
      <c r="C95" s="42"/>
      <c r="D95" s="38"/>
      <c r="E95" s="54" t="str">
        <f>IF('20'!E95&lt;&gt;"",'20'!E95/20,"")</f>
        <v/>
      </c>
      <c r="F95" s="54" t="str">
        <f>IF('20'!F95&lt;&gt;"",'20'!F95/20,"")</f>
        <v/>
      </c>
      <c r="G95" s="54" t="str">
        <f>IF('20'!G95&lt;&gt;"",'20'!G95/20,"")</f>
        <v/>
      </c>
      <c r="H95" s="54" t="str">
        <f>IF('20'!H95&lt;&gt;"",'20'!H95/20,"")</f>
        <v/>
      </c>
      <c r="I95" s="54" t="str">
        <f>IF('20'!I95&lt;&gt;"",'20'!I95/20,"")</f>
        <v/>
      </c>
      <c r="J95" s="54" t="str">
        <f>IF('20'!J95&lt;&gt;"",'20'!J95/20,"")</f>
        <v/>
      </c>
      <c r="K95" s="54" t="str">
        <f>IF('20'!K95&lt;&gt;"",'20'!K95/20,"")</f>
        <v/>
      </c>
      <c r="L95" s="54" t="str">
        <f>IF('20'!L95&lt;&gt;"",'20'!L95/20,"")</f>
        <v/>
      </c>
      <c r="M95" s="54" t="str">
        <f>IF('20'!M95&lt;&gt;"",'20'!M95/20,"")</f>
        <v/>
      </c>
      <c r="N95" s="54" t="str">
        <f>IF('20'!N95&lt;&gt;"",'20'!N95/20,"")</f>
        <v/>
      </c>
      <c r="O95" s="54" t="str">
        <f>IF('20'!O95&lt;&gt;"",'20'!O95/20,"")</f>
        <v/>
      </c>
      <c r="P95" s="54" t="str">
        <f>IF('20'!P95&lt;&gt;"",'20'!P95/20,"")</f>
        <v/>
      </c>
      <c r="Q95" s="54" t="str">
        <f>IF('20'!Q95&lt;&gt;"",'20'!Q95/20,"")</f>
        <v/>
      </c>
      <c r="R95" s="54" t="str">
        <f>IF('20'!R95&lt;&gt;"",'20'!R95/20,"")</f>
        <v/>
      </c>
      <c r="S95" s="54" t="str">
        <f>IF('20'!S95&lt;&gt;"",'20'!S95/20,"")</f>
        <v/>
      </c>
      <c r="T95" s="54" t="str">
        <f>IF('20'!T95&lt;&gt;"",'20'!T95/20,"")</f>
        <v/>
      </c>
      <c r="U95" s="54" t="str">
        <f>IF('20'!U95&lt;&gt;"",'20'!U95/20,"")</f>
        <v/>
      </c>
      <c r="V95" s="54" t="str">
        <f>IF('20'!V95&lt;&gt;"",'20'!V95/20,"")</f>
        <v/>
      </c>
      <c r="W95" s="54" t="str">
        <f>IF('20'!W95&lt;&gt;"",'20'!W95/20,"")</f>
        <v/>
      </c>
      <c r="X95" s="54" t="str">
        <f>IF('20'!X95&lt;&gt;"",'20'!X95/20,"")</f>
        <v/>
      </c>
      <c r="Y95" s="54" t="str">
        <f>IF('20'!Y95&lt;&gt;"",'20'!Y95/20,"")</f>
        <v/>
      </c>
      <c r="Z95" s="54" t="str">
        <f>IF('20'!Z95&lt;&gt;"",'20'!Z95/20,"")</f>
        <v/>
      </c>
      <c r="AA95" s="54" t="str">
        <f>IF('20'!AA95&lt;&gt;"",'20'!AA95/20,"")</f>
        <v/>
      </c>
      <c r="AB95" s="54" t="str">
        <f>IF('20'!AB95&lt;&gt;"",'20'!AB95/20,"")</f>
        <v/>
      </c>
      <c r="AC95" s="54" t="str">
        <f>IF('20'!AC95&lt;&gt;"",'20'!AC95/20,"")</f>
        <v/>
      </c>
      <c r="AD95" s="54" t="str">
        <f>IF('20'!AD95&lt;&gt;"",'20'!AD95/20,"")</f>
        <v/>
      </c>
      <c r="AE95" s="54" t="str">
        <f>IF('20'!AE95&lt;&gt;"",'20'!AE95/20,"")</f>
        <v/>
      </c>
      <c r="AF95" s="54" t="str">
        <f>IF('20'!AF95&lt;&gt;"",'20'!AF95/20,"")</f>
        <v/>
      </c>
      <c r="AG95" s="54" t="str">
        <f>IF('20'!AG95&lt;&gt;"",'20'!AG95/20,"")</f>
        <v/>
      </c>
      <c r="AH95" s="54" t="str">
        <f>IF('20'!AH95&lt;&gt;"",'20'!AH95/20,"")</f>
        <v/>
      </c>
      <c r="AI95" s="54" t="str">
        <f>IF('20'!AI95&lt;&gt;"",'20'!AI95/20,"")</f>
        <v/>
      </c>
      <c r="AJ95" s="54" t="str">
        <f>IF('20'!AJ95&lt;&gt;"",'20'!AJ95/20,"")</f>
        <v/>
      </c>
      <c r="AK95" s="54" t="str">
        <f>IF('20'!AK95&lt;&gt;"",'20'!AK95/20,"")</f>
        <v/>
      </c>
      <c r="AL95" s="54" t="str">
        <f>IF('20'!AL95&lt;&gt;"",'20'!AL95/20,"")</f>
        <v/>
      </c>
      <c r="AM95" s="54" t="str">
        <f>IF('20'!AM95&lt;&gt;"",'20'!AM95/20,"")</f>
        <v/>
      </c>
      <c r="AN95" s="54" t="str">
        <f>IF('20'!AN95&lt;&gt;"",'20'!AN95/20,"")</f>
        <v/>
      </c>
      <c r="AO95" s="54" t="str">
        <f>IF('20'!AO95&lt;&gt;"",'20'!AO95/20,"")</f>
        <v/>
      </c>
      <c r="AP95" s="54" t="str">
        <f>IF('20'!AP95&lt;&gt;"",'20'!AP95/20,"")</f>
        <v/>
      </c>
      <c r="AQ95" s="54" t="str">
        <f>IF('20'!AQ95&lt;&gt;"",'20'!AQ95/20,"")</f>
        <v/>
      </c>
      <c r="AR95" s="54" t="str">
        <f>IF('20'!AR95&lt;&gt;"",'20'!AR95/20,"")</f>
        <v/>
      </c>
      <c r="AS95" s="54" t="str">
        <f>IF('20'!AS95&lt;&gt;"",'20'!AS95/20,"")</f>
        <v/>
      </c>
      <c r="AT95" s="54" t="str">
        <f>IF('20'!AT95&lt;&gt;"",'20'!AT95/20,"")</f>
        <v/>
      </c>
      <c r="AU95" s="54" t="str">
        <f>IF('20'!AU95&lt;&gt;"",'20'!AU95/20,"")</f>
        <v/>
      </c>
      <c r="AV95" s="54" t="str">
        <f>IF('20'!AV95&lt;&gt;"",'20'!AV95/20,"")</f>
        <v/>
      </c>
      <c r="AW95" s="54" t="str">
        <f>IF('20'!AW95&lt;&gt;"",'20'!AW95/20,"")</f>
        <v/>
      </c>
      <c r="AX95" s="54" t="str">
        <f>IF('20'!AX95&lt;&gt;"",'20'!AX95/20,"")</f>
        <v/>
      </c>
      <c r="AY95" s="54" t="str">
        <f>IF('20'!AY95&lt;&gt;"",'20'!AY95/20,"")</f>
        <v/>
      </c>
      <c r="AZ95" s="54" t="str">
        <f>IF('20'!AZ95&lt;&gt;"",'20'!AZ95/20,"")</f>
        <v/>
      </c>
      <c r="BA95" s="54" t="str">
        <f>IF('20'!BA95&lt;&gt;"",'20'!BA95/20,"")</f>
        <v/>
      </c>
      <c r="BB95" s="54" t="str">
        <f>IF('20'!BB95&lt;&gt;"",'20'!BB95/20,"")</f>
        <v/>
      </c>
      <c r="BC95" s="54" t="str">
        <f>IF('20'!BC95&lt;&gt;"",'20'!BC95/20,"")</f>
        <v/>
      </c>
      <c r="BD95" s="54" t="str">
        <f>IF('20'!BD95&lt;&gt;"",'20'!BD95/20,"")</f>
        <v/>
      </c>
      <c r="BE95" s="54" t="str">
        <f>IF('20'!BE95&lt;&gt;"",'20'!BE95/20,"")</f>
        <v/>
      </c>
      <c r="BF95" s="54" t="str">
        <f>IF('20'!BF95&lt;&gt;"",'20'!BF95/20,"")</f>
        <v/>
      </c>
      <c r="BG95" s="54" t="str">
        <f>IF('20'!BG95&lt;&gt;"",'20'!BG95/20,"")</f>
        <v/>
      </c>
      <c r="BH95" s="54" t="str">
        <f>IF('20'!BH95&lt;&gt;"",'20'!BH95/20,"")</f>
        <v/>
      </c>
      <c r="BI95" s="54" t="str">
        <f>IF('20'!BI95&lt;&gt;"",'20'!BI95/20,"")</f>
        <v/>
      </c>
      <c r="BJ95" s="54" t="str">
        <f>IF('20'!BJ95&lt;&gt;"",'20'!BJ95/20,"")</f>
        <v/>
      </c>
      <c r="BK95" s="54" t="str">
        <f>IF('20'!BK95&lt;&gt;"",'20'!BK95/20,"")</f>
        <v/>
      </c>
      <c r="BL95" s="54" t="str">
        <f>IF('20'!BL95&lt;&gt;"",'20'!BL95/20,"")</f>
        <v/>
      </c>
      <c r="BM95" s="54" t="str">
        <f>IF('20'!BM95&lt;&gt;"",'20'!BM95/20,"")</f>
        <v/>
      </c>
      <c r="BN95" s="54" t="str">
        <f>IF('20'!BN95&lt;&gt;"",'20'!BN95/20,"")</f>
        <v/>
      </c>
      <c r="BO95" s="54" t="str">
        <f>IF('20'!BO95&lt;&gt;"",'20'!BO95/20,"")</f>
        <v/>
      </c>
      <c r="BP95" s="54" t="str">
        <f>IF('20'!BP95&lt;&gt;"",'20'!BP95/20,"")</f>
        <v/>
      </c>
      <c r="BQ95" s="54" t="str">
        <f>IF('20'!BQ95&lt;&gt;"",'20'!BQ95/20,"")</f>
        <v/>
      </c>
      <c r="BR95" s="54" t="str">
        <f>IF('20'!BR95&lt;&gt;"",'20'!BR95/20,"")</f>
        <v/>
      </c>
      <c r="BS95" s="54" t="str">
        <f>IF('20'!BS95&lt;&gt;"",'20'!BS95/20,"")</f>
        <v/>
      </c>
      <c r="BT95" s="54" t="str">
        <f>IF('20'!BT95&lt;&gt;"",'20'!BT95/20,"")</f>
        <v/>
      </c>
      <c r="BU95" s="54" t="str">
        <f>IF('20'!BU95&lt;&gt;"",'20'!BU95/20,"")</f>
        <v/>
      </c>
      <c r="BV95" s="54" t="str">
        <f>IF('20'!BV95&lt;&gt;"",'20'!BV95/20,"")</f>
        <v/>
      </c>
      <c r="BW95" s="54" t="str">
        <f>IF('20'!BW95&lt;&gt;"",'20'!BW95/20,"")</f>
        <v/>
      </c>
      <c r="BX95" s="54" t="str">
        <f>IF('20'!BX95&lt;&gt;"",'20'!BX95/20,"")</f>
        <v/>
      </c>
      <c r="BY95" s="54" t="str">
        <f>IF('20'!BY95&lt;&gt;"",'20'!BY95/20,"")</f>
        <v/>
      </c>
      <c r="BZ95" s="54" t="str">
        <f>IF('20'!BZ95&lt;&gt;"",'20'!BZ95/20,"")</f>
        <v/>
      </c>
      <c r="CA95" s="54" t="str">
        <f>IF('20'!CA95&lt;&gt;"",'20'!CA95/20,"")</f>
        <v/>
      </c>
      <c r="CB95" s="54" t="str">
        <f>IF('20'!CB95&lt;&gt;"",'20'!CB95/20,"")</f>
        <v/>
      </c>
      <c r="CC95" s="54" t="str">
        <f>IF('20'!CC95&lt;&gt;"",'20'!CC95/20,"")</f>
        <v/>
      </c>
      <c r="CD95" s="54" t="str">
        <f>IF('20'!CD95&lt;&gt;"",'20'!CD95/20,"")</f>
        <v/>
      </c>
      <c r="CE95" s="54" t="str">
        <f>IF('20'!CE95&lt;&gt;"",'20'!CE95/20,"")</f>
        <v/>
      </c>
      <c r="CF95" s="54" t="str">
        <f>IF('20'!CF95&lt;&gt;"",'20'!CF95/20,"")</f>
        <v/>
      </c>
      <c r="CG95" s="54" t="str">
        <f>IF('20'!CG95&lt;&gt;"",'20'!CG95/20,"")</f>
        <v/>
      </c>
      <c r="CH95" s="54" t="str">
        <f>IF('20'!CH95&lt;&gt;"",'20'!CH95/20,"")</f>
        <v/>
      </c>
      <c r="CI95" s="54" t="str">
        <f>IF('20'!CI95&lt;&gt;"",'20'!CI95/20,"")</f>
        <v/>
      </c>
      <c r="CJ95" s="54" t="str">
        <f>IF('20'!CJ95&lt;&gt;"",'20'!CJ95/20,"")</f>
        <v/>
      </c>
      <c r="CK95" s="54" t="str">
        <f>IF('20'!CK95&lt;&gt;"",'20'!CK95/20,"")</f>
        <v/>
      </c>
      <c r="CL95" s="54" t="str">
        <f>IF('20'!CL95&lt;&gt;"",'20'!CL95/20,"")</f>
        <v/>
      </c>
      <c r="CM95" s="54" t="str">
        <f>IF('20'!CM95&lt;&gt;"",'20'!CM95/20,"")</f>
        <v/>
      </c>
      <c r="CN95" s="54" t="str">
        <f>IF('20'!CN95&lt;&gt;"",'20'!CN95/20,"")</f>
        <v/>
      </c>
      <c r="CO95" s="54" t="str">
        <f>IF('20'!CO95&lt;&gt;"",'20'!CO95/20,"")</f>
        <v/>
      </c>
      <c r="CP95" s="54" t="str">
        <f>IF('20'!CP95&lt;&gt;"",'20'!CP95/20,"")</f>
        <v/>
      </c>
      <c r="CQ95" s="54" t="str">
        <f>IF('20'!CQ95&lt;&gt;"",'20'!CQ95/20,"")</f>
        <v/>
      </c>
      <c r="CR95" s="54" t="str">
        <f>IF('20'!CR95&lt;&gt;"",'20'!CR95/20,"")</f>
        <v/>
      </c>
      <c r="CS95" s="54" t="str">
        <f>IF('20'!CS95&lt;&gt;"",'20'!CS95/20,"")</f>
        <v/>
      </c>
      <c r="CT95" s="54" t="str">
        <f>IF('20'!CT95&lt;&gt;"",'20'!CT95/20,"")</f>
        <v/>
      </c>
      <c r="CU95" s="54" t="str">
        <f>IF('20'!CU95&lt;&gt;"",'20'!CU95/20,"")</f>
        <v/>
      </c>
      <c r="CV95" s="54" t="str">
        <f>IF('20'!CV95&lt;&gt;"",'20'!CV95/20,"")</f>
        <v/>
      </c>
      <c r="CW95" s="54" t="str">
        <f>IF('20'!CW95&lt;&gt;"",'20'!CW95/20,"")</f>
        <v/>
      </c>
      <c r="CX95" s="54" t="str">
        <f>IF('20'!CX95&lt;&gt;"",'20'!CX95/20,"")</f>
        <v/>
      </c>
      <c r="CY95" s="54" t="str">
        <f>IF('20'!CY95&lt;&gt;"",'20'!CY95/20,"")</f>
        <v/>
      </c>
      <c r="CZ95" s="54" t="str">
        <f>IF('20'!CZ95&lt;&gt;"",'20'!CZ95/20,"")</f>
        <v/>
      </c>
      <c r="DA95" s="54" t="str">
        <f>IF('20'!DA95&lt;&gt;"",'20'!DA95/20,"")</f>
        <v/>
      </c>
      <c r="DB95" s="54" t="str">
        <f>IF('20'!DB95&lt;&gt;"",'20'!DB95/20,"")</f>
        <v/>
      </c>
      <c r="DC95" s="54" t="str">
        <f>IF('20'!DC95&lt;&gt;"",'20'!DC95/20,"")</f>
        <v/>
      </c>
      <c r="DD95" s="54" t="str">
        <f>IF('20'!DD95&lt;&gt;"",'20'!DD95/20,"")</f>
        <v/>
      </c>
      <c r="DE95" s="54" t="str">
        <f>IF('20'!DE95&lt;&gt;"",'20'!DE95/20,"")</f>
        <v/>
      </c>
      <c r="DF95" s="54" t="str">
        <f>IF('20'!DF95&lt;&gt;"",'20'!DF95/20,"")</f>
        <v/>
      </c>
      <c r="DG95" s="54" t="str">
        <f>IF('20'!DG95&lt;&gt;"",'20'!DG95/20,"")</f>
        <v/>
      </c>
      <c r="DH95" s="54" t="str">
        <f>IF('20'!DH95&lt;&gt;"",'20'!DH95/20,"")</f>
        <v/>
      </c>
      <c r="DI95" s="54" t="str">
        <f>IF('20'!DI95&lt;&gt;"",'20'!DI95/20,"")</f>
        <v/>
      </c>
      <c r="DJ95" s="54" t="str">
        <f>IF('20'!DJ95&lt;&gt;"",'20'!DJ95/20,"")</f>
        <v/>
      </c>
      <c r="DK95" s="54" t="str">
        <f>IF('20'!DK95&lt;&gt;"",'20'!DK95/20,"")</f>
        <v/>
      </c>
      <c r="DL95" s="54" t="str">
        <f>IF('20'!DL95&lt;&gt;"",'20'!DL95/20,"")</f>
        <v/>
      </c>
      <c r="DM95" s="54" t="str">
        <f>IF('20'!DM95&lt;&gt;"",'20'!DM95/20,"")</f>
        <v/>
      </c>
      <c r="DN95" s="54" t="str">
        <f>IF('20'!DN95&lt;&gt;"",'20'!DN95/20,"")</f>
        <v/>
      </c>
      <c r="DO95" s="54" t="str">
        <f>IF('20'!DO95&lt;&gt;"",'20'!DO95/20,"")</f>
        <v/>
      </c>
      <c r="DP95" s="54" t="str">
        <f>IF('20'!DP95&lt;&gt;"",'20'!DP95/20,"")</f>
        <v/>
      </c>
      <c r="DQ95" s="54" t="str">
        <f>IF('20'!DQ95&lt;&gt;"",'20'!DQ95/20,"")</f>
        <v/>
      </c>
      <c r="DR95" s="54" t="str">
        <f>IF('20'!DR95&lt;&gt;"",'20'!DR95/20,"")</f>
        <v/>
      </c>
      <c r="DS95" s="54" t="str">
        <f>IF('20'!DS95&lt;&gt;"",'20'!DS95/20,"")</f>
        <v/>
      </c>
      <c r="DT95" s="54" t="str">
        <f>IF('20'!DT95&lt;&gt;"",'20'!DT95/20,"")</f>
        <v/>
      </c>
      <c r="DU95" s="54" t="str">
        <f>IF('20'!DU95&lt;&gt;"",'20'!DU95/20,"")</f>
        <v/>
      </c>
      <c r="DV95" s="54" t="str">
        <f>IF('20'!DV95&lt;&gt;"",'20'!DV95/20,"")</f>
        <v/>
      </c>
      <c r="DW95" s="54" t="str">
        <f>IF('20'!DW95&lt;&gt;"",'20'!DW95/20,"")</f>
        <v/>
      </c>
      <c r="DX95" s="54" t="str">
        <f>IF('20'!DX95&lt;&gt;"",'20'!DX95/20,"")</f>
        <v/>
      </c>
      <c r="DY95" s="54" t="str">
        <f>IF('20'!DY95&lt;&gt;"",'20'!DY95/20,"")</f>
        <v/>
      </c>
      <c r="DZ95" s="54" t="str">
        <f>IF('20'!DZ95&lt;&gt;"",'20'!DZ95/20,"")</f>
        <v/>
      </c>
      <c r="EA95" s="54" t="str">
        <f>IF('20'!EA95&lt;&gt;"",'20'!EA95/20,"")</f>
        <v/>
      </c>
      <c r="EB95" s="54" t="str">
        <f>IF('20'!EB95&lt;&gt;"",'20'!EB95/20,"")</f>
        <v/>
      </c>
      <c r="EC95" s="54" t="str">
        <f>IF('20'!EC95&lt;&gt;"",'20'!EC95/20,"")</f>
        <v/>
      </c>
      <c r="ED95" s="54" t="str">
        <f>IF('20'!ED95&lt;&gt;"",'20'!ED95/20,"")</f>
        <v/>
      </c>
      <c r="EE95" s="54" t="str">
        <f>IF('20'!EE95&lt;&gt;"",'20'!EE95/20,"")</f>
        <v/>
      </c>
      <c r="EF95" s="54" t="str">
        <f>IF('20'!EF95&lt;&gt;"",'20'!EF95/20,"")</f>
        <v/>
      </c>
      <c r="EG95" s="54" t="str">
        <f>IF('20'!EG95&lt;&gt;"",'20'!EG95/20,"")</f>
        <v/>
      </c>
      <c r="EH95" s="54" t="str">
        <f>IF('20'!EH95&lt;&gt;"",'20'!EH95/20,"")</f>
        <v/>
      </c>
      <c r="EI95" s="54" t="str">
        <f>IF('20'!EI95&lt;&gt;"",'20'!EI95/20,"")</f>
        <v/>
      </c>
      <c r="EJ95" s="54" t="str">
        <f>IF('20'!EJ95&lt;&gt;"",'20'!EJ95/20,"")</f>
        <v/>
      </c>
      <c r="EK95" s="54" t="str">
        <f>IF('20'!EK95&lt;&gt;"",'20'!EK95/20,"")</f>
        <v/>
      </c>
      <c r="EL95" s="54" t="str">
        <f>IF('20'!EL95&lt;&gt;"",'20'!EL95/20,"")</f>
        <v/>
      </c>
      <c r="EM95" s="54" t="str">
        <f>IF('20'!EM95&lt;&gt;"",'20'!EM95/20,"")</f>
        <v/>
      </c>
      <c r="EN95" s="54" t="str">
        <f>IF('20'!EN95&lt;&gt;"",'20'!EN95/20,"")</f>
        <v/>
      </c>
      <c r="EO95" s="54" t="str">
        <f>IF('20'!EO95&lt;&gt;"",'20'!EO95/20,"")</f>
        <v/>
      </c>
      <c r="EP95" s="54" t="str">
        <f>IF('20'!EP95&lt;&gt;"",'20'!EP95/20,"")</f>
        <v/>
      </c>
      <c r="EQ95" s="54" t="str">
        <f>IF('20'!EQ95&lt;&gt;"",'20'!EQ95/20,"")</f>
        <v/>
      </c>
      <c r="ER95" s="54" t="str">
        <f>IF('20'!ER95&lt;&gt;"",'20'!ER95/20,"")</f>
        <v/>
      </c>
      <c r="ES95" s="54" t="str">
        <f>IF('20'!ES95&lt;&gt;"",'20'!ES95/20,"")</f>
        <v/>
      </c>
      <c r="ET95" s="54" t="str">
        <f>IF('20'!ET95&lt;&gt;"",'20'!ET95/20,"")</f>
        <v/>
      </c>
      <c r="EU95" s="54" t="str">
        <f>IF('20'!EU95&lt;&gt;"",'20'!EU95/20,"")</f>
        <v/>
      </c>
      <c r="EV95" s="54" t="str">
        <f>IF('20'!EV95&lt;&gt;"",'20'!EV95/20,"")</f>
        <v/>
      </c>
      <c r="EW95" s="54" t="str">
        <f>IF('20'!EW95&lt;&gt;"",'20'!EW95/20,"")</f>
        <v/>
      </c>
      <c r="EX95" s="54" t="str">
        <f>IF('20'!EX95&lt;&gt;"",'20'!EX95/20,"")</f>
        <v/>
      </c>
      <c r="EY95" s="54" t="str">
        <f>IF('20'!EY95&lt;&gt;"",'20'!EY95/20,"")</f>
        <v/>
      </c>
      <c r="EZ95" s="54" t="str">
        <f>IF('20'!EZ95&lt;&gt;"",'20'!EZ95/20,"")</f>
        <v/>
      </c>
      <c r="FA95" s="54" t="str">
        <f>IF('20'!FA95&lt;&gt;"",'20'!FA95/20,"")</f>
        <v/>
      </c>
      <c r="FB95" s="54" t="str">
        <f>IF('20'!FB95&lt;&gt;"",'20'!FB95/20,"")</f>
        <v/>
      </c>
      <c r="FC95" s="54" t="str">
        <f>IF('20'!FC95&lt;&gt;"",'20'!FC95/20,"")</f>
        <v/>
      </c>
      <c r="FD95" s="54" t="str">
        <f>IF('20'!FD95&lt;&gt;"",'20'!FD95/20,"")</f>
        <v/>
      </c>
      <c r="FE95" s="54" t="str">
        <f>IF('20'!FE95&lt;&gt;"",'20'!FE95/20,"")</f>
        <v/>
      </c>
      <c r="FF95" s="54" t="str">
        <f>IF('20'!FF95&lt;&gt;"",'20'!FF95/20,"")</f>
        <v/>
      </c>
      <c r="FG95" s="54" t="str">
        <f>IF('20'!FG95&lt;&gt;"",'20'!FG95/20,"")</f>
        <v/>
      </c>
      <c r="FH95" s="54" t="str">
        <f>IF('20'!FH95&lt;&gt;"",'20'!FH95/20,"")</f>
        <v/>
      </c>
      <c r="FI95" s="54" t="str">
        <f>IF('20'!FI95&lt;&gt;"",'20'!FI95/20,"")</f>
        <v/>
      </c>
      <c r="FJ95" s="54" t="str">
        <f>IF('20'!FJ95&lt;&gt;"",'20'!FJ95/20,"")</f>
        <v/>
      </c>
      <c r="FK95" s="54" t="str">
        <f>IF('20'!FK95&lt;&gt;"",'20'!FK95/20,"")</f>
        <v/>
      </c>
      <c r="FL95" s="54" t="str">
        <f>IF('20'!FL95&lt;&gt;"",'20'!FL95/20,"")</f>
        <v/>
      </c>
    </row>
    <row r="96" spans="2:168" x14ac:dyDescent="0.25">
      <c r="B96" s="42"/>
      <c r="C96" s="42"/>
      <c r="D96" s="38"/>
      <c r="E96" s="54" t="str">
        <f>IF('20'!E96&lt;&gt;"",'20'!E96/20,"")</f>
        <v/>
      </c>
      <c r="F96" s="54" t="str">
        <f>IF('20'!F96&lt;&gt;"",'20'!F96/20,"")</f>
        <v/>
      </c>
      <c r="G96" s="54" t="str">
        <f>IF('20'!G96&lt;&gt;"",'20'!G96/20,"")</f>
        <v/>
      </c>
      <c r="H96" s="54" t="str">
        <f>IF('20'!H96&lt;&gt;"",'20'!H96/20,"")</f>
        <v/>
      </c>
      <c r="I96" s="54" t="str">
        <f>IF('20'!I96&lt;&gt;"",'20'!I96/20,"")</f>
        <v/>
      </c>
      <c r="J96" s="54" t="str">
        <f>IF('20'!J96&lt;&gt;"",'20'!J96/20,"")</f>
        <v/>
      </c>
      <c r="K96" s="54" t="str">
        <f>IF('20'!K96&lt;&gt;"",'20'!K96/20,"")</f>
        <v/>
      </c>
      <c r="L96" s="54" t="str">
        <f>IF('20'!L96&lt;&gt;"",'20'!L96/20,"")</f>
        <v/>
      </c>
      <c r="M96" s="54" t="str">
        <f>IF('20'!M96&lt;&gt;"",'20'!M96/20,"")</f>
        <v/>
      </c>
      <c r="N96" s="54" t="str">
        <f>IF('20'!N96&lt;&gt;"",'20'!N96/20,"")</f>
        <v/>
      </c>
      <c r="O96" s="54" t="str">
        <f>IF('20'!O96&lt;&gt;"",'20'!O96/20,"")</f>
        <v/>
      </c>
      <c r="P96" s="54" t="str">
        <f>IF('20'!P96&lt;&gt;"",'20'!P96/20,"")</f>
        <v/>
      </c>
      <c r="Q96" s="54" t="str">
        <f>IF('20'!Q96&lt;&gt;"",'20'!Q96/20,"")</f>
        <v/>
      </c>
      <c r="R96" s="54" t="str">
        <f>IF('20'!R96&lt;&gt;"",'20'!R96/20,"")</f>
        <v/>
      </c>
      <c r="S96" s="54" t="str">
        <f>IF('20'!S96&lt;&gt;"",'20'!S96/20,"")</f>
        <v/>
      </c>
      <c r="T96" s="54" t="str">
        <f>IF('20'!T96&lt;&gt;"",'20'!T96/20,"")</f>
        <v/>
      </c>
      <c r="U96" s="54" t="str">
        <f>IF('20'!U96&lt;&gt;"",'20'!U96/20,"")</f>
        <v/>
      </c>
      <c r="V96" s="54" t="str">
        <f>IF('20'!V96&lt;&gt;"",'20'!V96/20,"")</f>
        <v/>
      </c>
      <c r="W96" s="54" t="str">
        <f>IF('20'!W96&lt;&gt;"",'20'!W96/20,"")</f>
        <v/>
      </c>
      <c r="X96" s="54" t="str">
        <f>IF('20'!X96&lt;&gt;"",'20'!X96/20,"")</f>
        <v/>
      </c>
      <c r="Y96" s="54" t="str">
        <f>IF('20'!Y96&lt;&gt;"",'20'!Y96/20,"")</f>
        <v/>
      </c>
      <c r="Z96" s="54" t="str">
        <f>IF('20'!Z96&lt;&gt;"",'20'!Z96/20,"")</f>
        <v/>
      </c>
      <c r="AA96" s="54" t="str">
        <f>IF('20'!AA96&lt;&gt;"",'20'!AA96/20,"")</f>
        <v/>
      </c>
      <c r="AB96" s="54" t="str">
        <f>IF('20'!AB96&lt;&gt;"",'20'!AB96/20,"")</f>
        <v/>
      </c>
      <c r="AC96" s="54" t="str">
        <f>IF('20'!AC96&lt;&gt;"",'20'!AC96/20,"")</f>
        <v/>
      </c>
      <c r="AD96" s="54" t="str">
        <f>IF('20'!AD96&lt;&gt;"",'20'!AD96/20,"")</f>
        <v/>
      </c>
      <c r="AE96" s="54" t="str">
        <f>IF('20'!AE96&lt;&gt;"",'20'!AE96/20,"")</f>
        <v/>
      </c>
      <c r="AF96" s="54" t="str">
        <f>IF('20'!AF96&lt;&gt;"",'20'!AF96/20,"")</f>
        <v/>
      </c>
      <c r="AG96" s="54" t="str">
        <f>IF('20'!AG96&lt;&gt;"",'20'!AG96/20,"")</f>
        <v/>
      </c>
      <c r="AH96" s="54" t="str">
        <f>IF('20'!AH96&lt;&gt;"",'20'!AH96/20,"")</f>
        <v/>
      </c>
      <c r="AI96" s="54" t="str">
        <f>IF('20'!AI96&lt;&gt;"",'20'!AI96/20,"")</f>
        <v/>
      </c>
      <c r="AJ96" s="54" t="str">
        <f>IF('20'!AJ96&lt;&gt;"",'20'!AJ96/20,"")</f>
        <v/>
      </c>
      <c r="AK96" s="54" t="str">
        <f>IF('20'!AK96&lt;&gt;"",'20'!AK96/20,"")</f>
        <v/>
      </c>
      <c r="AL96" s="54" t="str">
        <f>IF('20'!AL96&lt;&gt;"",'20'!AL96/20,"")</f>
        <v/>
      </c>
      <c r="AM96" s="54" t="str">
        <f>IF('20'!AM96&lt;&gt;"",'20'!AM96/20,"")</f>
        <v/>
      </c>
      <c r="AN96" s="54" t="str">
        <f>IF('20'!AN96&lt;&gt;"",'20'!AN96/20,"")</f>
        <v/>
      </c>
      <c r="AO96" s="54" t="str">
        <f>IF('20'!AO96&lt;&gt;"",'20'!AO96/20,"")</f>
        <v/>
      </c>
      <c r="AP96" s="54" t="str">
        <f>IF('20'!AP96&lt;&gt;"",'20'!AP96/20,"")</f>
        <v/>
      </c>
      <c r="AQ96" s="54" t="str">
        <f>IF('20'!AQ96&lt;&gt;"",'20'!AQ96/20,"")</f>
        <v/>
      </c>
      <c r="AR96" s="54" t="str">
        <f>IF('20'!AR96&lt;&gt;"",'20'!AR96/20,"")</f>
        <v/>
      </c>
      <c r="AS96" s="54" t="str">
        <f>IF('20'!AS96&lt;&gt;"",'20'!AS96/20,"")</f>
        <v/>
      </c>
      <c r="AT96" s="54" t="str">
        <f>IF('20'!AT96&lt;&gt;"",'20'!AT96/20,"")</f>
        <v/>
      </c>
      <c r="AU96" s="54" t="str">
        <f>IF('20'!AU96&lt;&gt;"",'20'!AU96/20,"")</f>
        <v/>
      </c>
      <c r="AV96" s="54" t="str">
        <f>IF('20'!AV96&lt;&gt;"",'20'!AV96/20,"")</f>
        <v/>
      </c>
      <c r="AW96" s="54" t="str">
        <f>IF('20'!AW96&lt;&gt;"",'20'!AW96/20,"")</f>
        <v/>
      </c>
      <c r="AX96" s="54" t="str">
        <f>IF('20'!AX96&lt;&gt;"",'20'!AX96/20,"")</f>
        <v/>
      </c>
      <c r="AY96" s="54" t="str">
        <f>IF('20'!AY96&lt;&gt;"",'20'!AY96/20,"")</f>
        <v/>
      </c>
      <c r="AZ96" s="54" t="str">
        <f>IF('20'!AZ96&lt;&gt;"",'20'!AZ96/20,"")</f>
        <v/>
      </c>
      <c r="BA96" s="54" t="str">
        <f>IF('20'!BA96&lt;&gt;"",'20'!BA96/20,"")</f>
        <v/>
      </c>
      <c r="BB96" s="54" t="str">
        <f>IF('20'!BB96&lt;&gt;"",'20'!BB96/20,"")</f>
        <v/>
      </c>
      <c r="BC96" s="54" t="str">
        <f>IF('20'!BC96&lt;&gt;"",'20'!BC96/20,"")</f>
        <v/>
      </c>
      <c r="BD96" s="54" t="str">
        <f>IF('20'!BD96&lt;&gt;"",'20'!BD96/20,"")</f>
        <v/>
      </c>
      <c r="BE96" s="54" t="str">
        <f>IF('20'!BE96&lt;&gt;"",'20'!BE96/20,"")</f>
        <v/>
      </c>
      <c r="BF96" s="54" t="str">
        <f>IF('20'!BF96&lt;&gt;"",'20'!BF96/20,"")</f>
        <v/>
      </c>
      <c r="BG96" s="54" t="str">
        <f>IF('20'!BG96&lt;&gt;"",'20'!BG96/20,"")</f>
        <v/>
      </c>
      <c r="BH96" s="54" t="str">
        <f>IF('20'!BH96&lt;&gt;"",'20'!BH96/20,"")</f>
        <v/>
      </c>
      <c r="BI96" s="54" t="str">
        <f>IF('20'!BI96&lt;&gt;"",'20'!BI96/20,"")</f>
        <v/>
      </c>
      <c r="BJ96" s="54" t="str">
        <f>IF('20'!BJ96&lt;&gt;"",'20'!BJ96/20,"")</f>
        <v/>
      </c>
      <c r="BK96" s="54" t="str">
        <f>IF('20'!BK96&lt;&gt;"",'20'!BK96/20,"")</f>
        <v/>
      </c>
      <c r="BL96" s="54" t="str">
        <f>IF('20'!BL96&lt;&gt;"",'20'!BL96/20,"")</f>
        <v/>
      </c>
      <c r="BM96" s="54" t="str">
        <f>IF('20'!BM96&lt;&gt;"",'20'!BM96/20,"")</f>
        <v/>
      </c>
      <c r="BN96" s="54" t="str">
        <f>IF('20'!BN96&lt;&gt;"",'20'!BN96/20,"")</f>
        <v/>
      </c>
      <c r="BO96" s="54" t="str">
        <f>IF('20'!BO96&lt;&gt;"",'20'!BO96/20,"")</f>
        <v/>
      </c>
      <c r="BP96" s="54" t="str">
        <f>IF('20'!BP96&lt;&gt;"",'20'!BP96/20,"")</f>
        <v/>
      </c>
      <c r="BQ96" s="54" t="str">
        <f>IF('20'!BQ96&lt;&gt;"",'20'!BQ96/20,"")</f>
        <v/>
      </c>
      <c r="BR96" s="54" t="str">
        <f>IF('20'!BR96&lt;&gt;"",'20'!BR96/20,"")</f>
        <v/>
      </c>
      <c r="BS96" s="54" t="str">
        <f>IF('20'!BS96&lt;&gt;"",'20'!BS96/20,"")</f>
        <v/>
      </c>
      <c r="BT96" s="54" t="str">
        <f>IF('20'!BT96&lt;&gt;"",'20'!BT96/20,"")</f>
        <v/>
      </c>
      <c r="BU96" s="54" t="str">
        <f>IF('20'!BU96&lt;&gt;"",'20'!BU96/20,"")</f>
        <v/>
      </c>
      <c r="BV96" s="54" t="str">
        <f>IF('20'!BV96&lt;&gt;"",'20'!BV96/20,"")</f>
        <v/>
      </c>
      <c r="BW96" s="54" t="str">
        <f>IF('20'!BW96&lt;&gt;"",'20'!BW96/20,"")</f>
        <v/>
      </c>
      <c r="BX96" s="54" t="str">
        <f>IF('20'!BX96&lt;&gt;"",'20'!BX96/20,"")</f>
        <v/>
      </c>
      <c r="BY96" s="54" t="str">
        <f>IF('20'!BY96&lt;&gt;"",'20'!BY96/20,"")</f>
        <v/>
      </c>
      <c r="BZ96" s="54" t="str">
        <f>IF('20'!BZ96&lt;&gt;"",'20'!BZ96/20,"")</f>
        <v/>
      </c>
      <c r="CA96" s="54" t="str">
        <f>IF('20'!CA96&lt;&gt;"",'20'!CA96/20,"")</f>
        <v/>
      </c>
      <c r="CB96" s="54" t="str">
        <f>IF('20'!CB96&lt;&gt;"",'20'!CB96/20,"")</f>
        <v/>
      </c>
      <c r="CC96" s="54" t="str">
        <f>IF('20'!CC96&lt;&gt;"",'20'!CC96/20,"")</f>
        <v/>
      </c>
      <c r="CD96" s="54" t="str">
        <f>IF('20'!CD96&lt;&gt;"",'20'!CD96/20,"")</f>
        <v/>
      </c>
      <c r="CE96" s="54" t="str">
        <f>IF('20'!CE96&lt;&gt;"",'20'!CE96/20,"")</f>
        <v/>
      </c>
      <c r="CF96" s="54" t="str">
        <f>IF('20'!CF96&lt;&gt;"",'20'!CF96/20,"")</f>
        <v/>
      </c>
      <c r="CG96" s="54" t="str">
        <f>IF('20'!CG96&lt;&gt;"",'20'!CG96/20,"")</f>
        <v/>
      </c>
      <c r="CH96" s="54" t="str">
        <f>IF('20'!CH96&lt;&gt;"",'20'!CH96/20,"")</f>
        <v/>
      </c>
      <c r="CI96" s="54" t="str">
        <f>IF('20'!CI96&lt;&gt;"",'20'!CI96/20,"")</f>
        <v/>
      </c>
      <c r="CJ96" s="54" t="str">
        <f>IF('20'!CJ96&lt;&gt;"",'20'!CJ96/20,"")</f>
        <v/>
      </c>
      <c r="CK96" s="54" t="str">
        <f>IF('20'!CK96&lt;&gt;"",'20'!CK96/20,"")</f>
        <v/>
      </c>
      <c r="CL96" s="54" t="str">
        <f>IF('20'!CL96&lt;&gt;"",'20'!CL96/20,"")</f>
        <v/>
      </c>
      <c r="CM96" s="54" t="str">
        <f>IF('20'!CM96&lt;&gt;"",'20'!CM96/20,"")</f>
        <v/>
      </c>
      <c r="CN96" s="54" t="str">
        <f>IF('20'!CN96&lt;&gt;"",'20'!CN96/20,"")</f>
        <v/>
      </c>
      <c r="CO96" s="54" t="str">
        <f>IF('20'!CO96&lt;&gt;"",'20'!CO96/20,"")</f>
        <v/>
      </c>
      <c r="CP96" s="54" t="str">
        <f>IF('20'!CP96&lt;&gt;"",'20'!CP96/20,"")</f>
        <v/>
      </c>
      <c r="CQ96" s="54" t="str">
        <f>IF('20'!CQ96&lt;&gt;"",'20'!CQ96/20,"")</f>
        <v/>
      </c>
      <c r="CR96" s="54" t="str">
        <f>IF('20'!CR96&lt;&gt;"",'20'!CR96/20,"")</f>
        <v/>
      </c>
      <c r="CS96" s="54" t="str">
        <f>IF('20'!CS96&lt;&gt;"",'20'!CS96/20,"")</f>
        <v/>
      </c>
      <c r="CT96" s="54" t="str">
        <f>IF('20'!CT96&lt;&gt;"",'20'!CT96/20,"")</f>
        <v/>
      </c>
      <c r="CU96" s="54" t="str">
        <f>IF('20'!CU96&lt;&gt;"",'20'!CU96/20,"")</f>
        <v/>
      </c>
      <c r="CV96" s="54" t="str">
        <f>IF('20'!CV96&lt;&gt;"",'20'!CV96/20,"")</f>
        <v/>
      </c>
      <c r="CW96" s="54" t="str">
        <f>IF('20'!CW96&lt;&gt;"",'20'!CW96/20,"")</f>
        <v/>
      </c>
      <c r="CX96" s="54" t="str">
        <f>IF('20'!CX96&lt;&gt;"",'20'!CX96/20,"")</f>
        <v/>
      </c>
      <c r="CY96" s="54" t="str">
        <f>IF('20'!CY96&lt;&gt;"",'20'!CY96/20,"")</f>
        <v/>
      </c>
      <c r="CZ96" s="54" t="str">
        <f>IF('20'!CZ96&lt;&gt;"",'20'!CZ96/20,"")</f>
        <v/>
      </c>
      <c r="DA96" s="54" t="str">
        <f>IF('20'!DA96&lt;&gt;"",'20'!DA96/20,"")</f>
        <v/>
      </c>
      <c r="DB96" s="54" t="str">
        <f>IF('20'!DB96&lt;&gt;"",'20'!DB96/20,"")</f>
        <v/>
      </c>
      <c r="DC96" s="54" t="str">
        <f>IF('20'!DC96&lt;&gt;"",'20'!DC96/20,"")</f>
        <v/>
      </c>
      <c r="DD96" s="54" t="str">
        <f>IF('20'!DD96&lt;&gt;"",'20'!DD96/20,"")</f>
        <v/>
      </c>
      <c r="DE96" s="54" t="str">
        <f>IF('20'!DE96&lt;&gt;"",'20'!DE96/20,"")</f>
        <v/>
      </c>
      <c r="DF96" s="54" t="str">
        <f>IF('20'!DF96&lt;&gt;"",'20'!DF96/20,"")</f>
        <v/>
      </c>
      <c r="DG96" s="54" t="str">
        <f>IF('20'!DG96&lt;&gt;"",'20'!DG96/20,"")</f>
        <v/>
      </c>
      <c r="DH96" s="54" t="str">
        <f>IF('20'!DH96&lt;&gt;"",'20'!DH96/20,"")</f>
        <v/>
      </c>
      <c r="DI96" s="54" t="str">
        <f>IF('20'!DI96&lt;&gt;"",'20'!DI96/20,"")</f>
        <v/>
      </c>
      <c r="DJ96" s="54" t="str">
        <f>IF('20'!DJ96&lt;&gt;"",'20'!DJ96/20,"")</f>
        <v/>
      </c>
      <c r="DK96" s="54" t="str">
        <f>IF('20'!DK96&lt;&gt;"",'20'!DK96/20,"")</f>
        <v/>
      </c>
      <c r="DL96" s="54" t="str">
        <f>IF('20'!DL96&lt;&gt;"",'20'!DL96/20,"")</f>
        <v/>
      </c>
      <c r="DM96" s="54" t="str">
        <f>IF('20'!DM96&lt;&gt;"",'20'!DM96/20,"")</f>
        <v/>
      </c>
      <c r="DN96" s="54" t="str">
        <f>IF('20'!DN96&lt;&gt;"",'20'!DN96/20,"")</f>
        <v/>
      </c>
      <c r="DO96" s="54" t="str">
        <f>IF('20'!DO96&lt;&gt;"",'20'!DO96/20,"")</f>
        <v/>
      </c>
      <c r="DP96" s="54" t="str">
        <f>IF('20'!DP96&lt;&gt;"",'20'!DP96/20,"")</f>
        <v/>
      </c>
      <c r="DQ96" s="54" t="str">
        <f>IF('20'!DQ96&lt;&gt;"",'20'!DQ96/20,"")</f>
        <v/>
      </c>
      <c r="DR96" s="54" t="str">
        <f>IF('20'!DR96&lt;&gt;"",'20'!DR96/20,"")</f>
        <v/>
      </c>
      <c r="DS96" s="54" t="str">
        <f>IF('20'!DS96&lt;&gt;"",'20'!DS96/20,"")</f>
        <v/>
      </c>
      <c r="DT96" s="54" t="str">
        <f>IF('20'!DT96&lt;&gt;"",'20'!DT96/20,"")</f>
        <v/>
      </c>
      <c r="DU96" s="54" t="str">
        <f>IF('20'!DU96&lt;&gt;"",'20'!DU96/20,"")</f>
        <v/>
      </c>
      <c r="DV96" s="54" t="str">
        <f>IF('20'!DV96&lt;&gt;"",'20'!DV96/20,"")</f>
        <v/>
      </c>
      <c r="DW96" s="54" t="str">
        <f>IF('20'!DW96&lt;&gt;"",'20'!DW96/20,"")</f>
        <v/>
      </c>
      <c r="DX96" s="54" t="str">
        <f>IF('20'!DX96&lt;&gt;"",'20'!DX96/20,"")</f>
        <v/>
      </c>
      <c r="DY96" s="54" t="str">
        <f>IF('20'!DY96&lt;&gt;"",'20'!DY96/20,"")</f>
        <v/>
      </c>
      <c r="DZ96" s="54" t="str">
        <f>IF('20'!DZ96&lt;&gt;"",'20'!DZ96/20,"")</f>
        <v/>
      </c>
      <c r="EA96" s="54" t="str">
        <f>IF('20'!EA96&lt;&gt;"",'20'!EA96/20,"")</f>
        <v/>
      </c>
      <c r="EB96" s="54" t="str">
        <f>IF('20'!EB96&lt;&gt;"",'20'!EB96/20,"")</f>
        <v/>
      </c>
      <c r="EC96" s="54" t="str">
        <f>IF('20'!EC96&lt;&gt;"",'20'!EC96/20,"")</f>
        <v/>
      </c>
      <c r="ED96" s="54" t="str">
        <f>IF('20'!ED96&lt;&gt;"",'20'!ED96/20,"")</f>
        <v/>
      </c>
      <c r="EE96" s="54" t="str">
        <f>IF('20'!EE96&lt;&gt;"",'20'!EE96/20,"")</f>
        <v/>
      </c>
      <c r="EF96" s="54" t="str">
        <f>IF('20'!EF96&lt;&gt;"",'20'!EF96/20,"")</f>
        <v/>
      </c>
      <c r="EG96" s="54" t="str">
        <f>IF('20'!EG96&lt;&gt;"",'20'!EG96/20,"")</f>
        <v/>
      </c>
      <c r="EH96" s="54" t="str">
        <f>IF('20'!EH96&lt;&gt;"",'20'!EH96/20,"")</f>
        <v/>
      </c>
      <c r="EI96" s="54" t="str">
        <f>IF('20'!EI96&lt;&gt;"",'20'!EI96/20,"")</f>
        <v/>
      </c>
      <c r="EJ96" s="54" t="str">
        <f>IF('20'!EJ96&lt;&gt;"",'20'!EJ96/20,"")</f>
        <v/>
      </c>
      <c r="EK96" s="54" t="str">
        <f>IF('20'!EK96&lt;&gt;"",'20'!EK96/20,"")</f>
        <v/>
      </c>
      <c r="EL96" s="54" t="str">
        <f>IF('20'!EL96&lt;&gt;"",'20'!EL96/20,"")</f>
        <v/>
      </c>
      <c r="EM96" s="54" t="str">
        <f>IF('20'!EM96&lt;&gt;"",'20'!EM96/20,"")</f>
        <v/>
      </c>
      <c r="EN96" s="54" t="str">
        <f>IF('20'!EN96&lt;&gt;"",'20'!EN96/20,"")</f>
        <v/>
      </c>
      <c r="EO96" s="54" t="str">
        <f>IF('20'!EO96&lt;&gt;"",'20'!EO96/20,"")</f>
        <v/>
      </c>
      <c r="EP96" s="54" t="str">
        <f>IF('20'!EP96&lt;&gt;"",'20'!EP96/20,"")</f>
        <v/>
      </c>
      <c r="EQ96" s="54" t="str">
        <f>IF('20'!EQ96&lt;&gt;"",'20'!EQ96/20,"")</f>
        <v/>
      </c>
      <c r="ER96" s="54" t="str">
        <f>IF('20'!ER96&lt;&gt;"",'20'!ER96/20,"")</f>
        <v/>
      </c>
      <c r="ES96" s="54" t="str">
        <f>IF('20'!ES96&lt;&gt;"",'20'!ES96/20,"")</f>
        <v/>
      </c>
      <c r="ET96" s="54" t="str">
        <f>IF('20'!ET96&lt;&gt;"",'20'!ET96/20,"")</f>
        <v/>
      </c>
      <c r="EU96" s="54" t="str">
        <f>IF('20'!EU96&lt;&gt;"",'20'!EU96/20,"")</f>
        <v/>
      </c>
      <c r="EV96" s="54" t="str">
        <f>IF('20'!EV96&lt;&gt;"",'20'!EV96/20,"")</f>
        <v/>
      </c>
      <c r="EW96" s="54" t="str">
        <f>IF('20'!EW96&lt;&gt;"",'20'!EW96/20,"")</f>
        <v/>
      </c>
      <c r="EX96" s="54" t="str">
        <f>IF('20'!EX96&lt;&gt;"",'20'!EX96/20,"")</f>
        <v/>
      </c>
      <c r="EY96" s="54" t="str">
        <f>IF('20'!EY96&lt;&gt;"",'20'!EY96/20,"")</f>
        <v/>
      </c>
      <c r="EZ96" s="54" t="str">
        <f>IF('20'!EZ96&lt;&gt;"",'20'!EZ96/20,"")</f>
        <v/>
      </c>
      <c r="FA96" s="54" t="str">
        <f>IF('20'!FA96&lt;&gt;"",'20'!FA96/20,"")</f>
        <v/>
      </c>
      <c r="FB96" s="54" t="str">
        <f>IF('20'!FB96&lt;&gt;"",'20'!FB96/20,"")</f>
        <v/>
      </c>
      <c r="FC96" s="54" t="str">
        <f>IF('20'!FC96&lt;&gt;"",'20'!FC96/20,"")</f>
        <v/>
      </c>
      <c r="FD96" s="54" t="str">
        <f>IF('20'!FD96&lt;&gt;"",'20'!FD96/20,"")</f>
        <v/>
      </c>
      <c r="FE96" s="54" t="str">
        <f>IF('20'!FE96&lt;&gt;"",'20'!FE96/20,"")</f>
        <v/>
      </c>
      <c r="FF96" s="54" t="str">
        <f>IF('20'!FF96&lt;&gt;"",'20'!FF96/20,"")</f>
        <v/>
      </c>
      <c r="FG96" s="54" t="str">
        <f>IF('20'!FG96&lt;&gt;"",'20'!FG96/20,"")</f>
        <v/>
      </c>
      <c r="FH96" s="54" t="str">
        <f>IF('20'!FH96&lt;&gt;"",'20'!FH96/20,"")</f>
        <v/>
      </c>
      <c r="FI96" s="54" t="str">
        <f>IF('20'!FI96&lt;&gt;"",'20'!FI96/20,"")</f>
        <v/>
      </c>
      <c r="FJ96" s="54" t="str">
        <f>IF('20'!FJ96&lt;&gt;"",'20'!FJ96/20,"")</f>
        <v/>
      </c>
      <c r="FK96" s="54" t="str">
        <f>IF('20'!FK96&lt;&gt;"",'20'!FK96/20,"")</f>
        <v/>
      </c>
      <c r="FL96" s="54" t="str">
        <f>IF('20'!FL96&lt;&gt;"",'20'!FL96/20,"")</f>
        <v/>
      </c>
    </row>
    <row r="97" spans="2:168" x14ac:dyDescent="0.25">
      <c r="B97" s="42"/>
      <c r="C97" s="42"/>
      <c r="D97" s="38"/>
      <c r="E97" s="54" t="str">
        <f>IF('20'!E97&lt;&gt;"",'20'!E97/20,"")</f>
        <v/>
      </c>
      <c r="F97" s="54" t="str">
        <f>IF('20'!F97&lt;&gt;"",'20'!F97/20,"")</f>
        <v/>
      </c>
      <c r="G97" s="54" t="str">
        <f>IF('20'!G97&lt;&gt;"",'20'!G97/20,"")</f>
        <v/>
      </c>
      <c r="H97" s="54" t="str">
        <f>IF('20'!H97&lt;&gt;"",'20'!H97/20,"")</f>
        <v/>
      </c>
      <c r="I97" s="54" t="str">
        <f>IF('20'!I97&lt;&gt;"",'20'!I97/20,"")</f>
        <v/>
      </c>
      <c r="J97" s="54" t="str">
        <f>IF('20'!J97&lt;&gt;"",'20'!J97/20,"")</f>
        <v/>
      </c>
      <c r="K97" s="54" t="str">
        <f>IF('20'!K97&lt;&gt;"",'20'!K97/20,"")</f>
        <v/>
      </c>
      <c r="L97" s="54" t="str">
        <f>IF('20'!L97&lt;&gt;"",'20'!L97/20,"")</f>
        <v/>
      </c>
      <c r="M97" s="54" t="str">
        <f>IF('20'!M97&lt;&gt;"",'20'!M97/20,"")</f>
        <v/>
      </c>
      <c r="N97" s="54" t="str">
        <f>IF('20'!N97&lt;&gt;"",'20'!N97/20,"")</f>
        <v/>
      </c>
      <c r="O97" s="54" t="str">
        <f>IF('20'!O97&lt;&gt;"",'20'!O97/20,"")</f>
        <v/>
      </c>
      <c r="P97" s="54" t="str">
        <f>IF('20'!P97&lt;&gt;"",'20'!P97/20,"")</f>
        <v/>
      </c>
      <c r="Q97" s="54" t="str">
        <f>IF('20'!Q97&lt;&gt;"",'20'!Q97/20,"")</f>
        <v/>
      </c>
      <c r="R97" s="54" t="str">
        <f>IF('20'!R97&lt;&gt;"",'20'!R97/20,"")</f>
        <v/>
      </c>
      <c r="S97" s="54" t="str">
        <f>IF('20'!S97&lt;&gt;"",'20'!S97/20,"")</f>
        <v/>
      </c>
      <c r="T97" s="54" t="str">
        <f>IF('20'!T97&lt;&gt;"",'20'!T97/20,"")</f>
        <v/>
      </c>
      <c r="U97" s="54" t="str">
        <f>IF('20'!U97&lt;&gt;"",'20'!U97/20,"")</f>
        <v/>
      </c>
      <c r="V97" s="54" t="str">
        <f>IF('20'!V97&lt;&gt;"",'20'!V97/20,"")</f>
        <v/>
      </c>
      <c r="W97" s="54" t="str">
        <f>IF('20'!W97&lt;&gt;"",'20'!W97/20,"")</f>
        <v/>
      </c>
      <c r="X97" s="54" t="str">
        <f>IF('20'!X97&lt;&gt;"",'20'!X97/20,"")</f>
        <v/>
      </c>
      <c r="Y97" s="54" t="str">
        <f>IF('20'!Y97&lt;&gt;"",'20'!Y97/20,"")</f>
        <v/>
      </c>
      <c r="Z97" s="54" t="str">
        <f>IF('20'!Z97&lt;&gt;"",'20'!Z97/20,"")</f>
        <v/>
      </c>
      <c r="AA97" s="54" t="str">
        <f>IF('20'!AA97&lt;&gt;"",'20'!AA97/20,"")</f>
        <v/>
      </c>
      <c r="AB97" s="54" t="str">
        <f>IF('20'!AB97&lt;&gt;"",'20'!AB97/20,"")</f>
        <v/>
      </c>
      <c r="AC97" s="54" t="str">
        <f>IF('20'!AC97&lt;&gt;"",'20'!AC97/20,"")</f>
        <v/>
      </c>
      <c r="AD97" s="54" t="str">
        <f>IF('20'!AD97&lt;&gt;"",'20'!AD97/20,"")</f>
        <v/>
      </c>
      <c r="AE97" s="54" t="str">
        <f>IF('20'!AE97&lt;&gt;"",'20'!AE97/20,"")</f>
        <v/>
      </c>
      <c r="AF97" s="54" t="str">
        <f>IF('20'!AF97&lt;&gt;"",'20'!AF97/20,"")</f>
        <v/>
      </c>
      <c r="AG97" s="54" t="str">
        <f>IF('20'!AG97&lt;&gt;"",'20'!AG97/20,"")</f>
        <v/>
      </c>
      <c r="AH97" s="54" t="str">
        <f>IF('20'!AH97&lt;&gt;"",'20'!AH97/20,"")</f>
        <v/>
      </c>
      <c r="AI97" s="54" t="str">
        <f>IF('20'!AI97&lt;&gt;"",'20'!AI97/20,"")</f>
        <v/>
      </c>
      <c r="AJ97" s="54" t="str">
        <f>IF('20'!AJ97&lt;&gt;"",'20'!AJ97/20,"")</f>
        <v/>
      </c>
      <c r="AK97" s="54" t="str">
        <f>IF('20'!AK97&lt;&gt;"",'20'!AK97/20,"")</f>
        <v/>
      </c>
      <c r="AL97" s="54" t="str">
        <f>IF('20'!AL97&lt;&gt;"",'20'!AL97/20,"")</f>
        <v/>
      </c>
      <c r="AM97" s="54" t="str">
        <f>IF('20'!AM97&lt;&gt;"",'20'!AM97/20,"")</f>
        <v/>
      </c>
      <c r="AN97" s="54" t="str">
        <f>IF('20'!AN97&lt;&gt;"",'20'!AN97/20,"")</f>
        <v/>
      </c>
      <c r="AO97" s="54" t="str">
        <f>IF('20'!AO97&lt;&gt;"",'20'!AO97/20,"")</f>
        <v/>
      </c>
      <c r="AP97" s="54" t="str">
        <f>IF('20'!AP97&lt;&gt;"",'20'!AP97/20,"")</f>
        <v/>
      </c>
      <c r="AQ97" s="54" t="str">
        <f>IF('20'!AQ97&lt;&gt;"",'20'!AQ97/20,"")</f>
        <v/>
      </c>
      <c r="AR97" s="54" t="str">
        <f>IF('20'!AR97&lt;&gt;"",'20'!AR97/20,"")</f>
        <v/>
      </c>
      <c r="AS97" s="54" t="str">
        <f>IF('20'!AS97&lt;&gt;"",'20'!AS97/20,"")</f>
        <v/>
      </c>
      <c r="AT97" s="54" t="str">
        <f>IF('20'!AT97&lt;&gt;"",'20'!AT97/20,"")</f>
        <v/>
      </c>
      <c r="AU97" s="54" t="str">
        <f>IF('20'!AU97&lt;&gt;"",'20'!AU97/20,"")</f>
        <v/>
      </c>
      <c r="AV97" s="54" t="str">
        <f>IF('20'!AV97&lt;&gt;"",'20'!AV97/20,"")</f>
        <v/>
      </c>
      <c r="AW97" s="54" t="str">
        <f>IF('20'!AW97&lt;&gt;"",'20'!AW97/20,"")</f>
        <v/>
      </c>
      <c r="AX97" s="54" t="str">
        <f>IF('20'!AX97&lt;&gt;"",'20'!AX97/20,"")</f>
        <v/>
      </c>
      <c r="AY97" s="54" t="str">
        <f>IF('20'!AY97&lt;&gt;"",'20'!AY97/20,"")</f>
        <v/>
      </c>
      <c r="AZ97" s="54" t="str">
        <f>IF('20'!AZ97&lt;&gt;"",'20'!AZ97/20,"")</f>
        <v/>
      </c>
      <c r="BA97" s="54" t="str">
        <f>IF('20'!BA97&lt;&gt;"",'20'!BA97/20,"")</f>
        <v/>
      </c>
      <c r="BB97" s="54" t="str">
        <f>IF('20'!BB97&lt;&gt;"",'20'!BB97/20,"")</f>
        <v/>
      </c>
      <c r="BC97" s="54" t="str">
        <f>IF('20'!BC97&lt;&gt;"",'20'!BC97/20,"")</f>
        <v/>
      </c>
      <c r="BD97" s="54" t="str">
        <f>IF('20'!BD97&lt;&gt;"",'20'!BD97/20,"")</f>
        <v/>
      </c>
      <c r="BE97" s="54" t="str">
        <f>IF('20'!BE97&lt;&gt;"",'20'!BE97/20,"")</f>
        <v/>
      </c>
      <c r="BF97" s="54" t="str">
        <f>IF('20'!BF97&lt;&gt;"",'20'!BF97/20,"")</f>
        <v/>
      </c>
      <c r="BG97" s="54" t="str">
        <f>IF('20'!BG97&lt;&gt;"",'20'!BG97/20,"")</f>
        <v/>
      </c>
      <c r="BH97" s="54" t="str">
        <f>IF('20'!BH97&lt;&gt;"",'20'!BH97/20,"")</f>
        <v/>
      </c>
      <c r="BI97" s="54" t="str">
        <f>IF('20'!BI97&lt;&gt;"",'20'!BI97/20,"")</f>
        <v/>
      </c>
      <c r="BJ97" s="54" t="str">
        <f>IF('20'!BJ97&lt;&gt;"",'20'!BJ97/20,"")</f>
        <v/>
      </c>
      <c r="BK97" s="54" t="str">
        <f>IF('20'!BK97&lt;&gt;"",'20'!BK97/20,"")</f>
        <v/>
      </c>
      <c r="BL97" s="54" t="str">
        <f>IF('20'!BL97&lt;&gt;"",'20'!BL97/20,"")</f>
        <v/>
      </c>
      <c r="BM97" s="54" t="str">
        <f>IF('20'!BM97&lt;&gt;"",'20'!BM97/20,"")</f>
        <v/>
      </c>
      <c r="BN97" s="54" t="str">
        <f>IF('20'!BN97&lt;&gt;"",'20'!BN97/20,"")</f>
        <v/>
      </c>
      <c r="BO97" s="54" t="str">
        <f>IF('20'!BO97&lt;&gt;"",'20'!BO97/20,"")</f>
        <v/>
      </c>
      <c r="BP97" s="54" t="str">
        <f>IF('20'!BP97&lt;&gt;"",'20'!BP97/20,"")</f>
        <v/>
      </c>
      <c r="BQ97" s="54" t="str">
        <f>IF('20'!BQ97&lt;&gt;"",'20'!BQ97/20,"")</f>
        <v/>
      </c>
      <c r="BR97" s="54" t="str">
        <f>IF('20'!BR97&lt;&gt;"",'20'!BR97/20,"")</f>
        <v/>
      </c>
      <c r="BS97" s="54" t="str">
        <f>IF('20'!BS97&lt;&gt;"",'20'!BS97/20,"")</f>
        <v/>
      </c>
      <c r="BT97" s="54" t="str">
        <f>IF('20'!BT97&lt;&gt;"",'20'!BT97/20,"")</f>
        <v/>
      </c>
      <c r="BU97" s="54" t="str">
        <f>IF('20'!BU97&lt;&gt;"",'20'!BU97/20,"")</f>
        <v/>
      </c>
      <c r="BV97" s="54" t="str">
        <f>IF('20'!BV97&lt;&gt;"",'20'!BV97/20,"")</f>
        <v/>
      </c>
      <c r="BW97" s="54" t="str">
        <f>IF('20'!BW97&lt;&gt;"",'20'!BW97/20,"")</f>
        <v/>
      </c>
      <c r="BX97" s="54" t="str">
        <f>IF('20'!BX97&lt;&gt;"",'20'!BX97/20,"")</f>
        <v/>
      </c>
      <c r="BY97" s="54" t="str">
        <f>IF('20'!BY97&lt;&gt;"",'20'!BY97/20,"")</f>
        <v/>
      </c>
      <c r="BZ97" s="54" t="str">
        <f>IF('20'!BZ97&lt;&gt;"",'20'!BZ97/20,"")</f>
        <v/>
      </c>
      <c r="CA97" s="54" t="str">
        <f>IF('20'!CA97&lt;&gt;"",'20'!CA97/20,"")</f>
        <v/>
      </c>
      <c r="CB97" s="54" t="str">
        <f>IF('20'!CB97&lt;&gt;"",'20'!CB97/20,"")</f>
        <v/>
      </c>
      <c r="CC97" s="54" t="str">
        <f>IF('20'!CC97&lt;&gt;"",'20'!CC97/20,"")</f>
        <v/>
      </c>
      <c r="CD97" s="54" t="str">
        <f>IF('20'!CD97&lt;&gt;"",'20'!CD97/20,"")</f>
        <v/>
      </c>
      <c r="CE97" s="54" t="str">
        <f>IF('20'!CE97&lt;&gt;"",'20'!CE97/20,"")</f>
        <v/>
      </c>
      <c r="CF97" s="54" t="str">
        <f>IF('20'!CF97&lt;&gt;"",'20'!CF97/20,"")</f>
        <v/>
      </c>
      <c r="CG97" s="54" t="str">
        <f>IF('20'!CG97&lt;&gt;"",'20'!CG97/20,"")</f>
        <v/>
      </c>
      <c r="CH97" s="54" t="str">
        <f>IF('20'!CH97&lt;&gt;"",'20'!CH97/20,"")</f>
        <v/>
      </c>
      <c r="CI97" s="54" t="str">
        <f>IF('20'!CI97&lt;&gt;"",'20'!CI97/20,"")</f>
        <v/>
      </c>
      <c r="CJ97" s="54" t="str">
        <f>IF('20'!CJ97&lt;&gt;"",'20'!CJ97/20,"")</f>
        <v/>
      </c>
      <c r="CK97" s="54" t="str">
        <f>IF('20'!CK97&lt;&gt;"",'20'!CK97/20,"")</f>
        <v/>
      </c>
      <c r="CL97" s="54" t="str">
        <f>IF('20'!CL97&lt;&gt;"",'20'!CL97/20,"")</f>
        <v/>
      </c>
      <c r="CM97" s="54" t="str">
        <f>IF('20'!CM97&lt;&gt;"",'20'!CM97/20,"")</f>
        <v/>
      </c>
      <c r="CN97" s="54" t="str">
        <f>IF('20'!CN97&lt;&gt;"",'20'!CN97/20,"")</f>
        <v/>
      </c>
      <c r="CO97" s="54" t="str">
        <f>IF('20'!CO97&lt;&gt;"",'20'!CO97/20,"")</f>
        <v/>
      </c>
      <c r="CP97" s="54" t="str">
        <f>IF('20'!CP97&lt;&gt;"",'20'!CP97/20,"")</f>
        <v/>
      </c>
      <c r="CQ97" s="54" t="str">
        <f>IF('20'!CQ97&lt;&gt;"",'20'!CQ97/20,"")</f>
        <v/>
      </c>
      <c r="CR97" s="54" t="str">
        <f>IF('20'!CR97&lt;&gt;"",'20'!CR97/20,"")</f>
        <v/>
      </c>
      <c r="CS97" s="54" t="str">
        <f>IF('20'!CS97&lt;&gt;"",'20'!CS97/20,"")</f>
        <v/>
      </c>
      <c r="CT97" s="54" t="str">
        <f>IF('20'!CT97&lt;&gt;"",'20'!CT97/20,"")</f>
        <v/>
      </c>
      <c r="CU97" s="54" t="str">
        <f>IF('20'!CU97&lt;&gt;"",'20'!CU97/20,"")</f>
        <v/>
      </c>
      <c r="CV97" s="54" t="str">
        <f>IF('20'!CV97&lt;&gt;"",'20'!CV97/20,"")</f>
        <v/>
      </c>
      <c r="CW97" s="54" t="str">
        <f>IF('20'!CW97&lt;&gt;"",'20'!CW97/20,"")</f>
        <v/>
      </c>
      <c r="CX97" s="54" t="str">
        <f>IF('20'!CX97&lt;&gt;"",'20'!CX97/20,"")</f>
        <v/>
      </c>
      <c r="CY97" s="54" t="str">
        <f>IF('20'!CY97&lt;&gt;"",'20'!CY97/20,"")</f>
        <v/>
      </c>
      <c r="CZ97" s="54" t="str">
        <f>IF('20'!CZ97&lt;&gt;"",'20'!CZ97/20,"")</f>
        <v/>
      </c>
      <c r="DA97" s="54" t="str">
        <f>IF('20'!DA97&lt;&gt;"",'20'!DA97/20,"")</f>
        <v/>
      </c>
      <c r="DB97" s="54" t="str">
        <f>IF('20'!DB97&lt;&gt;"",'20'!DB97/20,"")</f>
        <v/>
      </c>
      <c r="DC97" s="54" t="str">
        <f>IF('20'!DC97&lt;&gt;"",'20'!DC97/20,"")</f>
        <v/>
      </c>
      <c r="DD97" s="54" t="str">
        <f>IF('20'!DD97&lt;&gt;"",'20'!DD97/20,"")</f>
        <v/>
      </c>
      <c r="DE97" s="54" t="str">
        <f>IF('20'!DE97&lt;&gt;"",'20'!DE97/20,"")</f>
        <v/>
      </c>
      <c r="DF97" s="54" t="str">
        <f>IF('20'!DF97&lt;&gt;"",'20'!DF97/20,"")</f>
        <v/>
      </c>
      <c r="DG97" s="54" t="str">
        <f>IF('20'!DG97&lt;&gt;"",'20'!DG97/20,"")</f>
        <v/>
      </c>
      <c r="DH97" s="54" t="str">
        <f>IF('20'!DH97&lt;&gt;"",'20'!DH97/20,"")</f>
        <v/>
      </c>
      <c r="DI97" s="54" t="str">
        <f>IF('20'!DI97&lt;&gt;"",'20'!DI97/20,"")</f>
        <v/>
      </c>
      <c r="DJ97" s="54" t="str">
        <f>IF('20'!DJ97&lt;&gt;"",'20'!DJ97/20,"")</f>
        <v/>
      </c>
      <c r="DK97" s="54" t="str">
        <f>IF('20'!DK97&lt;&gt;"",'20'!DK97/20,"")</f>
        <v/>
      </c>
      <c r="DL97" s="54" t="str">
        <f>IF('20'!DL97&lt;&gt;"",'20'!DL97/20,"")</f>
        <v/>
      </c>
      <c r="DM97" s="54" t="str">
        <f>IF('20'!DM97&lt;&gt;"",'20'!DM97/20,"")</f>
        <v/>
      </c>
      <c r="DN97" s="54" t="str">
        <f>IF('20'!DN97&lt;&gt;"",'20'!DN97/20,"")</f>
        <v/>
      </c>
      <c r="DO97" s="54" t="str">
        <f>IF('20'!DO97&lt;&gt;"",'20'!DO97/20,"")</f>
        <v/>
      </c>
      <c r="DP97" s="54" t="str">
        <f>IF('20'!DP97&lt;&gt;"",'20'!DP97/20,"")</f>
        <v/>
      </c>
      <c r="DQ97" s="54" t="str">
        <f>IF('20'!DQ97&lt;&gt;"",'20'!DQ97/20,"")</f>
        <v/>
      </c>
      <c r="DR97" s="54" t="str">
        <f>IF('20'!DR97&lt;&gt;"",'20'!DR97/20,"")</f>
        <v/>
      </c>
      <c r="DS97" s="54" t="str">
        <f>IF('20'!DS97&lt;&gt;"",'20'!DS97/20,"")</f>
        <v/>
      </c>
      <c r="DT97" s="54" t="str">
        <f>IF('20'!DT97&lt;&gt;"",'20'!DT97/20,"")</f>
        <v/>
      </c>
      <c r="DU97" s="54" t="str">
        <f>IF('20'!DU97&lt;&gt;"",'20'!DU97/20,"")</f>
        <v/>
      </c>
      <c r="DV97" s="54" t="str">
        <f>IF('20'!DV97&lt;&gt;"",'20'!DV97/20,"")</f>
        <v/>
      </c>
      <c r="DW97" s="54" t="str">
        <f>IF('20'!DW97&lt;&gt;"",'20'!DW97/20,"")</f>
        <v/>
      </c>
      <c r="DX97" s="54" t="str">
        <f>IF('20'!DX97&lt;&gt;"",'20'!DX97/20,"")</f>
        <v/>
      </c>
      <c r="DY97" s="54" t="str">
        <f>IF('20'!DY97&lt;&gt;"",'20'!DY97/20,"")</f>
        <v/>
      </c>
      <c r="DZ97" s="54" t="str">
        <f>IF('20'!DZ97&lt;&gt;"",'20'!DZ97/20,"")</f>
        <v/>
      </c>
      <c r="EA97" s="54" t="str">
        <f>IF('20'!EA97&lt;&gt;"",'20'!EA97/20,"")</f>
        <v/>
      </c>
      <c r="EB97" s="54" t="str">
        <f>IF('20'!EB97&lt;&gt;"",'20'!EB97/20,"")</f>
        <v/>
      </c>
      <c r="EC97" s="54" t="str">
        <f>IF('20'!EC97&lt;&gt;"",'20'!EC97/20,"")</f>
        <v/>
      </c>
      <c r="ED97" s="54" t="str">
        <f>IF('20'!ED97&lt;&gt;"",'20'!ED97/20,"")</f>
        <v/>
      </c>
      <c r="EE97" s="54" t="str">
        <f>IF('20'!EE97&lt;&gt;"",'20'!EE97/20,"")</f>
        <v/>
      </c>
      <c r="EF97" s="54" t="str">
        <f>IF('20'!EF97&lt;&gt;"",'20'!EF97/20,"")</f>
        <v/>
      </c>
      <c r="EG97" s="54" t="str">
        <f>IF('20'!EG97&lt;&gt;"",'20'!EG97/20,"")</f>
        <v/>
      </c>
      <c r="EH97" s="54" t="str">
        <f>IF('20'!EH97&lt;&gt;"",'20'!EH97/20,"")</f>
        <v/>
      </c>
      <c r="EI97" s="54" t="str">
        <f>IF('20'!EI97&lt;&gt;"",'20'!EI97/20,"")</f>
        <v/>
      </c>
      <c r="EJ97" s="54" t="str">
        <f>IF('20'!EJ97&lt;&gt;"",'20'!EJ97/20,"")</f>
        <v/>
      </c>
      <c r="EK97" s="54" t="str">
        <f>IF('20'!EK97&lt;&gt;"",'20'!EK97/20,"")</f>
        <v/>
      </c>
      <c r="EL97" s="54" t="str">
        <f>IF('20'!EL97&lt;&gt;"",'20'!EL97/20,"")</f>
        <v/>
      </c>
      <c r="EM97" s="54" t="str">
        <f>IF('20'!EM97&lt;&gt;"",'20'!EM97/20,"")</f>
        <v/>
      </c>
      <c r="EN97" s="54" t="str">
        <f>IF('20'!EN97&lt;&gt;"",'20'!EN97/20,"")</f>
        <v/>
      </c>
      <c r="EO97" s="54" t="str">
        <f>IF('20'!EO97&lt;&gt;"",'20'!EO97/20,"")</f>
        <v/>
      </c>
      <c r="EP97" s="54" t="str">
        <f>IF('20'!EP97&lt;&gt;"",'20'!EP97/20,"")</f>
        <v/>
      </c>
      <c r="EQ97" s="54" t="str">
        <f>IF('20'!EQ97&lt;&gt;"",'20'!EQ97/20,"")</f>
        <v/>
      </c>
      <c r="ER97" s="54" t="str">
        <f>IF('20'!ER97&lt;&gt;"",'20'!ER97/20,"")</f>
        <v/>
      </c>
      <c r="ES97" s="54" t="str">
        <f>IF('20'!ES97&lt;&gt;"",'20'!ES97/20,"")</f>
        <v/>
      </c>
      <c r="ET97" s="54" t="str">
        <f>IF('20'!ET97&lt;&gt;"",'20'!ET97/20,"")</f>
        <v/>
      </c>
      <c r="EU97" s="54" t="str">
        <f>IF('20'!EU97&lt;&gt;"",'20'!EU97/20,"")</f>
        <v/>
      </c>
      <c r="EV97" s="54" t="str">
        <f>IF('20'!EV97&lt;&gt;"",'20'!EV97/20,"")</f>
        <v/>
      </c>
      <c r="EW97" s="54" t="str">
        <f>IF('20'!EW97&lt;&gt;"",'20'!EW97/20,"")</f>
        <v/>
      </c>
      <c r="EX97" s="54" t="str">
        <f>IF('20'!EX97&lt;&gt;"",'20'!EX97/20,"")</f>
        <v/>
      </c>
      <c r="EY97" s="54" t="str">
        <f>IF('20'!EY97&lt;&gt;"",'20'!EY97/20,"")</f>
        <v/>
      </c>
      <c r="EZ97" s="54" t="str">
        <f>IF('20'!EZ97&lt;&gt;"",'20'!EZ97/20,"")</f>
        <v/>
      </c>
      <c r="FA97" s="54" t="str">
        <f>IF('20'!FA97&lt;&gt;"",'20'!FA97/20,"")</f>
        <v/>
      </c>
      <c r="FB97" s="54" t="str">
        <f>IF('20'!FB97&lt;&gt;"",'20'!FB97/20,"")</f>
        <v/>
      </c>
      <c r="FC97" s="54" t="str">
        <f>IF('20'!FC97&lt;&gt;"",'20'!FC97/20,"")</f>
        <v/>
      </c>
      <c r="FD97" s="54" t="str">
        <f>IF('20'!FD97&lt;&gt;"",'20'!FD97/20,"")</f>
        <v/>
      </c>
      <c r="FE97" s="54" t="str">
        <f>IF('20'!FE97&lt;&gt;"",'20'!FE97/20,"")</f>
        <v/>
      </c>
      <c r="FF97" s="54" t="str">
        <f>IF('20'!FF97&lt;&gt;"",'20'!FF97/20,"")</f>
        <v/>
      </c>
      <c r="FG97" s="54" t="str">
        <f>IF('20'!FG97&lt;&gt;"",'20'!FG97/20,"")</f>
        <v/>
      </c>
      <c r="FH97" s="54" t="str">
        <f>IF('20'!FH97&lt;&gt;"",'20'!FH97/20,"")</f>
        <v/>
      </c>
      <c r="FI97" s="54" t="str">
        <f>IF('20'!FI97&lt;&gt;"",'20'!FI97/20,"")</f>
        <v/>
      </c>
      <c r="FJ97" s="54" t="str">
        <f>IF('20'!FJ97&lt;&gt;"",'20'!FJ97/20,"")</f>
        <v/>
      </c>
      <c r="FK97" s="54" t="str">
        <f>IF('20'!FK97&lt;&gt;"",'20'!FK97/20,"")</f>
        <v/>
      </c>
      <c r="FL97" s="54" t="str">
        <f>IF('20'!FL97&lt;&gt;"",'20'!FL97/20,"")</f>
        <v/>
      </c>
    </row>
    <row r="98" spans="2:168" x14ac:dyDescent="0.25">
      <c r="B98" s="42"/>
      <c r="C98" s="42"/>
      <c r="D98" s="38"/>
      <c r="E98" s="54" t="str">
        <f>IF('20'!E98&lt;&gt;"",'20'!E98/20,"")</f>
        <v/>
      </c>
      <c r="F98" s="54" t="str">
        <f>IF('20'!F98&lt;&gt;"",'20'!F98/20,"")</f>
        <v/>
      </c>
      <c r="G98" s="54" t="str">
        <f>IF('20'!G98&lt;&gt;"",'20'!G98/20,"")</f>
        <v/>
      </c>
      <c r="H98" s="54" t="str">
        <f>IF('20'!H98&lt;&gt;"",'20'!H98/20,"")</f>
        <v/>
      </c>
      <c r="I98" s="54" t="str">
        <f>IF('20'!I98&lt;&gt;"",'20'!I98/20,"")</f>
        <v/>
      </c>
      <c r="J98" s="54" t="str">
        <f>IF('20'!J98&lt;&gt;"",'20'!J98/20,"")</f>
        <v/>
      </c>
      <c r="K98" s="54" t="str">
        <f>IF('20'!K98&lt;&gt;"",'20'!K98/20,"")</f>
        <v/>
      </c>
      <c r="L98" s="54" t="str">
        <f>IF('20'!L98&lt;&gt;"",'20'!L98/20,"")</f>
        <v/>
      </c>
      <c r="M98" s="54" t="str">
        <f>IF('20'!M98&lt;&gt;"",'20'!M98/20,"")</f>
        <v/>
      </c>
      <c r="N98" s="54" t="str">
        <f>IF('20'!N98&lt;&gt;"",'20'!N98/20,"")</f>
        <v/>
      </c>
      <c r="O98" s="54" t="str">
        <f>IF('20'!O98&lt;&gt;"",'20'!O98/20,"")</f>
        <v/>
      </c>
      <c r="P98" s="54" t="str">
        <f>IF('20'!P98&lt;&gt;"",'20'!P98/20,"")</f>
        <v/>
      </c>
      <c r="Q98" s="54" t="str">
        <f>IF('20'!Q98&lt;&gt;"",'20'!Q98/20,"")</f>
        <v/>
      </c>
      <c r="R98" s="54" t="str">
        <f>IF('20'!R98&lt;&gt;"",'20'!R98/20,"")</f>
        <v/>
      </c>
      <c r="S98" s="54" t="str">
        <f>IF('20'!S98&lt;&gt;"",'20'!S98/20,"")</f>
        <v/>
      </c>
      <c r="T98" s="54" t="str">
        <f>IF('20'!T98&lt;&gt;"",'20'!T98/20,"")</f>
        <v/>
      </c>
      <c r="U98" s="54" t="str">
        <f>IF('20'!U98&lt;&gt;"",'20'!U98/20,"")</f>
        <v/>
      </c>
      <c r="V98" s="54" t="str">
        <f>IF('20'!V98&lt;&gt;"",'20'!V98/20,"")</f>
        <v/>
      </c>
      <c r="W98" s="54" t="str">
        <f>IF('20'!W98&lt;&gt;"",'20'!W98/20,"")</f>
        <v/>
      </c>
      <c r="X98" s="54" t="str">
        <f>IF('20'!X98&lt;&gt;"",'20'!X98/20,"")</f>
        <v/>
      </c>
      <c r="Y98" s="54" t="str">
        <f>IF('20'!Y98&lt;&gt;"",'20'!Y98/20,"")</f>
        <v/>
      </c>
      <c r="Z98" s="54" t="str">
        <f>IF('20'!Z98&lt;&gt;"",'20'!Z98/20,"")</f>
        <v/>
      </c>
      <c r="AA98" s="54" t="str">
        <f>IF('20'!AA98&lt;&gt;"",'20'!AA98/20,"")</f>
        <v/>
      </c>
      <c r="AB98" s="54" t="str">
        <f>IF('20'!AB98&lt;&gt;"",'20'!AB98/20,"")</f>
        <v/>
      </c>
      <c r="AC98" s="54" t="str">
        <f>IF('20'!AC98&lt;&gt;"",'20'!AC98/20,"")</f>
        <v/>
      </c>
      <c r="AD98" s="54" t="str">
        <f>IF('20'!AD98&lt;&gt;"",'20'!AD98/20,"")</f>
        <v/>
      </c>
      <c r="AE98" s="54" t="str">
        <f>IF('20'!AE98&lt;&gt;"",'20'!AE98/20,"")</f>
        <v/>
      </c>
      <c r="AF98" s="54" t="str">
        <f>IF('20'!AF98&lt;&gt;"",'20'!AF98/20,"")</f>
        <v/>
      </c>
      <c r="AG98" s="54" t="str">
        <f>IF('20'!AG98&lt;&gt;"",'20'!AG98/20,"")</f>
        <v/>
      </c>
      <c r="AH98" s="54" t="str">
        <f>IF('20'!AH98&lt;&gt;"",'20'!AH98/20,"")</f>
        <v/>
      </c>
      <c r="AI98" s="54" t="str">
        <f>IF('20'!AI98&lt;&gt;"",'20'!AI98/20,"")</f>
        <v/>
      </c>
      <c r="AJ98" s="54" t="str">
        <f>IF('20'!AJ98&lt;&gt;"",'20'!AJ98/20,"")</f>
        <v/>
      </c>
      <c r="AK98" s="54" t="str">
        <f>IF('20'!AK98&lt;&gt;"",'20'!AK98/20,"")</f>
        <v/>
      </c>
      <c r="AL98" s="54" t="str">
        <f>IF('20'!AL98&lt;&gt;"",'20'!AL98/20,"")</f>
        <v/>
      </c>
      <c r="AM98" s="54" t="str">
        <f>IF('20'!AM98&lt;&gt;"",'20'!AM98/20,"")</f>
        <v/>
      </c>
      <c r="AN98" s="54" t="str">
        <f>IF('20'!AN98&lt;&gt;"",'20'!AN98/20,"")</f>
        <v/>
      </c>
      <c r="AO98" s="54" t="str">
        <f>IF('20'!AO98&lt;&gt;"",'20'!AO98/20,"")</f>
        <v/>
      </c>
      <c r="AP98" s="54" t="str">
        <f>IF('20'!AP98&lt;&gt;"",'20'!AP98/20,"")</f>
        <v/>
      </c>
      <c r="AQ98" s="54" t="str">
        <f>IF('20'!AQ98&lt;&gt;"",'20'!AQ98/20,"")</f>
        <v/>
      </c>
      <c r="AR98" s="54" t="str">
        <f>IF('20'!AR98&lt;&gt;"",'20'!AR98/20,"")</f>
        <v/>
      </c>
      <c r="AS98" s="54" t="str">
        <f>IF('20'!AS98&lt;&gt;"",'20'!AS98/20,"")</f>
        <v/>
      </c>
      <c r="AT98" s="54" t="str">
        <f>IF('20'!AT98&lt;&gt;"",'20'!AT98/20,"")</f>
        <v/>
      </c>
      <c r="AU98" s="54" t="str">
        <f>IF('20'!AU98&lt;&gt;"",'20'!AU98/20,"")</f>
        <v/>
      </c>
      <c r="AV98" s="54" t="str">
        <f>IF('20'!AV98&lt;&gt;"",'20'!AV98/20,"")</f>
        <v/>
      </c>
      <c r="AW98" s="54" t="str">
        <f>IF('20'!AW98&lt;&gt;"",'20'!AW98/20,"")</f>
        <v/>
      </c>
      <c r="AX98" s="54" t="str">
        <f>IF('20'!AX98&lt;&gt;"",'20'!AX98/20,"")</f>
        <v/>
      </c>
      <c r="AY98" s="54" t="str">
        <f>IF('20'!AY98&lt;&gt;"",'20'!AY98/20,"")</f>
        <v/>
      </c>
      <c r="AZ98" s="54" t="str">
        <f>IF('20'!AZ98&lt;&gt;"",'20'!AZ98/20,"")</f>
        <v/>
      </c>
      <c r="BA98" s="54" t="str">
        <f>IF('20'!BA98&lt;&gt;"",'20'!BA98/20,"")</f>
        <v/>
      </c>
      <c r="BB98" s="54" t="str">
        <f>IF('20'!BB98&lt;&gt;"",'20'!BB98/20,"")</f>
        <v/>
      </c>
      <c r="BC98" s="54" t="str">
        <f>IF('20'!BC98&lt;&gt;"",'20'!BC98/20,"")</f>
        <v/>
      </c>
      <c r="BD98" s="54" t="str">
        <f>IF('20'!BD98&lt;&gt;"",'20'!BD98/20,"")</f>
        <v/>
      </c>
      <c r="BE98" s="54" t="str">
        <f>IF('20'!BE98&lt;&gt;"",'20'!BE98/20,"")</f>
        <v/>
      </c>
      <c r="BF98" s="54" t="str">
        <f>IF('20'!BF98&lt;&gt;"",'20'!BF98/20,"")</f>
        <v/>
      </c>
      <c r="BG98" s="54" t="str">
        <f>IF('20'!BG98&lt;&gt;"",'20'!BG98/20,"")</f>
        <v/>
      </c>
      <c r="BH98" s="54" t="str">
        <f>IF('20'!BH98&lt;&gt;"",'20'!BH98/20,"")</f>
        <v/>
      </c>
      <c r="BI98" s="54" t="str">
        <f>IF('20'!BI98&lt;&gt;"",'20'!BI98/20,"")</f>
        <v/>
      </c>
      <c r="BJ98" s="54" t="str">
        <f>IF('20'!BJ98&lt;&gt;"",'20'!BJ98/20,"")</f>
        <v/>
      </c>
      <c r="BK98" s="54" t="str">
        <f>IF('20'!BK98&lt;&gt;"",'20'!BK98/20,"")</f>
        <v/>
      </c>
      <c r="BL98" s="54" t="str">
        <f>IF('20'!BL98&lt;&gt;"",'20'!BL98/20,"")</f>
        <v/>
      </c>
      <c r="BM98" s="54" t="str">
        <f>IF('20'!BM98&lt;&gt;"",'20'!BM98/20,"")</f>
        <v/>
      </c>
      <c r="BN98" s="54" t="str">
        <f>IF('20'!BN98&lt;&gt;"",'20'!BN98/20,"")</f>
        <v/>
      </c>
      <c r="BO98" s="54" t="str">
        <f>IF('20'!BO98&lt;&gt;"",'20'!BO98/20,"")</f>
        <v/>
      </c>
      <c r="BP98" s="54" t="str">
        <f>IF('20'!BP98&lt;&gt;"",'20'!BP98/20,"")</f>
        <v/>
      </c>
      <c r="BQ98" s="54" t="str">
        <f>IF('20'!BQ98&lt;&gt;"",'20'!BQ98/20,"")</f>
        <v/>
      </c>
      <c r="BR98" s="54" t="str">
        <f>IF('20'!BR98&lt;&gt;"",'20'!BR98/20,"")</f>
        <v/>
      </c>
      <c r="BS98" s="54" t="str">
        <f>IF('20'!BS98&lt;&gt;"",'20'!BS98/20,"")</f>
        <v/>
      </c>
      <c r="BT98" s="54" t="str">
        <f>IF('20'!BT98&lt;&gt;"",'20'!BT98/20,"")</f>
        <v/>
      </c>
      <c r="BU98" s="54" t="str">
        <f>IF('20'!BU98&lt;&gt;"",'20'!BU98/20,"")</f>
        <v/>
      </c>
      <c r="BV98" s="54" t="str">
        <f>IF('20'!BV98&lt;&gt;"",'20'!BV98/20,"")</f>
        <v/>
      </c>
      <c r="BW98" s="54" t="str">
        <f>IF('20'!BW98&lt;&gt;"",'20'!BW98/20,"")</f>
        <v/>
      </c>
      <c r="BX98" s="54" t="str">
        <f>IF('20'!BX98&lt;&gt;"",'20'!BX98/20,"")</f>
        <v/>
      </c>
      <c r="BY98" s="54" t="str">
        <f>IF('20'!BY98&lt;&gt;"",'20'!BY98/20,"")</f>
        <v/>
      </c>
      <c r="BZ98" s="54" t="str">
        <f>IF('20'!BZ98&lt;&gt;"",'20'!BZ98/20,"")</f>
        <v/>
      </c>
      <c r="CA98" s="54" t="str">
        <f>IF('20'!CA98&lt;&gt;"",'20'!CA98/20,"")</f>
        <v/>
      </c>
      <c r="CB98" s="54" t="str">
        <f>IF('20'!CB98&lt;&gt;"",'20'!CB98/20,"")</f>
        <v/>
      </c>
      <c r="CC98" s="54" t="str">
        <f>IF('20'!CC98&lt;&gt;"",'20'!CC98/20,"")</f>
        <v/>
      </c>
      <c r="CD98" s="54" t="str">
        <f>IF('20'!CD98&lt;&gt;"",'20'!CD98/20,"")</f>
        <v/>
      </c>
      <c r="CE98" s="54" t="str">
        <f>IF('20'!CE98&lt;&gt;"",'20'!CE98/20,"")</f>
        <v/>
      </c>
      <c r="CF98" s="54" t="str">
        <f>IF('20'!CF98&lt;&gt;"",'20'!CF98/20,"")</f>
        <v/>
      </c>
      <c r="CG98" s="54" t="str">
        <f>IF('20'!CG98&lt;&gt;"",'20'!CG98/20,"")</f>
        <v/>
      </c>
      <c r="CH98" s="54" t="str">
        <f>IF('20'!CH98&lt;&gt;"",'20'!CH98/20,"")</f>
        <v/>
      </c>
      <c r="CI98" s="54" t="str">
        <f>IF('20'!CI98&lt;&gt;"",'20'!CI98/20,"")</f>
        <v/>
      </c>
      <c r="CJ98" s="54" t="str">
        <f>IF('20'!CJ98&lt;&gt;"",'20'!CJ98/20,"")</f>
        <v/>
      </c>
      <c r="CK98" s="54" t="str">
        <f>IF('20'!CK98&lt;&gt;"",'20'!CK98/20,"")</f>
        <v/>
      </c>
      <c r="CL98" s="54" t="str">
        <f>IF('20'!CL98&lt;&gt;"",'20'!CL98/20,"")</f>
        <v/>
      </c>
      <c r="CM98" s="54" t="str">
        <f>IF('20'!CM98&lt;&gt;"",'20'!CM98/20,"")</f>
        <v/>
      </c>
      <c r="CN98" s="54" t="str">
        <f>IF('20'!CN98&lt;&gt;"",'20'!CN98/20,"")</f>
        <v/>
      </c>
      <c r="CO98" s="54" t="str">
        <f>IF('20'!CO98&lt;&gt;"",'20'!CO98/20,"")</f>
        <v/>
      </c>
      <c r="CP98" s="54" t="str">
        <f>IF('20'!CP98&lt;&gt;"",'20'!CP98/20,"")</f>
        <v/>
      </c>
      <c r="CQ98" s="54" t="str">
        <f>IF('20'!CQ98&lt;&gt;"",'20'!CQ98/20,"")</f>
        <v/>
      </c>
      <c r="CR98" s="54" t="str">
        <f>IF('20'!CR98&lt;&gt;"",'20'!CR98/20,"")</f>
        <v/>
      </c>
      <c r="CS98" s="54" t="str">
        <f>IF('20'!CS98&lt;&gt;"",'20'!CS98/20,"")</f>
        <v/>
      </c>
      <c r="CT98" s="54" t="str">
        <f>IF('20'!CT98&lt;&gt;"",'20'!CT98/20,"")</f>
        <v/>
      </c>
      <c r="CU98" s="54" t="str">
        <f>IF('20'!CU98&lt;&gt;"",'20'!CU98/20,"")</f>
        <v/>
      </c>
      <c r="CV98" s="54" t="str">
        <f>IF('20'!CV98&lt;&gt;"",'20'!CV98/20,"")</f>
        <v/>
      </c>
      <c r="CW98" s="54" t="str">
        <f>IF('20'!CW98&lt;&gt;"",'20'!CW98/20,"")</f>
        <v/>
      </c>
      <c r="CX98" s="54" t="str">
        <f>IF('20'!CX98&lt;&gt;"",'20'!CX98/20,"")</f>
        <v/>
      </c>
      <c r="CY98" s="54" t="str">
        <f>IF('20'!CY98&lt;&gt;"",'20'!CY98/20,"")</f>
        <v/>
      </c>
      <c r="CZ98" s="54" t="str">
        <f>IF('20'!CZ98&lt;&gt;"",'20'!CZ98/20,"")</f>
        <v/>
      </c>
      <c r="DA98" s="54" t="str">
        <f>IF('20'!DA98&lt;&gt;"",'20'!DA98/20,"")</f>
        <v/>
      </c>
      <c r="DB98" s="54" t="str">
        <f>IF('20'!DB98&lt;&gt;"",'20'!DB98/20,"")</f>
        <v/>
      </c>
      <c r="DC98" s="54" t="str">
        <f>IF('20'!DC98&lt;&gt;"",'20'!DC98/20,"")</f>
        <v/>
      </c>
      <c r="DD98" s="54" t="str">
        <f>IF('20'!DD98&lt;&gt;"",'20'!DD98/20,"")</f>
        <v/>
      </c>
      <c r="DE98" s="54" t="str">
        <f>IF('20'!DE98&lt;&gt;"",'20'!DE98/20,"")</f>
        <v/>
      </c>
      <c r="DF98" s="54" t="str">
        <f>IF('20'!DF98&lt;&gt;"",'20'!DF98/20,"")</f>
        <v/>
      </c>
      <c r="DG98" s="54" t="str">
        <f>IF('20'!DG98&lt;&gt;"",'20'!DG98/20,"")</f>
        <v/>
      </c>
      <c r="DH98" s="54" t="str">
        <f>IF('20'!DH98&lt;&gt;"",'20'!DH98/20,"")</f>
        <v/>
      </c>
      <c r="DI98" s="54" t="str">
        <f>IF('20'!DI98&lt;&gt;"",'20'!DI98/20,"")</f>
        <v/>
      </c>
      <c r="DJ98" s="54" t="str">
        <f>IF('20'!DJ98&lt;&gt;"",'20'!DJ98/20,"")</f>
        <v/>
      </c>
      <c r="DK98" s="54" t="str">
        <f>IF('20'!DK98&lt;&gt;"",'20'!DK98/20,"")</f>
        <v/>
      </c>
      <c r="DL98" s="54" t="str">
        <f>IF('20'!DL98&lt;&gt;"",'20'!DL98/20,"")</f>
        <v/>
      </c>
      <c r="DM98" s="54" t="str">
        <f>IF('20'!DM98&lt;&gt;"",'20'!DM98/20,"")</f>
        <v/>
      </c>
      <c r="DN98" s="54" t="str">
        <f>IF('20'!DN98&lt;&gt;"",'20'!DN98/20,"")</f>
        <v/>
      </c>
      <c r="DO98" s="54" t="str">
        <f>IF('20'!DO98&lt;&gt;"",'20'!DO98/20,"")</f>
        <v/>
      </c>
      <c r="DP98" s="54" t="str">
        <f>IF('20'!DP98&lt;&gt;"",'20'!DP98/20,"")</f>
        <v/>
      </c>
      <c r="DQ98" s="54" t="str">
        <f>IF('20'!DQ98&lt;&gt;"",'20'!DQ98/20,"")</f>
        <v/>
      </c>
      <c r="DR98" s="54" t="str">
        <f>IF('20'!DR98&lt;&gt;"",'20'!DR98/20,"")</f>
        <v/>
      </c>
      <c r="DS98" s="54" t="str">
        <f>IF('20'!DS98&lt;&gt;"",'20'!DS98/20,"")</f>
        <v/>
      </c>
      <c r="DT98" s="54" t="str">
        <f>IF('20'!DT98&lt;&gt;"",'20'!DT98/20,"")</f>
        <v/>
      </c>
      <c r="DU98" s="54" t="str">
        <f>IF('20'!DU98&lt;&gt;"",'20'!DU98/20,"")</f>
        <v/>
      </c>
      <c r="DV98" s="54" t="str">
        <f>IF('20'!DV98&lt;&gt;"",'20'!DV98/20,"")</f>
        <v/>
      </c>
      <c r="DW98" s="54" t="str">
        <f>IF('20'!DW98&lt;&gt;"",'20'!DW98/20,"")</f>
        <v/>
      </c>
      <c r="DX98" s="54" t="str">
        <f>IF('20'!DX98&lt;&gt;"",'20'!DX98/20,"")</f>
        <v/>
      </c>
      <c r="DY98" s="54" t="str">
        <f>IF('20'!DY98&lt;&gt;"",'20'!DY98/20,"")</f>
        <v/>
      </c>
      <c r="DZ98" s="54" t="str">
        <f>IF('20'!DZ98&lt;&gt;"",'20'!DZ98/20,"")</f>
        <v/>
      </c>
      <c r="EA98" s="54" t="str">
        <f>IF('20'!EA98&lt;&gt;"",'20'!EA98/20,"")</f>
        <v/>
      </c>
      <c r="EB98" s="54" t="str">
        <f>IF('20'!EB98&lt;&gt;"",'20'!EB98/20,"")</f>
        <v/>
      </c>
      <c r="EC98" s="54" t="str">
        <f>IF('20'!EC98&lt;&gt;"",'20'!EC98/20,"")</f>
        <v/>
      </c>
      <c r="ED98" s="54" t="str">
        <f>IF('20'!ED98&lt;&gt;"",'20'!ED98/20,"")</f>
        <v/>
      </c>
      <c r="EE98" s="54" t="str">
        <f>IF('20'!EE98&lt;&gt;"",'20'!EE98/20,"")</f>
        <v/>
      </c>
      <c r="EF98" s="54" t="str">
        <f>IF('20'!EF98&lt;&gt;"",'20'!EF98/20,"")</f>
        <v/>
      </c>
      <c r="EG98" s="54" t="str">
        <f>IF('20'!EG98&lt;&gt;"",'20'!EG98/20,"")</f>
        <v/>
      </c>
      <c r="EH98" s="54" t="str">
        <f>IF('20'!EH98&lt;&gt;"",'20'!EH98/20,"")</f>
        <v/>
      </c>
      <c r="EI98" s="54" t="str">
        <f>IF('20'!EI98&lt;&gt;"",'20'!EI98/20,"")</f>
        <v/>
      </c>
      <c r="EJ98" s="54" t="str">
        <f>IF('20'!EJ98&lt;&gt;"",'20'!EJ98/20,"")</f>
        <v/>
      </c>
      <c r="EK98" s="54" t="str">
        <f>IF('20'!EK98&lt;&gt;"",'20'!EK98/20,"")</f>
        <v/>
      </c>
      <c r="EL98" s="54" t="str">
        <f>IF('20'!EL98&lt;&gt;"",'20'!EL98/20,"")</f>
        <v/>
      </c>
      <c r="EM98" s="54" t="str">
        <f>IF('20'!EM98&lt;&gt;"",'20'!EM98/20,"")</f>
        <v/>
      </c>
      <c r="EN98" s="54" t="str">
        <f>IF('20'!EN98&lt;&gt;"",'20'!EN98/20,"")</f>
        <v/>
      </c>
      <c r="EO98" s="54" t="str">
        <f>IF('20'!EO98&lt;&gt;"",'20'!EO98/20,"")</f>
        <v/>
      </c>
      <c r="EP98" s="54" t="str">
        <f>IF('20'!EP98&lt;&gt;"",'20'!EP98/20,"")</f>
        <v/>
      </c>
      <c r="EQ98" s="54" t="str">
        <f>IF('20'!EQ98&lt;&gt;"",'20'!EQ98/20,"")</f>
        <v/>
      </c>
      <c r="ER98" s="54" t="str">
        <f>IF('20'!ER98&lt;&gt;"",'20'!ER98/20,"")</f>
        <v/>
      </c>
      <c r="ES98" s="54" t="str">
        <f>IF('20'!ES98&lt;&gt;"",'20'!ES98/20,"")</f>
        <v/>
      </c>
      <c r="ET98" s="54" t="str">
        <f>IF('20'!ET98&lt;&gt;"",'20'!ET98/20,"")</f>
        <v/>
      </c>
      <c r="EU98" s="54" t="str">
        <f>IF('20'!EU98&lt;&gt;"",'20'!EU98/20,"")</f>
        <v/>
      </c>
      <c r="EV98" s="54" t="str">
        <f>IF('20'!EV98&lt;&gt;"",'20'!EV98/20,"")</f>
        <v/>
      </c>
      <c r="EW98" s="54" t="str">
        <f>IF('20'!EW98&lt;&gt;"",'20'!EW98/20,"")</f>
        <v/>
      </c>
      <c r="EX98" s="54" t="str">
        <f>IF('20'!EX98&lt;&gt;"",'20'!EX98/20,"")</f>
        <v/>
      </c>
      <c r="EY98" s="54" t="str">
        <f>IF('20'!EY98&lt;&gt;"",'20'!EY98/20,"")</f>
        <v/>
      </c>
      <c r="EZ98" s="54" t="str">
        <f>IF('20'!EZ98&lt;&gt;"",'20'!EZ98/20,"")</f>
        <v/>
      </c>
      <c r="FA98" s="54" t="str">
        <f>IF('20'!FA98&lt;&gt;"",'20'!FA98/20,"")</f>
        <v/>
      </c>
      <c r="FB98" s="54" t="str">
        <f>IF('20'!FB98&lt;&gt;"",'20'!FB98/20,"")</f>
        <v/>
      </c>
      <c r="FC98" s="54" t="str">
        <f>IF('20'!FC98&lt;&gt;"",'20'!FC98/20,"")</f>
        <v/>
      </c>
      <c r="FD98" s="54" t="str">
        <f>IF('20'!FD98&lt;&gt;"",'20'!FD98/20,"")</f>
        <v/>
      </c>
      <c r="FE98" s="54" t="str">
        <f>IF('20'!FE98&lt;&gt;"",'20'!FE98/20,"")</f>
        <v/>
      </c>
      <c r="FF98" s="54" t="str">
        <f>IF('20'!FF98&lt;&gt;"",'20'!FF98/20,"")</f>
        <v/>
      </c>
      <c r="FG98" s="54" t="str">
        <f>IF('20'!FG98&lt;&gt;"",'20'!FG98/20,"")</f>
        <v/>
      </c>
      <c r="FH98" s="54" t="str">
        <f>IF('20'!FH98&lt;&gt;"",'20'!FH98/20,"")</f>
        <v/>
      </c>
      <c r="FI98" s="54" t="str">
        <f>IF('20'!FI98&lt;&gt;"",'20'!FI98/20,"")</f>
        <v/>
      </c>
      <c r="FJ98" s="54" t="str">
        <f>IF('20'!FJ98&lt;&gt;"",'20'!FJ98/20,"")</f>
        <v/>
      </c>
      <c r="FK98" s="54" t="str">
        <f>IF('20'!FK98&lt;&gt;"",'20'!FK98/20,"")</f>
        <v/>
      </c>
      <c r="FL98" s="54" t="str">
        <f>IF('20'!FL98&lt;&gt;"",'20'!FL98/20,"")</f>
        <v/>
      </c>
    </row>
    <row r="99" spans="2:168" x14ac:dyDescent="0.25">
      <c r="B99" s="42"/>
      <c r="C99" s="42"/>
      <c r="D99" s="38"/>
      <c r="E99" s="54" t="str">
        <f>IF('20'!E99&lt;&gt;"",'20'!E99/20,"")</f>
        <v/>
      </c>
      <c r="F99" s="54" t="str">
        <f>IF('20'!F99&lt;&gt;"",'20'!F99/20,"")</f>
        <v/>
      </c>
      <c r="G99" s="54" t="str">
        <f>IF('20'!G99&lt;&gt;"",'20'!G99/20,"")</f>
        <v/>
      </c>
      <c r="H99" s="54" t="str">
        <f>IF('20'!H99&lt;&gt;"",'20'!H99/20,"")</f>
        <v/>
      </c>
      <c r="I99" s="54" t="str">
        <f>IF('20'!I99&lt;&gt;"",'20'!I99/20,"")</f>
        <v/>
      </c>
      <c r="J99" s="54" t="str">
        <f>IF('20'!J99&lt;&gt;"",'20'!J99/20,"")</f>
        <v/>
      </c>
      <c r="K99" s="54" t="str">
        <f>IF('20'!K99&lt;&gt;"",'20'!K99/20,"")</f>
        <v/>
      </c>
      <c r="L99" s="54" t="str">
        <f>IF('20'!L99&lt;&gt;"",'20'!L99/20,"")</f>
        <v/>
      </c>
      <c r="M99" s="54" t="str">
        <f>IF('20'!M99&lt;&gt;"",'20'!M99/20,"")</f>
        <v/>
      </c>
      <c r="N99" s="54" t="str">
        <f>IF('20'!N99&lt;&gt;"",'20'!N99/20,"")</f>
        <v/>
      </c>
      <c r="O99" s="54" t="str">
        <f>IF('20'!O99&lt;&gt;"",'20'!O99/20,"")</f>
        <v/>
      </c>
      <c r="P99" s="54" t="str">
        <f>IF('20'!P99&lt;&gt;"",'20'!P99/20,"")</f>
        <v/>
      </c>
      <c r="Q99" s="54" t="str">
        <f>IF('20'!Q99&lt;&gt;"",'20'!Q99/20,"")</f>
        <v/>
      </c>
      <c r="R99" s="54" t="str">
        <f>IF('20'!R99&lt;&gt;"",'20'!R99/20,"")</f>
        <v/>
      </c>
      <c r="S99" s="54" t="str">
        <f>IF('20'!S99&lt;&gt;"",'20'!S99/20,"")</f>
        <v/>
      </c>
      <c r="T99" s="54" t="str">
        <f>IF('20'!T99&lt;&gt;"",'20'!T99/20,"")</f>
        <v/>
      </c>
      <c r="U99" s="54" t="str">
        <f>IF('20'!U99&lt;&gt;"",'20'!U99/20,"")</f>
        <v/>
      </c>
      <c r="V99" s="54" t="str">
        <f>IF('20'!V99&lt;&gt;"",'20'!V99/20,"")</f>
        <v/>
      </c>
      <c r="W99" s="54" t="str">
        <f>IF('20'!W99&lt;&gt;"",'20'!W99/20,"")</f>
        <v/>
      </c>
      <c r="X99" s="54" t="str">
        <f>IF('20'!X99&lt;&gt;"",'20'!X99/20,"")</f>
        <v/>
      </c>
      <c r="Y99" s="54" t="str">
        <f>IF('20'!Y99&lt;&gt;"",'20'!Y99/20,"")</f>
        <v/>
      </c>
      <c r="Z99" s="54" t="str">
        <f>IF('20'!Z99&lt;&gt;"",'20'!Z99/20,"")</f>
        <v/>
      </c>
      <c r="AA99" s="54" t="str">
        <f>IF('20'!AA99&lt;&gt;"",'20'!AA99/20,"")</f>
        <v/>
      </c>
      <c r="AB99" s="54" t="str">
        <f>IF('20'!AB99&lt;&gt;"",'20'!AB99/20,"")</f>
        <v/>
      </c>
      <c r="AC99" s="54" t="str">
        <f>IF('20'!AC99&lt;&gt;"",'20'!AC99/20,"")</f>
        <v/>
      </c>
      <c r="AD99" s="54" t="str">
        <f>IF('20'!AD99&lt;&gt;"",'20'!AD99/20,"")</f>
        <v/>
      </c>
      <c r="AE99" s="54" t="str">
        <f>IF('20'!AE99&lt;&gt;"",'20'!AE99/20,"")</f>
        <v/>
      </c>
      <c r="AF99" s="54" t="str">
        <f>IF('20'!AF99&lt;&gt;"",'20'!AF99/20,"")</f>
        <v/>
      </c>
      <c r="AG99" s="54" t="str">
        <f>IF('20'!AG99&lt;&gt;"",'20'!AG99/20,"")</f>
        <v/>
      </c>
      <c r="AH99" s="54" t="str">
        <f>IF('20'!AH99&lt;&gt;"",'20'!AH99/20,"")</f>
        <v/>
      </c>
      <c r="AI99" s="54" t="str">
        <f>IF('20'!AI99&lt;&gt;"",'20'!AI99/20,"")</f>
        <v/>
      </c>
      <c r="AJ99" s="54" t="str">
        <f>IF('20'!AJ99&lt;&gt;"",'20'!AJ99/20,"")</f>
        <v/>
      </c>
      <c r="AK99" s="54" t="str">
        <f>IF('20'!AK99&lt;&gt;"",'20'!AK99/20,"")</f>
        <v/>
      </c>
      <c r="AL99" s="54" t="str">
        <f>IF('20'!AL99&lt;&gt;"",'20'!AL99/20,"")</f>
        <v/>
      </c>
      <c r="AM99" s="54" t="str">
        <f>IF('20'!AM99&lt;&gt;"",'20'!AM99/20,"")</f>
        <v/>
      </c>
      <c r="AN99" s="54" t="str">
        <f>IF('20'!AN99&lt;&gt;"",'20'!AN99/20,"")</f>
        <v/>
      </c>
      <c r="AO99" s="54" t="str">
        <f>IF('20'!AO99&lt;&gt;"",'20'!AO99/20,"")</f>
        <v/>
      </c>
      <c r="AP99" s="54" t="str">
        <f>IF('20'!AP99&lt;&gt;"",'20'!AP99/20,"")</f>
        <v/>
      </c>
      <c r="AQ99" s="54" t="str">
        <f>IF('20'!AQ99&lt;&gt;"",'20'!AQ99/20,"")</f>
        <v/>
      </c>
      <c r="AR99" s="54" t="str">
        <f>IF('20'!AR99&lt;&gt;"",'20'!AR99/20,"")</f>
        <v/>
      </c>
      <c r="AS99" s="54" t="str">
        <f>IF('20'!AS99&lt;&gt;"",'20'!AS99/20,"")</f>
        <v/>
      </c>
      <c r="AT99" s="54" t="str">
        <f>IF('20'!AT99&lt;&gt;"",'20'!AT99/20,"")</f>
        <v/>
      </c>
      <c r="AU99" s="54" t="str">
        <f>IF('20'!AU99&lt;&gt;"",'20'!AU99/20,"")</f>
        <v/>
      </c>
      <c r="AV99" s="54" t="str">
        <f>IF('20'!AV99&lt;&gt;"",'20'!AV99/20,"")</f>
        <v/>
      </c>
      <c r="AW99" s="54" t="str">
        <f>IF('20'!AW99&lt;&gt;"",'20'!AW99/20,"")</f>
        <v/>
      </c>
      <c r="AX99" s="54" t="str">
        <f>IF('20'!AX99&lt;&gt;"",'20'!AX99/20,"")</f>
        <v/>
      </c>
      <c r="AY99" s="54" t="str">
        <f>IF('20'!AY99&lt;&gt;"",'20'!AY99/20,"")</f>
        <v/>
      </c>
      <c r="AZ99" s="54" t="str">
        <f>IF('20'!AZ99&lt;&gt;"",'20'!AZ99/20,"")</f>
        <v/>
      </c>
      <c r="BA99" s="54" t="str">
        <f>IF('20'!BA99&lt;&gt;"",'20'!BA99/20,"")</f>
        <v/>
      </c>
      <c r="BB99" s="54" t="str">
        <f>IF('20'!BB99&lt;&gt;"",'20'!BB99/20,"")</f>
        <v/>
      </c>
      <c r="BC99" s="54" t="str">
        <f>IF('20'!BC99&lt;&gt;"",'20'!BC99/20,"")</f>
        <v/>
      </c>
      <c r="BD99" s="54" t="str">
        <f>IF('20'!BD99&lt;&gt;"",'20'!BD99/20,"")</f>
        <v/>
      </c>
      <c r="BE99" s="54" t="str">
        <f>IF('20'!BE99&lt;&gt;"",'20'!BE99/20,"")</f>
        <v/>
      </c>
      <c r="BF99" s="54" t="str">
        <f>IF('20'!BF99&lt;&gt;"",'20'!BF99/20,"")</f>
        <v/>
      </c>
      <c r="BG99" s="54" t="str">
        <f>IF('20'!BG99&lt;&gt;"",'20'!BG99/20,"")</f>
        <v/>
      </c>
      <c r="BH99" s="54" t="str">
        <f>IF('20'!BH99&lt;&gt;"",'20'!BH99/20,"")</f>
        <v/>
      </c>
      <c r="BI99" s="54" t="str">
        <f>IF('20'!BI99&lt;&gt;"",'20'!BI99/20,"")</f>
        <v/>
      </c>
      <c r="BJ99" s="54" t="str">
        <f>IF('20'!BJ99&lt;&gt;"",'20'!BJ99/20,"")</f>
        <v/>
      </c>
      <c r="BK99" s="54" t="str">
        <f>IF('20'!BK99&lt;&gt;"",'20'!BK99/20,"")</f>
        <v/>
      </c>
      <c r="BL99" s="54" t="str">
        <f>IF('20'!BL99&lt;&gt;"",'20'!BL99/20,"")</f>
        <v/>
      </c>
      <c r="BM99" s="54" t="str">
        <f>IF('20'!BM99&lt;&gt;"",'20'!BM99/20,"")</f>
        <v/>
      </c>
      <c r="BN99" s="54" t="str">
        <f>IF('20'!BN99&lt;&gt;"",'20'!BN99/20,"")</f>
        <v/>
      </c>
      <c r="BO99" s="54" t="str">
        <f>IF('20'!BO99&lt;&gt;"",'20'!BO99/20,"")</f>
        <v/>
      </c>
      <c r="BP99" s="54" t="str">
        <f>IF('20'!BP99&lt;&gt;"",'20'!BP99/20,"")</f>
        <v/>
      </c>
      <c r="BQ99" s="54" t="str">
        <f>IF('20'!BQ99&lt;&gt;"",'20'!BQ99/20,"")</f>
        <v/>
      </c>
      <c r="BR99" s="54" t="str">
        <f>IF('20'!BR99&lt;&gt;"",'20'!BR99/20,"")</f>
        <v/>
      </c>
      <c r="BS99" s="54" t="str">
        <f>IF('20'!BS99&lt;&gt;"",'20'!BS99/20,"")</f>
        <v/>
      </c>
      <c r="BT99" s="54" t="str">
        <f>IF('20'!BT99&lt;&gt;"",'20'!BT99/20,"")</f>
        <v/>
      </c>
      <c r="BU99" s="54" t="str">
        <f>IF('20'!BU99&lt;&gt;"",'20'!BU99/20,"")</f>
        <v/>
      </c>
      <c r="BV99" s="54" t="str">
        <f>IF('20'!BV99&lt;&gt;"",'20'!BV99/20,"")</f>
        <v/>
      </c>
      <c r="BW99" s="54" t="str">
        <f>IF('20'!BW99&lt;&gt;"",'20'!BW99/20,"")</f>
        <v/>
      </c>
      <c r="BX99" s="54" t="str">
        <f>IF('20'!BX99&lt;&gt;"",'20'!BX99/20,"")</f>
        <v/>
      </c>
      <c r="BY99" s="54" t="str">
        <f>IF('20'!BY99&lt;&gt;"",'20'!BY99/20,"")</f>
        <v/>
      </c>
      <c r="BZ99" s="54" t="str">
        <f>IF('20'!BZ99&lt;&gt;"",'20'!BZ99/20,"")</f>
        <v/>
      </c>
      <c r="CA99" s="54" t="str">
        <f>IF('20'!CA99&lt;&gt;"",'20'!CA99/20,"")</f>
        <v/>
      </c>
      <c r="CB99" s="54" t="str">
        <f>IF('20'!CB99&lt;&gt;"",'20'!CB99/20,"")</f>
        <v/>
      </c>
      <c r="CC99" s="54" t="str">
        <f>IF('20'!CC99&lt;&gt;"",'20'!CC99/20,"")</f>
        <v/>
      </c>
      <c r="CD99" s="54" t="str">
        <f>IF('20'!CD99&lt;&gt;"",'20'!CD99/20,"")</f>
        <v/>
      </c>
      <c r="CE99" s="54" t="str">
        <f>IF('20'!CE99&lt;&gt;"",'20'!CE99/20,"")</f>
        <v/>
      </c>
      <c r="CF99" s="54" t="str">
        <f>IF('20'!CF99&lt;&gt;"",'20'!CF99/20,"")</f>
        <v/>
      </c>
      <c r="CG99" s="54" t="str">
        <f>IF('20'!CG99&lt;&gt;"",'20'!CG99/20,"")</f>
        <v/>
      </c>
      <c r="CH99" s="54" t="str">
        <f>IF('20'!CH99&lt;&gt;"",'20'!CH99/20,"")</f>
        <v/>
      </c>
      <c r="CI99" s="54" t="str">
        <f>IF('20'!CI99&lt;&gt;"",'20'!CI99/20,"")</f>
        <v/>
      </c>
      <c r="CJ99" s="54" t="str">
        <f>IF('20'!CJ99&lt;&gt;"",'20'!CJ99/20,"")</f>
        <v/>
      </c>
      <c r="CK99" s="54" t="str">
        <f>IF('20'!CK99&lt;&gt;"",'20'!CK99/20,"")</f>
        <v/>
      </c>
      <c r="CL99" s="54" t="str">
        <f>IF('20'!CL99&lt;&gt;"",'20'!CL99/20,"")</f>
        <v/>
      </c>
      <c r="CM99" s="54" t="str">
        <f>IF('20'!CM99&lt;&gt;"",'20'!CM99/20,"")</f>
        <v/>
      </c>
      <c r="CN99" s="54" t="str">
        <f>IF('20'!CN99&lt;&gt;"",'20'!CN99/20,"")</f>
        <v/>
      </c>
      <c r="CO99" s="54" t="str">
        <f>IF('20'!CO99&lt;&gt;"",'20'!CO99/20,"")</f>
        <v/>
      </c>
      <c r="CP99" s="54" t="str">
        <f>IF('20'!CP99&lt;&gt;"",'20'!CP99/20,"")</f>
        <v/>
      </c>
      <c r="CQ99" s="54" t="str">
        <f>IF('20'!CQ99&lt;&gt;"",'20'!CQ99/20,"")</f>
        <v/>
      </c>
      <c r="CR99" s="54" t="str">
        <f>IF('20'!CR99&lt;&gt;"",'20'!CR99/20,"")</f>
        <v/>
      </c>
      <c r="CS99" s="54" t="str">
        <f>IF('20'!CS99&lt;&gt;"",'20'!CS99/20,"")</f>
        <v/>
      </c>
      <c r="CT99" s="54" t="str">
        <f>IF('20'!CT99&lt;&gt;"",'20'!CT99/20,"")</f>
        <v/>
      </c>
      <c r="CU99" s="54" t="str">
        <f>IF('20'!CU99&lt;&gt;"",'20'!CU99/20,"")</f>
        <v/>
      </c>
      <c r="CV99" s="54" t="str">
        <f>IF('20'!CV99&lt;&gt;"",'20'!CV99/20,"")</f>
        <v/>
      </c>
      <c r="CW99" s="54" t="str">
        <f>IF('20'!CW99&lt;&gt;"",'20'!CW99/20,"")</f>
        <v/>
      </c>
      <c r="CX99" s="54" t="str">
        <f>IF('20'!CX99&lt;&gt;"",'20'!CX99/20,"")</f>
        <v/>
      </c>
      <c r="CY99" s="54" t="str">
        <f>IF('20'!CY99&lt;&gt;"",'20'!CY99/20,"")</f>
        <v/>
      </c>
      <c r="CZ99" s="54" t="str">
        <f>IF('20'!CZ99&lt;&gt;"",'20'!CZ99/20,"")</f>
        <v/>
      </c>
      <c r="DA99" s="54" t="str">
        <f>IF('20'!DA99&lt;&gt;"",'20'!DA99/20,"")</f>
        <v/>
      </c>
      <c r="DB99" s="54" t="str">
        <f>IF('20'!DB99&lt;&gt;"",'20'!DB99/20,"")</f>
        <v/>
      </c>
      <c r="DC99" s="54" t="str">
        <f>IF('20'!DC99&lt;&gt;"",'20'!DC99/20,"")</f>
        <v/>
      </c>
      <c r="DD99" s="54" t="str">
        <f>IF('20'!DD99&lt;&gt;"",'20'!DD99/20,"")</f>
        <v/>
      </c>
      <c r="DE99" s="54" t="str">
        <f>IF('20'!DE99&lt;&gt;"",'20'!DE99/20,"")</f>
        <v/>
      </c>
      <c r="DF99" s="54" t="str">
        <f>IF('20'!DF99&lt;&gt;"",'20'!DF99/20,"")</f>
        <v/>
      </c>
      <c r="DG99" s="54" t="str">
        <f>IF('20'!DG99&lt;&gt;"",'20'!DG99/20,"")</f>
        <v/>
      </c>
      <c r="DH99" s="54" t="str">
        <f>IF('20'!DH99&lt;&gt;"",'20'!DH99/20,"")</f>
        <v/>
      </c>
      <c r="DI99" s="54" t="str">
        <f>IF('20'!DI99&lt;&gt;"",'20'!DI99/20,"")</f>
        <v/>
      </c>
      <c r="DJ99" s="54" t="str">
        <f>IF('20'!DJ99&lt;&gt;"",'20'!DJ99/20,"")</f>
        <v/>
      </c>
      <c r="DK99" s="54" t="str">
        <f>IF('20'!DK99&lt;&gt;"",'20'!DK99/20,"")</f>
        <v/>
      </c>
      <c r="DL99" s="54" t="str">
        <f>IF('20'!DL99&lt;&gt;"",'20'!DL99/20,"")</f>
        <v/>
      </c>
      <c r="DM99" s="54" t="str">
        <f>IF('20'!DM99&lt;&gt;"",'20'!DM99/20,"")</f>
        <v/>
      </c>
      <c r="DN99" s="54" t="str">
        <f>IF('20'!DN99&lt;&gt;"",'20'!DN99/20,"")</f>
        <v/>
      </c>
      <c r="DO99" s="54" t="str">
        <f>IF('20'!DO99&lt;&gt;"",'20'!DO99/20,"")</f>
        <v/>
      </c>
      <c r="DP99" s="54" t="str">
        <f>IF('20'!DP99&lt;&gt;"",'20'!DP99/20,"")</f>
        <v/>
      </c>
      <c r="DQ99" s="54" t="str">
        <f>IF('20'!DQ99&lt;&gt;"",'20'!DQ99/20,"")</f>
        <v/>
      </c>
      <c r="DR99" s="54" t="str">
        <f>IF('20'!DR99&lt;&gt;"",'20'!DR99/20,"")</f>
        <v/>
      </c>
      <c r="DS99" s="54" t="str">
        <f>IF('20'!DS99&lt;&gt;"",'20'!DS99/20,"")</f>
        <v/>
      </c>
      <c r="DT99" s="54" t="str">
        <f>IF('20'!DT99&lt;&gt;"",'20'!DT99/20,"")</f>
        <v/>
      </c>
      <c r="DU99" s="54" t="str">
        <f>IF('20'!DU99&lt;&gt;"",'20'!DU99/20,"")</f>
        <v/>
      </c>
      <c r="DV99" s="54" t="str">
        <f>IF('20'!DV99&lt;&gt;"",'20'!DV99/20,"")</f>
        <v/>
      </c>
      <c r="DW99" s="54" t="str">
        <f>IF('20'!DW99&lt;&gt;"",'20'!DW99/20,"")</f>
        <v/>
      </c>
      <c r="DX99" s="54" t="str">
        <f>IF('20'!DX99&lt;&gt;"",'20'!DX99/20,"")</f>
        <v/>
      </c>
      <c r="DY99" s="54" t="str">
        <f>IF('20'!DY99&lt;&gt;"",'20'!DY99/20,"")</f>
        <v/>
      </c>
      <c r="DZ99" s="54" t="str">
        <f>IF('20'!DZ99&lt;&gt;"",'20'!DZ99/20,"")</f>
        <v/>
      </c>
      <c r="EA99" s="54" t="str">
        <f>IF('20'!EA99&lt;&gt;"",'20'!EA99/20,"")</f>
        <v/>
      </c>
      <c r="EB99" s="54" t="str">
        <f>IF('20'!EB99&lt;&gt;"",'20'!EB99/20,"")</f>
        <v/>
      </c>
      <c r="EC99" s="54" t="str">
        <f>IF('20'!EC99&lt;&gt;"",'20'!EC99/20,"")</f>
        <v/>
      </c>
      <c r="ED99" s="54" t="str">
        <f>IF('20'!ED99&lt;&gt;"",'20'!ED99/20,"")</f>
        <v/>
      </c>
      <c r="EE99" s="54" t="str">
        <f>IF('20'!EE99&lt;&gt;"",'20'!EE99/20,"")</f>
        <v/>
      </c>
      <c r="EF99" s="54" t="str">
        <f>IF('20'!EF99&lt;&gt;"",'20'!EF99/20,"")</f>
        <v/>
      </c>
      <c r="EG99" s="54" t="str">
        <f>IF('20'!EG99&lt;&gt;"",'20'!EG99/20,"")</f>
        <v/>
      </c>
      <c r="EH99" s="54" t="str">
        <f>IF('20'!EH99&lt;&gt;"",'20'!EH99/20,"")</f>
        <v/>
      </c>
      <c r="EI99" s="54" t="str">
        <f>IF('20'!EI99&lt;&gt;"",'20'!EI99/20,"")</f>
        <v/>
      </c>
      <c r="EJ99" s="54" t="str">
        <f>IF('20'!EJ99&lt;&gt;"",'20'!EJ99/20,"")</f>
        <v/>
      </c>
      <c r="EK99" s="54" t="str">
        <f>IF('20'!EK99&lt;&gt;"",'20'!EK99/20,"")</f>
        <v/>
      </c>
      <c r="EL99" s="54" t="str">
        <f>IF('20'!EL99&lt;&gt;"",'20'!EL99/20,"")</f>
        <v/>
      </c>
      <c r="EM99" s="54" t="str">
        <f>IF('20'!EM99&lt;&gt;"",'20'!EM99/20,"")</f>
        <v/>
      </c>
      <c r="EN99" s="54" t="str">
        <f>IF('20'!EN99&lt;&gt;"",'20'!EN99/20,"")</f>
        <v/>
      </c>
      <c r="EO99" s="54" t="str">
        <f>IF('20'!EO99&lt;&gt;"",'20'!EO99/20,"")</f>
        <v/>
      </c>
      <c r="EP99" s="54" t="str">
        <f>IF('20'!EP99&lt;&gt;"",'20'!EP99/20,"")</f>
        <v/>
      </c>
      <c r="EQ99" s="54" t="str">
        <f>IF('20'!EQ99&lt;&gt;"",'20'!EQ99/20,"")</f>
        <v/>
      </c>
      <c r="ER99" s="54" t="str">
        <f>IF('20'!ER99&lt;&gt;"",'20'!ER99/20,"")</f>
        <v/>
      </c>
      <c r="ES99" s="54" t="str">
        <f>IF('20'!ES99&lt;&gt;"",'20'!ES99/20,"")</f>
        <v/>
      </c>
      <c r="ET99" s="54" t="str">
        <f>IF('20'!ET99&lt;&gt;"",'20'!ET99/20,"")</f>
        <v/>
      </c>
      <c r="EU99" s="54" t="str">
        <f>IF('20'!EU99&lt;&gt;"",'20'!EU99/20,"")</f>
        <v/>
      </c>
      <c r="EV99" s="54" t="str">
        <f>IF('20'!EV99&lt;&gt;"",'20'!EV99/20,"")</f>
        <v/>
      </c>
      <c r="EW99" s="54" t="str">
        <f>IF('20'!EW99&lt;&gt;"",'20'!EW99/20,"")</f>
        <v/>
      </c>
      <c r="EX99" s="54" t="str">
        <f>IF('20'!EX99&lt;&gt;"",'20'!EX99/20,"")</f>
        <v/>
      </c>
      <c r="EY99" s="54" t="str">
        <f>IF('20'!EY99&lt;&gt;"",'20'!EY99/20,"")</f>
        <v/>
      </c>
      <c r="EZ99" s="54" t="str">
        <f>IF('20'!EZ99&lt;&gt;"",'20'!EZ99/20,"")</f>
        <v/>
      </c>
      <c r="FA99" s="54" t="str">
        <f>IF('20'!FA99&lt;&gt;"",'20'!FA99/20,"")</f>
        <v/>
      </c>
      <c r="FB99" s="54" t="str">
        <f>IF('20'!FB99&lt;&gt;"",'20'!FB99/20,"")</f>
        <v/>
      </c>
      <c r="FC99" s="54" t="str">
        <f>IF('20'!FC99&lt;&gt;"",'20'!FC99/20,"")</f>
        <v/>
      </c>
      <c r="FD99" s="54" t="str">
        <f>IF('20'!FD99&lt;&gt;"",'20'!FD99/20,"")</f>
        <v/>
      </c>
      <c r="FE99" s="54" t="str">
        <f>IF('20'!FE99&lt;&gt;"",'20'!FE99/20,"")</f>
        <v/>
      </c>
      <c r="FF99" s="54" t="str">
        <f>IF('20'!FF99&lt;&gt;"",'20'!FF99/20,"")</f>
        <v/>
      </c>
      <c r="FG99" s="54" t="str">
        <f>IF('20'!FG99&lt;&gt;"",'20'!FG99/20,"")</f>
        <v/>
      </c>
      <c r="FH99" s="54" t="str">
        <f>IF('20'!FH99&lt;&gt;"",'20'!FH99/20,"")</f>
        <v/>
      </c>
      <c r="FI99" s="54" t="str">
        <f>IF('20'!FI99&lt;&gt;"",'20'!FI99/20,"")</f>
        <v/>
      </c>
      <c r="FJ99" s="54" t="str">
        <f>IF('20'!FJ99&lt;&gt;"",'20'!FJ99/20,"")</f>
        <v/>
      </c>
      <c r="FK99" s="54" t="str">
        <f>IF('20'!FK99&lt;&gt;"",'20'!FK99/20,"")</f>
        <v/>
      </c>
      <c r="FL99" s="54" t="str">
        <f>IF('20'!FL99&lt;&gt;"",'20'!FL99/20,"")</f>
        <v/>
      </c>
    </row>
    <row r="100" spans="2:168" x14ac:dyDescent="0.25">
      <c r="B100" s="30"/>
      <c r="C100" s="30"/>
      <c r="D100" s="55"/>
      <c r="E100" s="54" t="str">
        <f>IF('20'!E100&lt;&gt;"",'20'!E100/20,"")</f>
        <v/>
      </c>
      <c r="F100" s="54" t="str">
        <f>IF('20'!F100&lt;&gt;"",'20'!F100/20,"")</f>
        <v/>
      </c>
      <c r="G100" s="54" t="str">
        <f>IF('20'!G100&lt;&gt;"",'20'!G100/20,"")</f>
        <v/>
      </c>
      <c r="H100" s="54" t="str">
        <f>IF('20'!H100&lt;&gt;"",'20'!H100/20,"")</f>
        <v/>
      </c>
      <c r="I100" s="54" t="str">
        <f>IF('20'!I100&lt;&gt;"",'20'!I100/20,"")</f>
        <v/>
      </c>
      <c r="J100" s="54" t="str">
        <f>IF('20'!J100&lt;&gt;"",'20'!J100/20,"")</f>
        <v/>
      </c>
      <c r="K100" s="54" t="str">
        <f>IF('20'!K100&lt;&gt;"",'20'!K100/20,"")</f>
        <v/>
      </c>
      <c r="L100" s="54" t="str">
        <f>IF('20'!L100&lt;&gt;"",'20'!L100/20,"")</f>
        <v/>
      </c>
      <c r="M100" s="54" t="str">
        <f>IF('20'!M100&lt;&gt;"",'20'!M100/20,"")</f>
        <v/>
      </c>
      <c r="N100" s="54" t="str">
        <f>IF('20'!N100&lt;&gt;"",'20'!N100/20,"")</f>
        <v/>
      </c>
      <c r="O100" s="54" t="str">
        <f>IF('20'!O100&lt;&gt;"",'20'!O100/20,"")</f>
        <v/>
      </c>
      <c r="P100" s="54" t="str">
        <f>IF('20'!P100&lt;&gt;"",'20'!P100/20,"")</f>
        <v/>
      </c>
      <c r="Q100" s="54" t="str">
        <f>IF('20'!Q100&lt;&gt;"",'20'!Q100/20,"")</f>
        <v/>
      </c>
      <c r="R100" s="54" t="str">
        <f>IF('20'!R100&lt;&gt;"",'20'!R100/20,"")</f>
        <v/>
      </c>
      <c r="S100" s="54" t="str">
        <f>IF('20'!S100&lt;&gt;"",'20'!S100/20,"")</f>
        <v/>
      </c>
      <c r="T100" s="54" t="str">
        <f>IF('20'!T100&lt;&gt;"",'20'!T100/20,"")</f>
        <v/>
      </c>
      <c r="U100" s="54" t="str">
        <f>IF('20'!U100&lt;&gt;"",'20'!U100/20,"")</f>
        <v/>
      </c>
      <c r="V100" s="54" t="str">
        <f>IF('20'!V100&lt;&gt;"",'20'!V100/20,"")</f>
        <v/>
      </c>
      <c r="W100" s="54" t="str">
        <f>IF('20'!W100&lt;&gt;"",'20'!W100/20,"")</f>
        <v/>
      </c>
      <c r="X100" s="54" t="str">
        <f>IF('20'!X100&lt;&gt;"",'20'!X100/20,"")</f>
        <v/>
      </c>
      <c r="Y100" s="54" t="str">
        <f>IF('20'!Y100&lt;&gt;"",'20'!Y100/20,"")</f>
        <v/>
      </c>
      <c r="Z100" s="54" t="str">
        <f>IF('20'!Z100&lt;&gt;"",'20'!Z100/20,"")</f>
        <v/>
      </c>
      <c r="AA100" s="54" t="str">
        <f>IF('20'!AA100&lt;&gt;"",'20'!AA100/20,"")</f>
        <v/>
      </c>
      <c r="AB100" s="54" t="str">
        <f>IF('20'!AB100&lt;&gt;"",'20'!AB100/20,"")</f>
        <v/>
      </c>
      <c r="AC100" s="54" t="str">
        <f>IF('20'!AC100&lt;&gt;"",'20'!AC100/20,"")</f>
        <v/>
      </c>
      <c r="AD100" s="54" t="str">
        <f>IF('20'!AD100&lt;&gt;"",'20'!AD100/20,"")</f>
        <v/>
      </c>
      <c r="AE100" s="54" t="str">
        <f>IF('20'!AE100&lt;&gt;"",'20'!AE100/20,"")</f>
        <v/>
      </c>
      <c r="AF100" s="54" t="str">
        <f>IF('20'!AF100&lt;&gt;"",'20'!AF100/20,"")</f>
        <v/>
      </c>
      <c r="AG100" s="54" t="str">
        <f>IF('20'!AG100&lt;&gt;"",'20'!AG100/20,"")</f>
        <v/>
      </c>
      <c r="AH100" s="54" t="str">
        <f>IF('20'!AH100&lt;&gt;"",'20'!AH100/20,"")</f>
        <v/>
      </c>
      <c r="AI100" s="54" t="str">
        <f>IF('20'!AI100&lt;&gt;"",'20'!AI100/20,"")</f>
        <v/>
      </c>
      <c r="AJ100" s="54" t="str">
        <f>IF('20'!AJ100&lt;&gt;"",'20'!AJ100/20,"")</f>
        <v/>
      </c>
      <c r="AK100" s="54" t="str">
        <f>IF('20'!AK100&lt;&gt;"",'20'!AK100/20,"")</f>
        <v/>
      </c>
      <c r="AL100" s="54" t="str">
        <f>IF('20'!AL100&lt;&gt;"",'20'!AL100/20,"")</f>
        <v/>
      </c>
      <c r="AM100" s="54" t="str">
        <f>IF('20'!AM100&lt;&gt;"",'20'!AM100/20,"")</f>
        <v/>
      </c>
      <c r="AN100" s="54" t="str">
        <f>IF('20'!AN100&lt;&gt;"",'20'!AN100/20,"")</f>
        <v/>
      </c>
      <c r="AO100" s="54" t="str">
        <f>IF('20'!AO100&lt;&gt;"",'20'!AO100/20,"")</f>
        <v/>
      </c>
      <c r="AP100" s="54" t="str">
        <f>IF('20'!AP100&lt;&gt;"",'20'!AP100/20,"")</f>
        <v/>
      </c>
      <c r="AQ100" s="54" t="str">
        <f>IF('20'!AQ100&lt;&gt;"",'20'!AQ100/20,"")</f>
        <v/>
      </c>
      <c r="AR100" s="54" t="str">
        <f>IF('20'!AR100&lt;&gt;"",'20'!AR100/20,"")</f>
        <v/>
      </c>
      <c r="AS100" s="54" t="str">
        <f>IF('20'!AS100&lt;&gt;"",'20'!AS100/20,"")</f>
        <v/>
      </c>
      <c r="AT100" s="54" t="str">
        <f>IF('20'!AT100&lt;&gt;"",'20'!AT100/20,"")</f>
        <v/>
      </c>
      <c r="AU100" s="54" t="str">
        <f>IF('20'!AU100&lt;&gt;"",'20'!AU100/20,"")</f>
        <v/>
      </c>
      <c r="AV100" s="54" t="str">
        <f>IF('20'!AV100&lt;&gt;"",'20'!AV100/20,"")</f>
        <v/>
      </c>
      <c r="AW100" s="54" t="str">
        <f>IF('20'!AW100&lt;&gt;"",'20'!AW100/20,"")</f>
        <v/>
      </c>
      <c r="AX100" s="54" t="str">
        <f>IF('20'!AX100&lt;&gt;"",'20'!AX100/20,"")</f>
        <v/>
      </c>
      <c r="AY100" s="54" t="str">
        <f>IF('20'!AY100&lt;&gt;"",'20'!AY100/20,"")</f>
        <v/>
      </c>
      <c r="AZ100" s="54" t="str">
        <f>IF('20'!AZ100&lt;&gt;"",'20'!AZ100/20,"")</f>
        <v/>
      </c>
      <c r="BA100" s="54" t="str">
        <f>IF('20'!BA100&lt;&gt;"",'20'!BA100/20,"")</f>
        <v/>
      </c>
      <c r="BB100" s="54" t="str">
        <f>IF('20'!BB100&lt;&gt;"",'20'!BB100/20,"")</f>
        <v/>
      </c>
      <c r="BC100" s="54" t="str">
        <f>IF('20'!BC100&lt;&gt;"",'20'!BC100/20,"")</f>
        <v/>
      </c>
      <c r="BD100" s="54" t="str">
        <f>IF('20'!BD100&lt;&gt;"",'20'!BD100/20,"")</f>
        <v/>
      </c>
      <c r="BE100" s="54" t="str">
        <f>IF('20'!BE100&lt;&gt;"",'20'!BE100/20,"")</f>
        <v/>
      </c>
      <c r="BF100" s="54" t="str">
        <f>IF('20'!BF100&lt;&gt;"",'20'!BF100/20,"")</f>
        <v/>
      </c>
      <c r="BG100" s="54" t="str">
        <f>IF('20'!BG100&lt;&gt;"",'20'!BG100/20,"")</f>
        <v/>
      </c>
      <c r="BH100" s="54" t="str">
        <f>IF('20'!BH100&lt;&gt;"",'20'!BH100/20,"")</f>
        <v/>
      </c>
      <c r="BI100" s="54" t="str">
        <f>IF('20'!BI100&lt;&gt;"",'20'!BI100/20,"")</f>
        <v/>
      </c>
      <c r="BJ100" s="54" t="str">
        <f>IF('20'!BJ100&lt;&gt;"",'20'!BJ100/20,"")</f>
        <v/>
      </c>
      <c r="BK100" s="54" t="str">
        <f>IF('20'!BK100&lt;&gt;"",'20'!BK100/20,"")</f>
        <v/>
      </c>
      <c r="BL100" s="54" t="str">
        <f>IF('20'!BL100&lt;&gt;"",'20'!BL100/20,"")</f>
        <v/>
      </c>
      <c r="BM100" s="54" t="str">
        <f>IF('20'!BM100&lt;&gt;"",'20'!BM100/20,"")</f>
        <v/>
      </c>
      <c r="BN100" s="54" t="str">
        <f>IF('20'!BN100&lt;&gt;"",'20'!BN100/20,"")</f>
        <v/>
      </c>
      <c r="BO100" s="54" t="str">
        <f>IF('20'!BO100&lt;&gt;"",'20'!BO100/20,"")</f>
        <v/>
      </c>
      <c r="BP100" s="54" t="str">
        <f>IF('20'!BP100&lt;&gt;"",'20'!BP100/20,"")</f>
        <v/>
      </c>
      <c r="BQ100" s="54" t="str">
        <f>IF('20'!BQ100&lt;&gt;"",'20'!BQ100/20,"")</f>
        <v/>
      </c>
      <c r="BR100" s="54" t="str">
        <f>IF('20'!BR100&lt;&gt;"",'20'!BR100/20,"")</f>
        <v/>
      </c>
      <c r="BS100" s="54" t="str">
        <f>IF('20'!BS100&lt;&gt;"",'20'!BS100/20,"")</f>
        <v/>
      </c>
      <c r="BT100" s="54" t="str">
        <f>IF('20'!BT100&lt;&gt;"",'20'!BT100/20,"")</f>
        <v/>
      </c>
      <c r="BU100" s="54" t="str">
        <f>IF('20'!BU100&lt;&gt;"",'20'!BU100/20,"")</f>
        <v/>
      </c>
      <c r="BV100" s="54" t="str">
        <f>IF('20'!BV100&lt;&gt;"",'20'!BV100/20,"")</f>
        <v/>
      </c>
      <c r="BW100" s="54" t="str">
        <f>IF('20'!BW100&lt;&gt;"",'20'!BW100/20,"")</f>
        <v/>
      </c>
      <c r="BX100" s="54" t="str">
        <f>IF('20'!BX100&lt;&gt;"",'20'!BX100/20,"")</f>
        <v/>
      </c>
      <c r="BY100" s="54" t="str">
        <f>IF('20'!BY100&lt;&gt;"",'20'!BY100/20,"")</f>
        <v/>
      </c>
      <c r="BZ100" s="54" t="str">
        <f>IF('20'!BZ100&lt;&gt;"",'20'!BZ100/20,"")</f>
        <v/>
      </c>
      <c r="CA100" s="54" t="str">
        <f>IF('20'!CA100&lt;&gt;"",'20'!CA100/20,"")</f>
        <v/>
      </c>
      <c r="CB100" s="54" t="str">
        <f>IF('20'!CB100&lt;&gt;"",'20'!CB100/20,"")</f>
        <v/>
      </c>
      <c r="CC100" s="54" t="str">
        <f>IF('20'!CC100&lt;&gt;"",'20'!CC100/20,"")</f>
        <v/>
      </c>
      <c r="CD100" s="54" t="str">
        <f>IF('20'!CD100&lt;&gt;"",'20'!CD100/20,"")</f>
        <v/>
      </c>
      <c r="CE100" s="54" t="str">
        <f>IF('20'!CE100&lt;&gt;"",'20'!CE100/20,"")</f>
        <v/>
      </c>
      <c r="CF100" s="54" t="str">
        <f>IF('20'!CF100&lt;&gt;"",'20'!CF100/20,"")</f>
        <v/>
      </c>
      <c r="CG100" s="54" t="str">
        <f>IF('20'!CG100&lt;&gt;"",'20'!CG100/20,"")</f>
        <v/>
      </c>
      <c r="CH100" s="54" t="str">
        <f>IF('20'!CH100&lt;&gt;"",'20'!CH100/20,"")</f>
        <v/>
      </c>
      <c r="CI100" s="54" t="str">
        <f>IF('20'!CI100&lt;&gt;"",'20'!CI100/20,"")</f>
        <v/>
      </c>
      <c r="CJ100" s="54" t="str">
        <f>IF('20'!CJ100&lt;&gt;"",'20'!CJ100/20,"")</f>
        <v/>
      </c>
      <c r="CK100" s="54" t="str">
        <f>IF('20'!CK100&lt;&gt;"",'20'!CK100/20,"")</f>
        <v/>
      </c>
      <c r="CL100" s="54" t="str">
        <f>IF('20'!CL100&lt;&gt;"",'20'!CL100/20,"")</f>
        <v/>
      </c>
      <c r="CM100" s="54" t="str">
        <f>IF('20'!CM100&lt;&gt;"",'20'!CM100/20,"")</f>
        <v/>
      </c>
      <c r="CN100" s="54" t="str">
        <f>IF('20'!CN100&lt;&gt;"",'20'!CN100/20,"")</f>
        <v/>
      </c>
      <c r="CO100" s="54" t="str">
        <f>IF('20'!CO100&lt;&gt;"",'20'!CO100/20,"")</f>
        <v/>
      </c>
      <c r="CP100" s="54" t="str">
        <f>IF('20'!CP100&lt;&gt;"",'20'!CP100/20,"")</f>
        <v/>
      </c>
      <c r="CQ100" s="54" t="str">
        <f>IF('20'!CQ100&lt;&gt;"",'20'!CQ100/20,"")</f>
        <v/>
      </c>
      <c r="CR100" s="54" t="str">
        <f>IF('20'!CR100&lt;&gt;"",'20'!CR100/20,"")</f>
        <v/>
      </c>
      <c r="CS100" s="54" t="str">
        <f>IF('20'!CS100&lt;&gt;"",'20'!CS100/20,"")</f>
        <v/>
      </c>
      <c r="CT100" s="54" t="str">
        <f>IF('20'!CT100&lt;&gt;"",'20'!CT100/20,"")</f>
        <v/>
      </c>
      <c r="CU100" s="54" t="str">
        <f>IF('20'!CU100&lt;&gt;"",'20'!CU100/20,"")</f>
        <v/>
      </c>
      <c r="CV100" s="54" t="str">
        <f>IF('20'!CV100&lt;&gt;"",'20'!CV100/20,"")</f>
        <v/>
      </c>
      <c r="CW100" s="54" t="str">
        <f>IF('20'!CW100&lt;&gt;"",'20'!CW100/20,"")</f>
        <v/>
      </c>
      <c r="CX100" s="54" t="str">
        <f>IF('20'!CX100&lt;&gt;"",'20'!CX100/20,"")</f>
        <v/>
      </c>
      <c r="CY100" s="54" t="str">
        <f>IF('20'!CY100&lt;&gt;"",'20'!CY100/20,"")</f>
        <v/>
      </c>
      <c r="CZ100" s="54" t="str">
        <f>IF('20'!CZ100&lt;&gt;"",'20'!CZ100/20,"")</f>
        <v/>
      </c>
      <c r="DA100" s="54" t="str">
        <f>IF('20'!DA100&lt;&gt;"",'20'!DA100/20,"")</f>
        <v/>
      </c>
      <c r="DB100" s="54" t="str">
        <f>IF('20'!DB100&lt;&gt;"",'20'!DB100/20,"")</f>
        <v/>
      </c>
      <c r="DC100" s="54" t="str">
        <f>IF('20'!DC100&lt;&gt;"",'20'!DC100/20,"")</f>
        <v/>
      </c>
      <c r="DD100" s="54" t="str">
        <f>IF('20'!DD100&lt;&gt;"",'20'!DD100/20,"")</f>
        <v/>
      </c>
      <c r="DE100" s="54" t="str">
        <f>IF('20'!DE100&lt;&gt;"",'20'!DE100/20,"")</f>
        <v/>
      </c>
      <c r="DF100" s="54" t="str">
        <f>IF('20'!DF100&lt;&gt;"",'20'!DF100/20,"")</f>
        <v/>
      </c>
      <c r="DG100" s="54" t="str">
        <f>IF('20'!DG100&lt;&gt;"",'20'!DG100/20,"")</f>
        <v/>
      </c>
      <c r="DH100" s="54" t="str">
        <f>IF('20'!DH100&lt;&gt;"",'20'!DH100/20,"")</f>
        <v/>
      </c>
      <c r="DI100" s="54" t="str">
        <f>IF('20'!DI100&lt;&gt;"",'20'!DI100/20,"")</f>
        <v/>
      </c>
      <c r="DJ100" s="54" t="str">
        <f>IF('20'!DJ100&lt;&gt;"",'20'!DJ100/20,"")</f>
        <v/>
      </c>
      <c r="DK100" s="54" t="str">
        <f>IF('20'!DK100&lt;&gt;"",'20'!DK100/20,"")</f>
        <v/>
      </c>
      <c r="DL100" s="54" t="str">
        <f>IF('20'!DL100&lt;&gt;"",'20'!DL100/20,"")</f>
        <v/>
      </c>
      <c r="DM100" s="54" t="str">
        <f>IF('20'!DM100&lt;&gt;"",'20'!DM100/20,"")</f>
        <v/>
      </c>
      <c r="DN100" s="54" t="str">
        <f>IF('20'!DN100&lt;&gt;"",'20'!DN100/20,"")</f>
        <v/>
      </c>
      <c r="DO100" s="54" t="str">
        <f>IF('20'!DO100&lt;&gt;"",'20'!DO100/20,"")</f>
        <v/>
      </c>
      <c r="DP100" s="54" t="str">
        <f>IF('20'!DP100&lt;&gt;"",'20'!DP100/20,"")</f>
        <v/>
      </c>
      <c r="DQ100" s="54" t="str">
        <f>IF('20'!DQ100&lt;&gt;"",'20'!DQ100/20,"")</f>
        <v/>
      </c>
      <c r="DR100" s="54" t="str">
        <f>IF('20'!DR100&lt;&gt;"",'20'!DR100/20,"")</f>
        <v/>
      </c>
      <c r="DS100" s="54" t="str">
        <f>IF('20'!DS100&lt;&gt;"",'20'!DS100/20,"")</f>
        <v/>
      </c>
      <c r="DT100" s="54" t="str">
        <f>IF('20'!DT100&lt;&gt;"",'20'!DT100/20,"")</f>
        <v/>
      </c>
      <c r="DU100" s="54" t="str">
        <f>IF('20'!DU100&lt;&gt;"",'20'!DU100/20,"")</f>
        <v/>
      </c>
      <c r="DV100" s="54" t="str">
        <f>IF('20'!DV100&lt;&gt;"",'20'!DV100/20,"")</f>
        <v/>
      </c>
      <c r="DW100" s="54" t="str">
        <f>IF('20'!DW100&lt;&gt;"",'20'!DW100/20,"")</f>
        <v/>
      </c>
      <c r="DX100" s="54" t="str">
        <f>IF('20'!DX100&lt;&gt;"",'20'!DX100/20,"")</f>
        <v/>
      </c>
      <c r="DY100" s="54" t="str">
        <f>IF('20'!DY100&lt;&gt;"",'20'!DY100/20,"")</f>
        <v/>
      </c>
      <c r="DZ100" s="54" t="str">
        <f>IF('20'!DZ100&lt;&gt;"",'20'!DZ100/20,"")</f>
        <v/>
      </c>
      <c r="EA100" s="54" t="str">
        <f>IF('20'!EA100&lt;&gt;"",'20'!EA100/20,"")</f>
        <v/>
      </c>
      <c r="EB100" s="54" t="str">
        <f>IF('20'!EB100&lt;&gt;"",'20'!EB100/20,"")</f>
        <v/>
      </c>
      <c r="EC100" s="54" t="str">
        <f>IF('20'!EC100&lt;&gt;"",'20'!EC100/20,"")</f>
        <v/>
      </c>
      <c r="ED100" s="54" t="str">
        <f>IF('20'!ED100&lt;&gt;"",'20'!ED100/20,"")</f>
        <v/>
      </c>
      <c r="EE100" s="54" t="str">
        <f>IF('20'!EE100&lt;&gt;"",'20'!EE100/20,"")</f>
        <v/>
      </c>
      <c r="EF100" s="54" t="str">
        <f>IF('20'!EF100&lt;&gt;"",'20'!EF100/20,"")</f>
        <v/>
      </c>
      <c r="EG100" s="54" t="str">
        <f>IF('20'!EG100&lt;&gt;"",'20'!EG100/20,"")</f>
        <v/>
      </c>
      <c r="EH100" s="54" t="str">
        <f>IF('20'!EH100&lt;&gt;"",'20'!EH100/20,"")</f>
        <v/>
      </c>
      <c r="EI100" s="54" t="str">
        <f>IF('20'!EI100&lt;&gt;"",'20'!EI100/20,"")</f>
        <v/>
      </c>
      <c r="EJ100" s="54" t="str">
        <f>IF('20'!EJ100&lt;&gt;"",'20'!EJ100/20,"")</f>
        <v/>
      </c>
      <c r="EK100" s="54" t="str">
        <f>IF('20'!EK100&lt;&gt;"",'20'!EK100/20,"")</f>
        <v/>
      </c>
      <c r="EL100" s="54" t="str">
        <f>IF('20'!EL100&lt;&gt;"",'20'!EL100/20,"")</f>
        <v/>
      </c>
      <c r="EM100" s="54" t="str">
        <f>IF('20'!EM100&lt;&gt;"",'20'!EM100/20,"")</f>
        <v/>
      </c>
      <c r="EN100" s="54" t="str">
        <f>IF('20'!EN100&lt;&gt;"",'20'!EN100/20,"")</f>
        <v/>
      </c>
      <c r="EO100" s="54" t="str">
        <f>IF('20'!EO100&lt;&gt;"",'20'!EO100/20,"")</f>
        <v/>
      </c>
      <c r="EP100" s="54" t="str">
        <f>IF('20'!EP100&lt;&gt;"",'20'!EP100/20,"")</f>
        <v/>
      </c>
      <c r="EQ100" s="54" t="str">
        <f>IF('20'!EQ100&lt;&gt;"",'20'!EQ100/20,"")</f>
        <v/>
      </c>
      <c r="ER100" s="54" t="str">
        <f>IF('20'!ER100&lt;&gt;"",'20'!ER100/20,"")</f>
        <v/>
      </c>
      <c r="ES100" s="54" t="str">
        <f>IF('20'!ES100&lt;&gt;"",'20'!ES100/20,"")</f>
        <v/>
      </c>
      <c r="ET100" s="54" t="str">
        <f>IF('20'!ET100&lt;&gt;"",'20'!ET100/20,"")</f>
        <v/>
      </c>
      <c r="EU100" s="54" t="str">
        <f>IF('20'!EU100&lt;&gt;"",'20'!EU100/20,"")</f>
        <v/>
      </c>
      <c r="EV100" s="54" t="str">
        <f>IF('20'!EV100&lt;&gt;"",'20'!EV100/20,"")</f>
        <v/>
      </c>
      <c r="EW100" s="54" t="str">
        <f>IF('20'!EW100&lt;&gt;"",'20'!EW100/20,"")</f>
        <v/>
      </c>
      <c r="EX100" s="54" t="str">
        <f>IF('20'!EX100&lt;&gt;"",'20'!EX100/20,"")</f>
        <v/>
      </c>
      <c r="EY100" s="54" t="str">
        <f>IF('20'!EY100&lt;&gt;"",'20'!EY100/20,"")</f>
        <v/>
      </c>
      <c r="EZ100" s="54" t="str">
        <f>IF('20'!EZ100&lt;&gt;"",'20'!EZ100/20,"")</f>
        <v/>
      </c>
      <c r="FA100" s="54" t="str">
        <f>IF('20'!FA100&lt;&gt;"",'20'!FA100/20,"")</f>
        <v/>
      </c>
      <c r="FB100" s="54" t="str">
        <f>IF('20'!FB100&lt;&gt;"",'20'!FB100/20,"")</f>
        <v/>
      </c>
      <c r="FC100" s="54" t="str">
        <f>IF('20'!FC100&lt;&gt;"",'20'!FC100/20,"")</f>
        <v/>
      </c>
      <c r="FD100" s="54" t="str">
        <f>IF('20'!FD100&lt;&gt;"",'20'!FD100/20,"")</f>
        <v/>
      </c>
      <c r="FE100" s="54" t="str">
        <f>IF('20'!FE100&lt;&gt;"",'20'!FE100/20,"")</f>
        <v/>
      </c>
      <c r="FF100" s="54" t="str">
        <f>IF('20'!FF100&lt;&gt;"",'20'!FF100/20,"")</f>
        <v/>
      </c>
      <c r="FG100" s="54" t="str">
        <f>IF('20'!FG100&lt;&gt;"",'20'!FG100/20,"")</f>
        <v/>
      </c>
      <c r="FH100" s="54" t="str">
        <f>IF('20'!FH100&lt;&gt;"",'20'!FH100/20,"")</f>
        <v/>
      </c>
      <c r="FI100" s="54" t="str">
        <f>IF('20'!FI100&lt;&gt;"",'20'!FI100/20,"")</f>
        <v/>
      </c>
      <c r="FJ100" s="54" t="str">
        <f>IF('20'!FJ100&lt;&gt;"",'20'!FJ100/20,"")</f>
        <v/>
      </c>
      <c r="FK100" s="54" t="str">
        <f>IF('20'!FK100&lt;&gt;"",'20'!FK100/20,"")</f>
        <v/>
      </c>
      <c r="FL100" s="54" t="str">
        <f>IF('20'!FL100&lt;&gt;"",'20'!FL100/20,"")</f>
        <v/>
      </c>
    </row>
  </sheetData>
  <sheetProtection algorithmName="SHA-512" hashValue="5DD1HUvagHM1Q+5BIjUCkikABiB5qJdwlu+5n2KUKIVtMG/C1SMszOKSo5PvQ6bGPZgOFIAn7f+z2M06X0FqVQ==" saltValue="a30L+MyWdAVXL9ux//yucQ==" spinCount="100000" sheet="1" objects="1" scenarios="1"/>
  <mergeCells count="55">
    <mergeCell ref="AG3:AJ3"/>
    <mergeCell ref="AK3:AN3"/>
    <mergeCell ref="AO3:AR3"/>
    <mergeCell ref="Q3:T3"/>
    <mergeCell ref="U3:X3"/>
    <mergeCell ref="B3:D3"/>
    <mergeCell ref="Y3:AB3"/>
    <mergeCell ref="AC3:AF3"/>
    <mergeCell ref="B4:B6"/>
    <mergeCell ref="C4:C6"/>
    <mergeCell ref="E3:H3"/>
    <mergeCell ref="I3:L3"/>
    <mergeCell ref="M3:P3"/>
    <mergeCell ref="CK2:CZ2"/>
    <mergeCell ref="DA2:DP2"/>
    <mergeCell ref="DQ2:EJ2"/>
    <mergeCell ref="EK2:EZ2"/>
    <mergeCell ref="FA2:FL2"/>
    <mergeCell ref="B2:D2"/>
    <mergeCell ref="E2:T2"/>
    <mergeCell ref="U2:AR2"/>
    <mergeCell ref="AS2:BH2"/>
    <mergeCell ref="BI2:BX2"/>
    <mergeCell ref="BY2:CJ2"/>
    <mergeCell ref="AS3:AV3"/>
    <mergeCell ref="AW3:AZ3"/>
    <mergeCell ref="BA3:BD3"/>
    <mergeCell ref="BE3:BH3"/>
    <mergeCell ref="BI3:BL3"/>
    <mergeCell ref="BM3:BP3"/>
    <mergeCell ref="BQ3:BT3"/>
    <mergeCell ref="BU3:BX3"/>
    <mergeCell ref="BY3:CB3"/>
    <mergeCell ref="CC3:CF3"/>
    <mergeCell ref="CG3:CJ3"/>
    <mergeCell ref="CK3:CN3"/>
    <mergeCell ref="CO3:CR3"/>
    <mergeCell ref="CS3:CV3"/>
    <mergeCell ref="CW3:CZ3"/>
    <mergeCell ref="DA3:DD3"/>
    <mergeCell ref="DE3:DH3"/>
    <mergeCell ref="DI3:DL3"/>
    <mergeCell ref="DM3:DP3"/>
    <mergeCell ref="DQ3:DT3"/>
    <mergeCell ref="DU3:DX3"/>
    <mergeCell ref="DY3:EB3"/>
    <mergeCell ref="EC3:EF3"/>
    <mergeCell ref="EG3:EJ3"/>
    <mergeCell ref="EK3:EN3"/>
    <mergeCell ref="FI3:FL3"/>
    <mergeCell ref="EO3:ER3"/>
    <mergeCell ref="ES3:EV3"/>
    <mergeCell ref="EW3:EZ3"/>
    <mergeCell ref="FA3:FD3"/>
    <mergeCell ref="FE3:FH3"/>
  </mergeCells>
  <conditionalFormatting sqref="B5:FL100">
    <cfRule type="notContainsBlanks" dxfId="50" priority="63">
      <formula>LEN(TRIM(B5))&gt;0</formula>
    </cfRule>
    <cfRule type="containsBlanks" dxfId="49" priority="64">
      <formula>LEN(TRIM(B5))=0</formula>
    </cfRule>
  </conditionalFormatting>
  <conditionalFormatting sqref="E3">
    <cfRule type="expression" dxfId="48" priority="41">
      <formula>#REF!=1</formula>
    </cfRule>
  </conditionalFormatting>
  <conditionalFormatting sqref="E7:FL100">
    <cfRule type="cellIs" dxfId="47" priority="62" operator="greaterThan">
      <formula>1</formula>
    </cfRule>
  </conditionalFormatting>
  <conditionalFormatting sqref="I3">
    <cfRule type="expression" dxfId="46" priority="40">
      <formula>#REF!=1</formula>
    </cfRule>
  </conditionalFormatting>
  <conditionalFormatting sqref="M3">
    <cfRule type="expression" dxfId="45" priority="39">
      <formula>#REF!=1</formula>
    </cfRule>
  </conditionalFormatting>
  <conditionalFormatting sqref="Q3">
    <cfRule type="expression" dxfId="44" priority="38">
      <formula>#REF!=1</formula>
    </cfRule>
  </conditionalFormatting>
  <conditionalFormatting sqref="U3">
    <cfRule type="expression" dxfId="43" priority="37">
      <formula>#REF!=1</formula>
    </cfRule>
  </conditionalFormatting>
  <conditionalFormatting sqref="Y3">
    <cfRule type="expression" dxfId="42" priority="36">
      <formula>#REF!=1</formula>
    </cfRule>
  </conditionalFormatting>
  <conditionalFormatting sqref="Y4:FL4">
    <cfRule type="containsBlanks" dxfId="41" priority="43">
      <formula>LEN(TRIM(Y4))=0</formula>
    </cfRule>
    <cfRule type="notContainsBlanks" dxfId="40" priority="42">
      <formula>LEN(TRIM(Y4))&gt;0</formula>
    </cfRule>
  </conditionalFormatting>
  <conditionalFormatting sqref="AC3">
    <cfRule type="expression" dxfId="39" priority="35">
      <formula>#REF!=1</formula>
    </cfRule>
  </conditionalFormatting>
  <conditionalFormatting sqref="AG3">
    <cfRule type="expression" dxfId="38" priority="34">
      <formula>#REF!=1</formula>
    </cfRule>
  </conditionalFormatting>
  <conditionalFormatting sqref="AK3">
    <cfRule type="expression" dxfId="37" priority="33">
      <formula>#REF!=1</formula>
    </cfRule>
  </conditionalFormatting>
  <conditionalFormatting sqref="AO3">
    <cfRule type="expression" dxfId="36" priority="32">
      <formula>#REF!=1</formula>
    </cfRule>
  </conditionalFormatting>
  <conditionalFormatting sqref="AS3">
    <cfRule type="expression" dxfId="35" priority="31">
      <formula>#REF!=1</formula>
    </cfRule>
  </conditionalFormatting>
  <conditionalFormatting sqref="AW3">
    <cfRule type="expression" dxfId="34" priority="30">
      <formula>#REF!=1</formula>
    </cfRule>
  </conditionalFormatting>
  <conditionalFormatting sqref="BA3">
    <cfRule type="expression" dxfId="33" priority="29">
      <formula>#REF!=1</formula>
    </cfRule>
  </conditionalFormatting>
  <conditionalFormatting sqref="BE3">
    <cfRule type="expression" dxfId="32" priority="28">
      <formula>#REF!=1</formula>
    </cfRule>
  </conditionalFormatting>
  <conditionalFormatting sqref="BI3">
    <cfRule type="expression" dxfId="31" priority="27">
      <formula>#REF!=1</formula>
    </cfRule>
  </conditionalFormatting>
  <conditionalFormatting sqref="BM3">
    <cfRule type="expression" dxfId="30" priority="26">
      <formula>#REF!=1</formula>
    </cfRule>
  </conditionalFormatting>
  <conditionalFormatting sqref="BQ3">
    <cfRule type="expression" dxfId="29" priority="25">
      <formula>#REF!=1</formula>
    </cfRule>
  </conditionalFormatting>
  <conditionalFormatting sqref="BU3">
    <cfRule type="expression" dxfId="28" priority="24">
      <formula>#REF!=1</formula>
    </cfRule>
  </conditionalFormatting>
  <conditionalFormatting sqref="BY3">
    <cfRule type="expression" dxfId="27" priority="23">
      <formula>#REF!=1</formula>
    </cfRule>
  </conditionalFormatting>
  <conditionalFormatting sqref="CC3">
    <cfRule type="expression" dxfId="26" priority="22">
      <formula>#REF!=1</formula>
    </cfRule>
  </conditionalFormatting>
  <conditionalFormatting sqref="CG3">
    <cfRule type="expression" dxfId="25" priority="21">
      <formula>#REF!=1</formula>
    </cfRule>
  </conditionalFormatting>
  <conditionalFormatting sqref="CK3">
    <cfRule type="expression" dxfId="24" priority="20">
      <formula>#REF!=1</formula>
    </cfRule>
  </conditionalFormatting>
  <conditionalFormatting sqref="CO3">
    <cfRule type="expression" dxfId="23" priority="19">
      <formula>#REF!=1</formula>
    </cfRule>
  </conditionalFormatting>
  <conditionalFormatting sqref="CS3">
    <cfRule type="expression" dxfId="22" priority="18">
      <formula>#REF!=1</formula>
    </cfRule>
  </conditionalFormatting>
  <conditionalFormatting sqref="CW3">
    <cfRule type="expression" dxfId="21" priority="17">
      <formula>#REF!=1</formula>
    </cfRule>
  </conditionalFormatting>
  <conditionalFormatting sqref="DA3">
    <cfRule type="expression" dxfId="20" priority="16">
      <formula>#REF!=1</formula>
    </cfRule>
  </conditionalFormatting>
  <conditionalFormatting sqref="DE3">
    <cfRule type="expression" dxfId="19" priority="15">
      <formula>#REF!=1</formula>
    </cfRule>
  </conditionalFormatting>
  <conditionalFormatting sqref="DI3">
    <cfRule type="expression" dxfId="18" priority="14">
      <formula>#REF!=1</formula>
    </cfRule>
  </conditionalFormatting>
  <conditionalFormatting sqref="DM3">
    <cfRule type="expression" dxfId="17" priority="13">
      <formula>#REF!=1</formula>
    </cfRule>
  </conditionalFormatting>
  <conditionalFormatting sqref="DQ3">
    <cfRule type="expression" dxfId="16" priority="12">
      <formula>#REF!=1</formula>
    </cfRule>
  </conditionalFormatting>
  <conditionalFormatting sqref="DU3">
    <cfRule type="expression" dxfId="15" priority="11">
      <formula>#REF!=1</formula>
    </cfRule>
  </conditionalFormatting>
  <conditionalFormatting sqref="DY3">
    <cfRule type="expression" dxfId="14" priority="10">
      <formula>#REF!=1</formula>
    </cfRule>
  </conditionalFormatting>
  <conditionalFormatting sqref="EC3">
    <cfRule type="expression" dxfId="13" priority="9">
      <formula>#REF!=1</formula>
    </cfRule>
  </conditionalFormatting>
  <conditionalFormatting sqref="EG3">
    <cfRule type="expression" dxfId="12" priority="8">
      <formula>#REF!=1</formula>
    </cfRule>
  </conditionalFormatting>
  <conditionalFormatting sqref="EK3">
    <cfRule type="expression" dxfId="11" priority="7">
      <formula>#REF!=1</formula>
    </cfRule>
  </conditionalFormatting>
  <conditionalFormatting sqref="EO3">
    <cfRule type="expression" dxfId="10" priority="6">
      <formula>#REF!=1</formula>
    </cfRule>
  </conditionalFormatting>
  <conditionalFormatting sqref="ES3">
    <cfRule type="expression" dxfId="9" priority="5">
      <formula>#REF!=1</formula>
    </cfRule>
  </conditionalFormatting>
  <conditionalFormatting sqref="EW3">
    <cfRule type="expression" dxfId="8" priority="4">
      <formula>#REF!=1</formula>
    </cfRule>
  </conditionalFormatting>
  <conditionalFormatting sqref="FA3">
    <cfRule type="expression" dxfId="7" priority="3">
      <formula>#REF!=1</formula>
    </cfRule>
  </conditionalFormatting>
  <conditionalFormatting sqref="FE3">
    <cfRule type="expression" dxfId="6" priority="2">
      <formula>#REF!=1</formula>
    </cfRule>
  </conditionalFormatting>
  <conditionalFormatting sqref="FI3">
    <cfRule type="expression" dxfId="5" priority="1">
      <formula>#REF!=1</formula>
    </cfRule>
  </conditionalFormatting>
  <dataValidations count="1">
    <dataValidation type="decimal" allowBlank="1" sqref="E7:FL100" xr:uid="{6CE2CB00-7AE2-4955-A53E-57D900457832}">
      <formula1>0</formula1>
      <formula2>$I$5</formula2>
    </dataValidation>
  </dataValidations>
  <pageMargins left="0.23622047244094491" right="0.23622047244094491" top="0.74803149606299213" bottom="0.74803149606299213" header="0.31496062992125984" footer="0.31496062992125984"/>
  <pageSetup paperSize="9" scale="80" orientation="landscape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1"/>
  <dimension ref="B1:AS100"/>
  <sheetViews>
    <sheetView showGridLines="0" topLeftCell="A2" zoomScaleNormal="100" workbookViewId="0">
      <pane xSplit="4" topLeftCell="Z1" activePane="topRight" state="frozen"/>
      <selection activeCell="C41" sqref="C41"/>
      <selection pane="topRight" activeCell="C41" sqref="C41"/>
    </sheetView>
  </sheetViews>
  <sheetFormatPr baseColWidth="10" defaultRowHeight="15" x14ac:dyDescent="0.25"/>
  <cols>
    <col min="1" max="1" width="0" hidden="1" customWidth="1"/>
    <col min="2" max="2" width="3.7109375" customWidth="1"/>
    <col min="3" max="3" width="40.5703125" customWidth="1"/>
    <col min="4" max="4" width="10" style="7" hidden="1" customWidth="1"/>
    <col min="5" max="45" width="10.5703125" customWidth="1"/>
    <col min="47" max="47" width="14.140625" customWidth="1"/>
  </cols>
  <sheetData>
    <row r="1" spans="2:45" hidden="1" x14ac:dyDescent="0.25">
      <c r="D1" s="15" cm="1">
        <f t="array" aca="1" ref="D1" ca="1">INDIRECT(CHAR(E1+68)&amp;4)</f>
        <v>0</v>
      </c>
      <c r="E1" s="10">
        <v>2</v>
      </c>
    </row>
    <row r="2" spans="2:45" ht="22.5" customHeight="1" x14ac:dyDescent="0.25">
      <c r="B2" s="270" t="s">
        <v>31</v>
      </c>
      <c r="C2" s="271"/>
      <c r="D2" s="272"/>
      <c r="E2" s="197" t="s">
        <v>278</v>
      </c>
      <c r="F2" s="198"/>
      <c r="G2" s="198"/>
      <c r="H2" s="199"/>
      <c r="I2" s="194" t="s">
        <v>279</v>
      </c>
      <c r="J2" s="195"/>
      <c r="K2" s="195"/>
      <c r="L2" s="195"/>
      <c r="M2" s="195"/>
      <c r="N2" s="196"/>
      <c r="O2" s="194" t="s">
        <v>280</v>
      </c>
      <c r="P2" s="195"/>
      <c r="Q2" s="195"/>
      <c r="R2" s="195"/>
      <c r="S2" s="211" t="s">
        <v>44</v>
      </c>
      <c r="T2" s="211"/>
      <c r="U2" s="211"/>
      <c r="V2" s="211"/>
      <c r="W2" s="211" t="s">
        <v>46</v>
      </c>
      <c r="X2" s="211"/>
      <c r="Y2" s="211"/>
      <c r="Z2" s="193" t="s">
        <v>47</v>
      </c>
      <c r="AA2" s="193"/>
      <c r="AB2" s="193"/>
      <c r="AC2" s="193"/>
      <c r="AD2" s="193" t="s">
        <v>48</v>
      </c>
      <c r="AE2" s="193"/>
      <c r="AF2" s="193"/>
      <c r="AG2" s="193"/>
      <c r="AH2" s="193" t="s">
        <v>49</v>
      </c>
      <c r="AI2" s="193"/>
      <c r="AJ2" s="193"/>
      <c r="AK2" s="193"/>
      <c r="AL2" s="193"/>
      <c r="AM2" s="194" t="s">
        <v>281</v>
      </c>
      <c r="AN2" s="195"/>
      <c r="AO2" s="195"/>
      <c r="AP2" s="196"/>
      <c r="AQ2" s="197" t="s">
        <v>282</v>
      </c>
      <c r="AR2" s="198"/>
      <c r="AS2" s="199"/>
    </row>
    <row r="3" spans="2:45" ht="135" customHeight="1" x14ac:dyDescent="0.25">
      <c r="B3" s="277" t="s">
        <v>32</v>
      </c>
      <c r="C3" s="278"/>
      <c r="D3" s="279"/>
      <c r="E3" s="173" t="str">
        <f>'Instrumentos de Evaluación'!AV5</f>
        <v>Aplica correctamente los conceptos y métodos de las matemáticas y las ciencias para la solución de problemas.</v>
      </c>
      <c r="F3" s="173" t="str">
        <f>'Instrumentos de Evaluación'!AW5</f>
        <v>Resuelve problemas complejos de ingeniería aplicando los métodos, técnicas y procedimiento apropiados.</v>
      </c>
      <c r="G3" s="173" t="str">
        <f>'Instrumentos de Evaluación'!AX5</f>
        <v/>
      </c>
      <c r="H3" s="173" t="str">
        <f>'Instrumentos de Evaluación'!AY5</f>
        <v/>
      </c>
      <c r="I3" s="173" t="str">
        <f>'Instrumentos de Evaluación'!AZ5</f>
        <v>Interpreta requerimientos y formula especificaciones de diseño.</v>
      </c>
      <c r="J3" s="173" t="str">
        <f>'Instrumentos de Evaluación'!BA5</f>
        <v>Diseña (propone, crea) un sistema, producto o proceso aplicando las métodos y técnicas apropiadas, y describe la solución en forma gráfica y simbólica (planos, diagramas, simulaciones, etc.).</v>
      </c>
      <c r="K3" s="173" t="str">
        <f>'Instrumentos de Evaluación'!BB5</f>
        <v>Toma en consideración criterios de seguridad, así como estándares (normas, códigos) y regulaciones aplicables.</v>
      </c>
      <c r="L3" s="173" t="str">
        <f>'Instrumentos de Evaluación'!BC5</f>
        <v/>
      </c>
      <c r="M3" s="173" t="str">
        <f>'Instrumentos de Evaluación'!BD5</f>
        <v/>
      </c>
      <c r="N3" s="173" t="str">
        <f>'Instrumentos de Evaluación'!BE5</f>
        <v/>
      </c>
      <c r="O3" s="173" t="str">
        <f>'Instrumentos de Evaluación'!BF5</f>
        <v>Se expresa oralmente con claridad y adecúa su discurso para lograr un buen entendimiento según la audiencia.</v>
      </c>
      <c r="P3" s="173" t="str">
        <f>'Instrumentos de Evaluación'!BG5</f>
        <v>Elabora documentación técnica clara y precisa usando normas, simbología y terminología propias de la ingeniería.</v>
      </c>
      <c r="Q3" s="173" t="str">
        <f>'Instrumentos de Evaluación'!BH5</f>
        <v/>
      </c>
      <c r="R3" s="173" t="str">
        <f>'Instrumentos de Evaluación'!BI5</f>
        <v/>
      </c>
      <c r="S3" s="173" t="str">
        <f>'Instrumentos de Evaluación'!BJ5</f>
        <v xml:space="preserve">Analiza dilemas o situaciones éticas en ingeniería y toma una posición justificada en el bien común.  </v>
      </c>
      <c r="T3" s="173" t="str">
        <f>'Instrumentos de Evaluación'!BK5</f>
        <v>Respeta la propiedad intelectual y reconoce la autoría de trabajos de otras personas.</v>
      </c>
      <c r="U3" s="173" t="str">
        <f>'Instrumentos de Evaluación'!BL5</f>
        <v/>
      </c>
      <c r="V3" s="173" t="str">
        <f>'Instrumentos de Evaluación'!BM5</f>
        <v/>
      </c>
      <c r="W3" s="173" t="str">
        <f>'Instrumentos de Evaluación'!BN5</f>
        <v>Analiza el impacto de las soluciones de ingeniería tienen sobre las personas y la sociedad en contextos local, global, económico y ambiental.</v>
      </c>
      <c r="X3" s="173" t="str">
        <f>'Instrumentos de Evaluación'!BO5</f>
        <v/>
      </c>
      <c r="Y3" s="173" t="str">
        <f>'Instrumentos de Evaluación'!BP5</f>
        <v/>
      </c>
      <c r="Z3" s="173" t="str">
        <f>'Instrumentos de Evaluación'!BQ5</f>
        <v>Participa activamente en equipos de trabajo para lograr las metas propuestas.</v>
      </c>
      <c r="AA3" s="173" t="str">
        <f>'Instrumentos de Evaluación'!BR5</f>
        <v>Propone y acepta ideas, y respeta los acuerdos en un entorno colaborativo e inclusivo..</v>
      </c>
      <c r="AB3" s="173" t="str">
        <f>'Instrumentos de Evaluación'!BS5</f>
        <v/>
      </c>
      <c r="AC3" s="173" t="str">
        <f>'Instrumentos de Evaluación'!BT5</f>
        <v/>
      </c>
      <c r="AD3" s="173" t="str">
        <f>'Instrumentos de Evaluación'!BU5</f>
        <v xml:space="preserve">Formula los objetivos del proyecto, identifica actividades y genera cronogramas. </v>
      </c>
      <c r="AE3" s="173" t="str">
        <f>'Instrumentos de Evaluación'!BV5</f>
        <v xml:space="preserve">Identifica los recursos necesarios para el desarrollo del proyecto, y genera listas de recursos o presupuestos.    </v>
      </c>
      <c r="AF3" s="173" t="str">
        <f>'Instrumentos de Evaluación'!BW5</f>
        <v/>
      </c>
      <c r="AG3" s="173" t="str">
        <f>'Instrumentos de Evaluación'!BX5</f>
        <v/>
      </c>
      <c r="AH3" s="173" t="str">
        <f>'Instrumentos de Evaluación'!BY5</f>
        <v xml:space="preserve">Genera datos de experimentos o pruebas en computadora, y los procesa aplicando los métodos y procedimientos apropiados. </v>
      </c>
      <c r="AI3" s="173" t="str">
        <f>'Instrumentos de Evaluación'!BZ5</f>
        <v>Formula conclusiones lógicas y coherentes a partir de los resultados obtenidos y con criterio ingenieril.</v>
      </c>
      <c r="AJ3" s="173" t="str">
        <f>'Instrumentos de Evaluación'!CA5</f>
        <v/>
      </c>
      <c r="AK3" s="173" t="str">
        <f>'Instrumentos de Evaluación'!CB5</f>
        <v/>
      </c>
      <c r="AL3" s="173" t="str">
        <f>'Instrumentos de Evaluación'!CC5</f>
        <v/>
      </c>
      <c r="AM3" s="173" t="str">
        <f>'Instrumentos de Evaluación'!CD5</f>
        <v>Identifica, adquiere y aplica nuevo conocimiento para resolver problemas y situaciones del ejercicio de la ingeniería.</v>
      </c>
      <c r="AN3" s="173" t="str">
        <f>'Instrumentos de Evaluación'!CE5</f>
        <v xml:space="preserve">Es autónomo en su proceso de aprendizaje, e identifica y aplica estrategias de aprendizaje apropiadas.  </v>
      </c>
      <c r="AO3" s="173" t="str">
        <f>'Instrumentos de Evaluación'!CF5</f>
        <v/>
      </c>
      <c r="AP3" s="173" t="str">
        <f>'Instrumentos de Evaluación'!CG5</f>
        <v/>
      </c>
      <c r="AQ3" s="173" t="str">
        <f>'Instrumentos de Evaluación'!CH5</f>
        <v>Promueve el desarrollo sostenible en sus actividades priorizando el uso racional de materiales y tecnologías amigables con el medio ambiente.</v>
      </c>
      <c r="AR3" s="173" t="str">
        <f>'Instrumentos de Evaluación'!CI5</f>
        <v/>
      </c>
      <c r="AS3" s="173" t="str">
        <f>'Instrumentos de Evaluación'!CJ5</f>
        <v/>
      </c>
    </row>
    <row r="4" spans="2:45" x14ac:dyDescent="0.25">
      <c r="B4" s="280" t="s">
        <v>22</v>
      </c>
      <c r="C4" s="280" t="s">
        <v>30</v>
      </c>
      <c r="D4" s="280" t="s">
        <v>23</v>
      </c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</row>
    <row r="5" spans="2:45" x14ac:dyDescent="0.25">
      <c r="B5" s="280"/>
      <c r="C5" s="280"/>
      <c r="D5" s="280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</row>
    <row r="6" spans="2:45" x14ac:dyDescent="0.25">
      <c r="B6" s="42" t="str">
        <f>IF(ISBLANK('Nota de Estudiantes'!B7),"",'Nota de Estudiantes'!B7)</f>
        <v>1</v>
      </c>
      <c r="C6" s="42" t="str">
        <f>IF(ISBLANK('Nota de Estudiantes'!C7),"",'Nota de Estudiantes'!C7)</f>
        <v>APARICIO PALOMINO, HARLEY DAVINSON</v>
      </c>
      <c r="D6" s="38" t="str">
        <f>IF(ISBLANK('Nota de Estudiantes'!D7),"",'Nota de Estudiantes'!D7)</f>
        <v>01</v>
      </c>
      <c r="E6" s="54">
        <f ca="1">IFERROR(AVERAGE(OFFSET('20 %'!$E7,,(COLUMNS($E$6:E6)-1)*4,,4)),"")</f>
        <v>0.70000000000000007</v>
      </c>
      <c r="F6" s="54">
        <f ca="1">IFERROR(AVERAGE(OFFSET('20 %'!$E7,,(COLUMNS($E$6:F6)-1)*4,,4)),"")</f>
        <v>0.73750000000000004</v>
      </c>
      <c r="G6" s="54" t="str">
        <f ca="1">IFERROR(AVERAGE(OFFSET('20 %'!$E7,,(COLUMNS($E$6:G6)-1)*4,,4)),"")</f>
        <v/>
      </c>
      <c r="H6" s="54" t="str">
        <f ca="1">IFERROR(AVERAGE(OFFSET('20 %'!$E7,,(COLUMNS($E$6:H6)-1)*4,,4)),"")</f>
        <v/>
      </c>
      <c r="I6" s="54">
        <f ca="1">IFERROR(AVERAGE(OFFSET('20 %'!$E7,,(COLUMNS($E$6:I6)-1)*4,,4)),"")</f>
        <v>0.80000000000000016</v>
      </c>
      <c r="J6" s="54">
        <f ca="1">IFERROR(AVERAGE(OFFSET('20 %'!$E7,,(COLUMNS($E$6:J6)-1)*4,,4)),"")</f>
        <v>0.75</v>
      </c>
      <c r="K6" s="54">
        <f ca="1">IFERROR(AVERAGE(OFFSET('20 %'!$E7,,(COLUMNS($E$6:K6)-1)*4,,4)),"")</f>
        <v>0.5</v>
      </c>
      <c r="L6" s="54" t="str">
        <f ca="1">IFERROR(AVERAGE(OFFSET('20 %'!$E7,,(COLUMNS($E$6:L6)-1)*4,,4)),"")</f>
        <v/>
      </c>
      <c r="M6" s="54" t="str">
        <f ca="1">IFERROR(AVERAGE(OFFSET('20 %'!$E7,,(COLUMNS($E$6:M6)-1)*4,,4)),"")</f>
        <v/>
      </c>
      <c r="N6" s="54" t="str">
        <f ca="1">IFERROR(AVERAGE(OFFSET('20 %'!$E7,,(COLUMNS($E$6:N6)-1)*4,,4)),"")</f>
        <v/>
      </c>
      <c r="O6" s="54">
        <f ca="1">IFERROR(AVERAGE(OFFSET('20 %'!$E7,,(COLUMNS($E$6:O6)-1)*4,,4)),"")</f>
        <v>0.9</v>
      </c>
      <c r="P6" s="54">
        <f ca="1">IFERROR(AVERAGE(OFFSET('20 %'!$E7,,(COLUMNS($E$6:P6)-1)*4,,4)),"")</f>
        <v>0.64999999999999991</v>
      </c>
      <c r="Q6" s="54" t="str">
        <f ca="1">IFERROR(AVERAGE(OFFSET('20 %'!$E7,,(COLUMNS($E$6:Q6)-1)*4,,4)),"")</f>
        <v/>
      </c>
      <c r="R6" s="54" t="str">
        <f ca="1">IFERROR(AVERAGE(OFFSET('20 %'!$E7,,(COLUMNS($E$6:R6)-1)*4,,4)),"")</f>
        <v/>
      </c>
      <c r="S6" s="54">
        <f ca="1">IFERROR(AVERAGE(OFFSET('20 %'!$E7,,(COLUMNS($E$6:S6)-1)*4,,4)),"")</f>
        <v>0.6</v>
      </c>
      <c r="T6" s="54">
        <f ca="1">IFERROR(AVERAGE(OFFSET('20 %'!$E7,,(COLUMNS($E$6:T6)-1)*4,,4)),"")</f>
        <v>0.6</v>
      </c>
      <c r="U6" s="54" t="str">
        <f ca="1">IFERROR(AVERAGE(OFFSET('20 %'!$E7,,(COLUMNS($E$6:U6)-1)*4,,4)),"")</f>
        <v/>
      </c>
      <c r="V6" s="54" t="str">
        <f ca="1">IFERROR(AVERAGE(OFFSET('20 %'!$E7,,(COLUMNS($E$6:V6)-1)*4,,4)),"")</f>
        <v/>
      </c>
      <c r="W6" s="54">
        <f ca="1">IFERROR(AVERAGE(OFFSET('20 %'!$E7,,(COLUMNS($E$6:W6)-1)*4,,4)),"")</f>
        <v>0.77500000000000002</v>
      </c>
      <c r="X6" s="54" t="str">
        <f ca="1">IFERROR(AVERAGE(OFFSET('20 %'!$E7,,(COLUMNS($E$6:X6)-1)*4,,4)),"")</f>
        <v/>
      </c>
      <c r="Y6" s="54" t="str">
        <f ca="1">IFERROR(AVERAGE(OFFSET('20 %'!$E7,,(COLUMNS($E$6:Y6)-1)*4,,4)),"")</f>
        <v/>
      </c>
      <c r="Z6" s="54">
        <f ca="1">IFERROR(AVERAGE(OFFSET('20 %'!$E7,,(COLUMNS($E$6:Z6)-1)*4,,4)),"")</f>
        <v>0.95</v>
      </c>
      <c r="AA6" s="54">
        <f ca="1">IFERROR(AVERAGE(OFFSET('20 %'!$E7,,(COLUMNS($E$6:AA6)-1)*4,,4)),"")</f>
        <v>0.6</v>
      </c>
      <c r="AB6" s="54" t="str">
        <f ca="1">IFERROR(AVERAGE(OFFSET('20 %'!$E7,,(COLUMNS($E$6:AB6)-1)*4,,4)),"")</f>
        <v/>
      </c>
      <c r="AC6" s="54" t="str">
        <f ca="1">IFERROR(AVERAGE(OFFSET('20 %'!$E7,,(COLUMNS($E$6:AC6)-1)*4,,4)),"")</f>
        <v/>
      </c>
      <c r="AD6" s="54">
        <f ca="1">IFERROR(AVERAGE(OFFSET('20 %'!$E7,,(COLUMNS($E$6:AD6)-1)*4,,4)),"")</f>
        <v>0.64999999999999991</v>
      </c>
      <c r="AE6" s="54">
        <f ca="1">IFERROR(AVERAGE(OFFSET('20 %'!$E7,,(COLUMNS($E$6:AE6)-1)*4,,4)),"")</f>
        <v>0.6</v>
      </c>
      <c r="AF6" s="54" t="str">
        <f ca="1">IFERROR(AVERAGE(OFFSET('20 %'!$E7,,(COLUMNS($E$6:AF6)-1)*4,,4)),"")</f>
        <v/>
      </c>
      <c r="AG6" s="54" t="str">
        <f ca="1">IFERROR(AVERAGE(OFFSET('20 %'!$E7,,(COLUMNS($E$6:AG6)-1)*4,,4)),"")</f>
        <v/>
      </c>
      <c r="AH6" s="54">
        <f ca="1">IFERROR(AVERAGE(OFFSET('20 %'!$E7,,(COLUMNS($E$6:AH6)-1)*4,,4)),"")</f>
        <v>0.75</v>
      </c>
      <c r="AI6" s="54">
        <f ca="1">IFERROR(AVERAGE(OFFSET('20 %'!$E7,,(COLUMNS($E$6:AI6)-1)*4,,4)),"")</f>
        <v>0.55000000000000004</v>
      </c>
      <c r="AJ6" s="54" t="str">
        <f ca="1">IFERROR(AVERAGE(OFFSET('20 %'!$E7,,(COLUMNS($E$6:AJ6)-1)*4,,4)),"")</f>
        <v/>
      </c>
      <c r="AK6" s="54" t="str">
        <f ca="1">IFERROR(AVERAGE(OFFSET('20 %'!$E7,,(COLUMNS($E$6:AK6)-1)*4,,4)),"")</f>
        <v/>
      </c>
      <c r="AL6" s="54" t="str">
        <f ca="1">IFERROR(AVERAGE(OFFSET('20 %'!$E7,,(COLUMNS($E$6:AL6)-1)*4,,4)),"")</f>
        <v/>
      </c>
      <c r="AM6" s="54">
        <f ca="1">IFERROR(AVERAGE(OFFSET('20 %'!$E7,,(COLUMNS($E$6:AM6)-1)*4,,4)),"")</f>
        <v>0.95</v>
      </c>
      <c r="AN6" s="54">
        <f ca="1">IFERROR(AVERAGE(OFFSET('20 %'!$E7,,(COLUMNS($E$6:AN6)-1)*4,,4)),"")</f>
        <v>0.95</v>
      </c>
      <c r="AO6" s="54" t="str">
        <f ca="1">IFERROR(AVERAGE(OFFSET('20 %'!$E7,,(COLUMNS($E$6:AO6)-1)*4,,4)),"")</f>
        <v/>
      </c>
      <c r="AP6" s="54" t="str">
        <f ca="1">IFERROR(AVERAGE(OFFSET('20 %'!$E7,,(COLUMNS($E$6:AP6)-1)*4,,4)),"")</f>
        <v/>
      </c>
      <c r="AQ6" s="54">
        <f ca="1">IFERROR(AVERAGE(OFFSET('20 %'!$E7,,(COLUMNS($E$6:AQ6)-1)*4,,4)),"")</f>
        <v>0.72500000000000009</v>
      </c>
      <c r="AR6" s="54" t="str">
        <f ca="1">IFERROR(AVERAGE(OFFSET('20 %'!$E7,,(COLUMNS($E$6:AR6)-1)*4,,4)),"")</f>
        <v/>
      </c>
      <c r="AS6" s="54" t="str">
        <f ca="1">IFERROR(AVERAGE(OFFSET('20 %'!$E7,,(COLUMNS($E$6:AS6)-1)*4,,4)),"")</f>
        <v/>
      </c>
    </row>
    <row r="7" spans="2:45" x14ac:dyDescent="0.25">
      <c r="B7" s="42" t="str">
        <f>IF(ISBLANK('Nota de Estudiantes'!B8),"",'Nota de Estudiantes'!B8)</f>
        <v>2</v>
      </c>
      <c r="C7" s="42" t="str">
        <f>IF(ISBLANK('Nota de Estudiantes'!C8),"",'Nota de Estudiantes'!C8)</f>
        <v>CASTRO ORTECHO, MARCO ANTONIO</v>
      </c>
      <c r="D7" s="38" t="str">
        <f>IF(ISBLANK('Nota de Estudiantes'!D8),"",'Nota de Estudiantes'!D8)</f>
        <v>02</v>
      </c>
      <c r="E7" s="54">
        <f ca="1">IFERROR(AVERAGE(OFFSET('20 %'!$E8,,(COLUMNS($E$6:E7)-1)*4,,4)),"")</f>
        <v>0.8666666666666667</v>
      </c>
      <c r="F7" s="54">
        <f ca="1">IFERROR(AVERAGE(OFFSET('20 %'!$E8,,(COLUMNS($E$6:F7)-1)*4,,4)),"")</f>
        <v>0.8125</v>
      </c>
      <c r="G7" s="54" t="str">
        <f ca="1">IFERROR(AVERAGE(OFFSET('20 %'!$E8,,(COLUMNS($E$6:G7)-1)*4,,4)),"")</f>
        <v/>
      </c>
      <c r="H7" s="54" t="str">
        <f ca="1">IFERROR(AVERAGE(OFFSET('20 %'!$E8,,(COLUMNS($E$6:H7)-1)*4,,4)),"")</f>
        <v/>
      </c>
      <c r="I7" s="54">
        <f ca="1">IFERROR(AVERAGE(OFFSET('20 %'!$E8,,(COLUMNS($E$6:I7)-1)*4,,4)),"")</f>
        <v>0.93333333333333324</v>
      </c>
      <c r="J7" s="54">
        <f ca="1">IFERROR(AVERAGE(OFFSET('20 %'!$E8,,(COLUMNS($E$6:J7)-1)*4,,4)),"")</f>
        <v>0.5625</v>
      </c>
      <c r="K7" s="54">
        <f ca="1">IFERROR(AVERAGE(OFFSET('20 %'!$E8,,(COLUMNS($E$6:K7)-1)*4,,4)),"")</f>
        <v>0.8</v>
      </c>
      <c r="L7" s="54" t="str">
        <f ca="1">IFERROR(AVERAGE(OFFSET('20 %'!$E8,,(COLUMNS($E$6:L7)-1)*4,,4)),"")</f>
        <v/>
      </c>
      <c r="M7" s="54" t="str">
        <f ca="1">IFERROR(AVERAGE(OFFSET('20 %'!$E8,,(COLUMNS($E$6:M7)-1)*4,,4)),"")</f>
        <v/>
      </c>
      <c r="N7" s="54" t="str">
        <f ca="1">IFERROR(AVERAGE(OFFSET('20 %'!$E8,,(COLUMNS($E$6:N7)-1)*4,,4)),"")</f>
        <v/>
      </c>
      <c r="O7" s="54">
        <f ca="1">IFERROR(AVERAGE(OFFSET('20 %'!$E8,,(COLUMNS($E$6:O7)-1)*4,,4)),"")</f>
        <v>0.45</v>
      </c>
      <c r="P7" s="54">
        <f ca="1">IFERROR(AVERAGE(OFFSET('20 %'!$E8,,(COLUMNS($E$6:P7)-1)*4,,4)),"")</f>
        <v>0.875</v>
      </c>
      <c r="Q7" s="54" t="str">
        <f ca="1">IFERROR(AVERAGE(OFFSET('20 %'!$E8,,(COLUMNS($E$6:Q7)-1)*4,,4)),"")</f>
        <v/>
      </c>
      <c r="R7" s="54" t="str">
        <f ca="1">IFERROR(AVERAGE(OFFSET('20 %'!$E8,,(COLUMNS($E$6:R7)-1)*4,,4)),"")</f>
        <v/>
      </c>
      <c r="S7" s="54">
        <f ca="1">IFERROR(AVERAGE(OFFSET('20 %'!$E8,,(COLUMNS($E$6:S7)-1)*4,,4)),"")</f>
        <v>0.9</v>
      </c>
      <c r="T7" s="54">
        <f ca="1">IFERROR(AVERAGE(OFFSET('20 %'!$E8,,(COLUMNS($E$6:T7)-1)*4,,4)),"")</f>
        <v>0.85</v>
      </c>
      <c r="U7" s="54" t="str">
        <f ca="1">IFERROR(AVERAGE(OFFSET('20 %'!$E8,,(COLUMNS($E$6:U7)-1)*4,,4)),"")</f>
        <v/>
      </c>
      <c r="V7" s="54" t="str">
        <f ca="1">IFERROR(AVERAGE(OFFSET('20 %'!$E8,,(COLUMNS($E$6:V7)-1)*4,,4)),"")</f>
        <v/>
      </c>
      <c r="W7" s="54">
        <f ca="1">IFERROR(AVERAGE(OFFSET('20 %'!$E8,,(COLUMNS($E$6:W7)-1)*4,,4)),"")</f>
        <v>0.77500000000000002</v>
      </c>
      <c r="X7" s="54" t="str">
        <f ca="1">IFERROR(AVERAGE(OFFSET('20 %'!$E8,,(COLUMNS($E$6:X7)-1)*4,,4)),"")</f>
        <v/>
      </c>
      <c r="Y7" s="54" t="str">
        <f ca="1">IFERROR(AVERAGE(OFFSET('20 %'!$E8,,(COLUMNS($E$6:Y7)-1)*4,,4)),"")</f>
        <v/>
      </c>
      <c r="Z7" s="54">
        <f ca="1">IFERROR(AVERAGE(OFFSET('20 %'!$E8,,(COLUMNS($E$6:Z7)-1)*4,,4)),"")</f>
        <v>0.9</v>
      </c>
      <c r="AA7" s="54">
        <f ca="1">IFERROR(AVERAGE(OFFSET('20 %'!$E8,,(COLUMNS($E$6:AA7)-1)*4,,4)),"")</f>
        <v>0.75</v>
      </c>
      <c r="AB7" s="54" t="str">
        <f ca="1">IFERROR(AVERAGE(OFFSET('20 %'!$E8,,(COLUMNS($E$6:AB7)-1)*4,,4)),"")</f>
        <v/>
      </c>
      <c r="AC7" s="54" t="str">
        <f ca="1">IFERROR(AVERAGE(OFFSET('20 %'!$E8,,(COLUMNS($E$6:AC7)-1)*4,,4)),"")</f>
        <v/>
      </c>
      <c r="AD7" s="54">
        <f ca="1">IFERROR(AVERAGE(OFFSET('20 %'!$E8,,(COLUMNS($E$6:AD7)-1)*4,,4)),"")</f>
        <v>0.77500000000000002</v>
      </c>
      <c r="AE7" s="54">
        <f ca="1">IFERROR(AVERAGE(OFFSET('20 %'!$E8,,(COLUMNS($E$6:AE7)-1)*4,,4)),"")</f>
        <v>0.85</v>
      </c>
      <c r="AF7" s="54" t="str">
        <f ca="1">IFERROR(AVERAGE(OFFSET('20 %'!$E8,,(COLUMNS($E$6:AF7)-1)*4,,4)),"")</f>
        <v/>
      </c>
      <c r="AG7" s="54" t="str">
        <f ca="1">IFERROR(AVERAGE(OFFSET('20 %'!$E8,,(COLUMNS($E$6:AG7)-1)*4,,4)),"")</f>
        <v/>
      </c>
      <c r="AH7" s="54">
        <f ca="1">IFERROR(AVERAGE(OFFSET('20 %'!$E8,,(COLUMNS($E$6:AH7)-1)*4,,4)),"")</f>
        <v>0.55000000000000004</v>
      </c>
      <c r="AI7" s="54">
        <f ca="1">IFERROR(AVERAGE(OFFSET('20 %'!$E8,,(COLUMNS($E$6:AI7)-1)*4,,4)),"")</f>
        <v>0.5</v>
      </c>
      <c r="AJ7" s="54" t="str">
        <f ca="1">IFERROR(AVERAGE(OFFSET('20 %'!$E8,,(COLUMNS($E$6:AJ7)-1)*4,,4)),"")</f>
        <v/>
      </c>
      <c r="AK7" s="54" t="str">
        <f ca="1">IFERROR(AVERAGE(OFFSET('20 %'!$E8,,(COLUMNS($E$6:AK7)-1)*4,,4)),"")</f>
        <v/>
      </c>
      <c r="AL7" s="54" t="str">
        <f ca="1">IFERROR(AVERAGE(OFFSET('20 %'!$E8,,(COLUMNS($E$6:AL7)-1)*4,,4)),"")</f>
        <v/>
      </c>
      <c r="AM7" s="54">
        <f ca="1">IFERROR(AVERAGE(OFFSET('20 %'!$E8,,(COLUMNS($E$6:AM7)-1)*4,,4)),"")</f>
        <v>0.85</v>
      </c>
      <c r="AN7" s="54">
        <f ca="1">IFERROR(AVERAGE(OFFSET('20 %'!$E8,,(COLUMNS($E$6:AN7)-1)*4,,4)),"")</f>
        <v>0.85</v>
      </c>
      <c r="AO7" s="54" t="str">
        <f ca="1">IFERROR(AVERAGE(OFFSET('20 %'!$E8,,(COLUMNS($E$6:AO7)-1)*4,,4)),"")</f>
        <v/>
      </c>
      <c r="AP7" s="54" t="str">
        <f ca="1">IFERROR(AVERAGE(OFFSET('20 %'!$E8,,(COLUMNS($E$6:AP7)-1)*4,,4)),"")</f>
        <v/>
      </c>
      <c r="AQ7" s="54">
        <f ca="1">IFERROR(AVERAGE(OFFSET('20 %'!$E8,,(COLUMNS($E$6:AQ7)-1)*4,,4)),"")</f>
        <v>0.72500000000000009</v>
      </c>
      <c r="AR7" s="54" t="str">
        <f ca="1">IFERROR(AVERAGE(OFFSET('20 %'!$E8,,(COLUMNS($E$6:AR7)-1)*4,,4)),"")</f>
        <v/>
      </c>
      <c r="AS7" s="54" t="str">
        <f ca="1">IFERROR(AVERAGE(OFFSET('20 %'!$E8,,(COLUMNS($E$6:AS7)-1)*4,,4)),"")</f>
        <v/>
      </c>
    </row>
    <row r="8" spans="2:45" x14ac:dyDescent="0.25">
      <c r="B8" s="42" t="str">
        <f>IF(ISBLANK('Nota de Estudiantes'!B9),"",'Nota de Estudiantes'!B9)</f>
        <v>3</v>
      </c>
      <c r="C8" s="42" t="str">
        <f>IF(ISBLANK('Nota de Estudiantes'!C9),"",'Nota de Estudiantes'!C9)</f>
        <v>CHOQUE BALBOA, JOSE LUIS</v>
      </c>
      <c r="D8" s="38" t="str">
        <f>IF(ISBLANK('Nota de Estudiantes'!D9),"",'Nota de Estudiantes'!D9)</f>
        <v>01</v>
      </c>
      <c r="E8" s="54">
        <f ca="1">IFERROR(AVERAGE(OFFSET('20 %'!$E9,,(COLUMNS($E$6:E8)-1)*4,,4)),"")</f>
        <v>0.77500000000000002</v>
      </c>
      <c r="F8" s="54">
        <f ca="1">IFERROR(AVERAGE(OFFSET('20 %'!$E9,,(COLUMNS($E$6:F8)-1)*4,,4)),"")</f>
        <v>0.68333333333333346</v>
      </c>
      <c r="G8" s="54" t="str">
        <f ca="1">IFERROR(AVERAGE(OFFSET('20 %'!$E9,,(COLUMNS($E$6:G8)-1)*4,,4)),"")</f>
        <v/>
      </c>
      <c r="H8" s="54" t="str">
        <f ca="1">IFERROR(AVERAGE(OFFSET('20 %'!$E9,,(COLUMNS($E$6:H8)-1)*4,,4)),"")</f>
        <v/>
      </c>
      <c r="I8" s="54">
        <f ca="1">IFERROR(AVERAGE(OFFSET('20 %'!$E9,,(COLUMNS($E$6:I8)-1)*4,,4)),"")</f>
        <v>0.83333333333333337</v>
      </c>
      <c r="J8" s="54">
        <f ca="1">IFERROR(AVERAGE(OFFSET('20 %'!$E9,,(COLUMNS($E$6:J8)-1)*4,,4)),"")</f>
        <v>0.77499999999999991</v>
      </c>
      <c r="K8" s="54">
        <f ca="1">IFERROR(AVERAGE(OFFSET('20 %'!$E9,,(COLUMNS($E$6:K8)-1)*4,,4)),"")</f>
        <v>0.75</v>
      </c>
      <c r="L8" s="54" t="str">
        <f ca="1">IFERROR(AVERAGE(OFFSET('20 %'!$E9,,(COLUMNS($E$6:L8)-1)*4,,4)),"")</f>
        <v/>
      </c>
      <c r="M8" s="54" t="str">
        <f ca="1">IFERROR(AVERAGE(OFFSET('20 %'!$E9,,(COLUMNS($E$6:M8)-1)*4,,4)),"")</f>
        <v/>
      </c>
      <c r="N8" s="54" t="str">
        <f ca="1">IFERROR(AVERAGE(OFFSET('20 %'!$E9,,(COLUMNS($E$6:N8)-1)*4,,4)),"")</f>
        <v/>
      </c>
      <c r="O8" s="54">
        <f ca="1">IFERROR(AVERAGE(OFFSET('20 %'!$E9,,(COLUMNS($E$6:O8)-1)*4,,4)),"")</f>
        <v>0.85</v>
      </c>
      <c r="P8" s="54">
        <f ca="1">IFERROR(AVERAGE(OFFSET('20 %'!$E9,,(COLUMNS($E$6:P8)-1)*4,,4)),"")</f>
        <v>0.75</v>
      </c>
      <c r="Q8" s="54" t="str">
        <f ca="1">IFERROR(AVERAGE(OFFSET('20 %'!$E9,,(COLUMNS($E$6:Q8)-1)*4,,4)),"")</f>
        <v/>
      </c>
      <c r="R8" s="54" t="str">
        <f ca="1">IFERROR(AVERAGE(OFFSET('20 %'!$E9,,(COLUMNS($E$6:R8)-1)*4,,4)),"")</f>
        <v/>
      </c>
      <c r="S8" s="54">
        <f ca="1">IFERROR(AVERAGE(OFFSET('20 %'!$E9,,(COLUMNS($E$6:S8)-1)*4,,4)),"")</f>
        <v>0.8</v>
      </c>
      <c r="T8" s="54">
        <f ca="1">IFERROR(AVERAGE(OFFSET('20 %'!$E9,,(COLUMNS($E$6:T8)-1)*4,,4)),"")</f>
        <v>0.6</v>
      </c>
      <c r="U8" s="54" t="str">
        <f ca="1">IFERROR(AVERAGE(OFFSET('20 %'!$E9,,(COLUMNS($E$6:U8)-1)*4,,4)),"")</f>
        <v/>
      </c>
      <c r="V8" s="54" t="str">
        <f ca="1">IFERROR(AVERAGE(OFFSET('20 %'!$E9,,(COLUMNS($E$6:V8)-1)*4,,4)),"")</f>
        <v/>
      </c>
      <c r="W8" s="54">
        <f ca="1">IFERROR(AVERAGE(OFFSET('20 %'!$E9,,(COLUMNS($E$6:W8)-1)*4,,4)),"")</f>
        <v>1</v>
      </c>
      <c r="X8" s="54" t="str">
        <f ca="1">IFERROR(AVERAGE(OFFSET('20 %'!$E9,,(COLUMNS($E$6:X8)-1)*4,,4)),"")</f>
        <v/>
      </c>
      <c r="Y8" s="54" t="str">
        <f ca="1">IFERROR(AVERAGE(OFFSET('20 %'!$E9,,(COLUMNS($E$6:Y8)-1)*4,,4)),"")</f>
        <v/>
      </c>
      <c r="Z8" s="54">
        <f ca="1">IFERROR(AVERAGE(OFFSET('20 %'!$E9,,(COLUMNS($E$6:Z8)-1)*4,,4)),"")</f>
        <v>0.6</v>
      </c>
      <c r="AA8" s="54">
        <f ca="1">IFERROR(AVERAGE(OFFSET('20 %'!$E9,,(COLUMNS($E$6:AA8)-1)*4,,4)),"")</f>
        <v>0.45</v>
      </c>
      <c r="AB8" s="54" t="str">
        <f ca="1">IFERROR(AVERAGE(OFFSET('20 %'!$E9,,(COLUMNS($E$6:AB8)-1)*4,,4)),"")</f>
        <v/>
      </c>
      <c r="AC8" s="54" t="str">
        <f ca="1">IFERROR(AVERAGE(OFFSET('20 %'!$E9,,(COLUMNS($E$6:AC8)-1)*4,,4)),"")</f>
        <v/>
      </c>
      <c r="AD8" s="54">
        <f ca="1">IFERROR(AVERAGE(OFFSET('20 %'!$E9,,(COLUMNS($E$6:AD8)-1)*4,,4)),"")</f>
        <v>0.67500000000000004</v>
      </c>
      <c r="AE8" s="54">
        <f ca="1">IFERROR(AVERAGE(OFFSET('20 %'!$E9,,(COLUMNS($E$6:AE8)-1)*4,,4)),"")</f>
        <v>0.6</v>
      </c>
      <c r="AF8" s="54" t="str">
        <f ca="1">IFERROR(AVERAGE(OFFSET('20 %'!$E9,,(COLUMNS($E$6:AF8)-1)*4,,4)),"")</f>
        <v/>
      </c>
      <c r="AG8" s="54" t="str">
        <f ca="1">IFERROR(AVERAGE(OFFSET('20 %'!$E9,,(COLUMNS($E$6:AG8)-1)*4,,4)),"")</f>
        <v/>
      </c>
      <c r="AH8" s="54">
        <f ca="1">IFERROR(AVERAGE(OFFSET('20 %'!$E9,,(COLUMNS($E$6:AH8)-1)*4,,4)),"")</f>
        <v>0.8</v>
      </c>
      <c r="AI8" s="54">
        <f ca="1">IFERROR(AVERAGE(OFFSET('20 %'!$E9,,(COLUMNS($E$6:AI8)-1)*4,,4)),"")</f>
        <v>0.75</v>
      </c>
      <c r="AJ8" s="54" t="str">
        <f ca="1">IFERROR(AVERAGE(OFFSET('20 %'!$E9,,(COLUMNS($E$6:AJ8)-1)*4,,4)),"")</f>
        <v/>
      </c>
      <c r="AK8" s="54" t="str">
        <f ca="1">IFERROR(AVERAGE(OFFSET('20 %'!$E9,,(COLUMNS($E$6:AK8)-1)*4,,4)),"")</f>
        <v/>
      </c>
      <c r="AL8" s="54" t="str">
        <f ca="1">IFERROR(AVERAGE(OFFSET('20 %'!$E9,,(COLUMNS($E$6:AL8)-1)*4,,4)),"")</f>
        <v/>
      </c>
      <c r="AM8" s="54">
        <f ca="1">IFERROR(AVERAGE(OFFSET('20 %'!$E9,,(COLUMNS($E$6:AM8)-1)*4,,4)),"")</f>
        <v>0.95</v>
      </c>
      <c r="AN8" s="54">
        <f ca="1">IFERROR(AVERAGE(OFFSET('20 %'!$E9,,(COLUMNS($E$6:AN8)-1)*4,,4)),"")</f>
        <v>0.95</v>
      </c>
      <c r="AO8" s="54" t="str">
        <f ca="1">IFERROR(AVERAGE(OFFSET('20 %'!$E9,,(COLUMNS($E$6:AO8)-1)*4,,4)),"")</f>
        <v/>
      </c>
      <c r="AP8" s="54" t="str">
        <f ca="1">IFERROR(AVERAGE(OFFSET('20 %'!$E9,,(COLUMNS($E$6:AP8)-1)*4,,4)),"")</f>
        <v/>
      </c>
      <c r="AQ8" s="54">
        <f ca="1">IFERROR(AVERAGE(OFFSET('20 %'!$E9,,(COLUMNS($E$6:AQ8)-1)*4,,4)),"")</f>
        <v>0.85000000000000009</v>
      </c>
      <c r="AR8" s="54" t="str">
        <f ca="1">IFERROR(AVERAGE(OFFSET('20 %'!$E9,,(COLUMNS($E$6:AR8)-1)*4,,4)),"")</f>
        <v/>
      </c>
      <c r="AS8" s="54" t="str">
        <f ca="1">IFERROR(AVERAGE(OFFSET('20 %'!$E9,,(COLUMNS($E$6:AS8)-1)*4,,4)),"")</f>
        <v/>
      </c>
    </row>
    <row r="9" spans="2:45" x14ac:dyDescent="0.25">
      <c r="B9" s="42" t="str">
        <f>IF(ISBLANK('Nota de Estudiantes'!B10),"",'Nota de Estudiantes'!B10)</f>
        <v>4</v>
      </c>
      <c r="C9" s="42" t="str">
        <f>IF(ISBLANK('Nota de Estudiantes'!C10),"",'Nota de Estudiantes'!C10)</f>
        <v>CHUMPITAZ SEGURA, PHILLIPS BRAJAN</v>
      </c>
      <c r="D9" s="38" t="str">
        <f>IF(ISBLANK('Nota de Estudiantes'!D10),"",'Nota de Estudiantes'!D10)</f>
        <v>03</v>
      </c>
      <c r="E9" s="54">
        <f ca="1">IFERROR(AVERAGE(OFFSET('20 %'!$E10,,(COLUMNS($E$6:E9)-1)*4,,4)),"")</f>
        <v>0.85</v>
      </c>
      <c r="F9" s="54">
        <f ca="1">IFERROR(AVERAGE(OFFSET('20 %'!$E10,,(COLUMNS($E$6:F9)-1)*4,,4)),"")</f>
        <v>0.86250000000000004</v>
      </c>
      <c r="G9" s="54" t="str">
        <f ca="1">IFERROR(AVERAGE(OFFSET('20 %'!$E10,,(COLUMNS($E$6:G9)-1)*4,,4)),"")</f>
        <v/>
      </c>
      <c r="H9" s="54" t="str">
        <f ca="1">IFERROR(AVERAGE(OFFSET('20 %'!$E10,,(COLUMNS($E$6:H9)-1)*4,,4)),"")</f>
        <v/>
      </c>
      <c r="I9" s="54">
        <f ca="1">IFERROR(AVERAGE(OFFSET('20 %'!$E10,,(COLUMNS($E$6:I9)-1)*4,,4)),"")</f>
        <v>0.70000000000000007</v>
      </c>
      <c r="J9" s="54">
        <f ca="1">IFERROR(AVERAGE(OFFSET('20 %'!$E10,,(COLUMNS($E$6:J9)-1)*4,,4)),"")</f>
        <v>0.6875</v>
      </c>
      <c r="K9" s="54">
        <f ca="1">IFERROR(AVERAGE(OFFSET('20 %'!$E10,,(COLUMNS($E$6:K9)-1)*4,,4)),"")</f>
        <v>0.7</v>
      </c>
      <c r="L9" s="54" t="str">
        <f ca="1">IFERROR(AVERAGE(OFFSET('20 %'!$E10,,(COLUMNS($E$6:L9)-1)*4,,4)),"")</f>
        <v/>
      </c>
      <c r="M9" s="54" t="str">
        <f ca="1">IFERROR(AVERAGE(OFFSET('20 %'!$E10,,(COLUMNS($E$6:M9)-1)*4,,4)),"")</f>
        <v/>
      </c>
      <c r="N9" s="54" t="str">
        <f ca="1">IFERROR(AVERAGE(OFFSET('20 %'!$E10,,(COLUMNS($E$6:N9)-1)*4,,4)),"")</f>
        <v/>
      </c>
      <c r="O9" s="54">
        <f ca="1">IFERROR(AVERAGE(OFFSET('20 %'!$E10,,(COLUMNS($E$6:O9)-1)*4,,4)),"")</f>
        <v>1</v>
      </c>
      <c r="P9" s="54">
        <f ca="1">IFERROR(AVERAGE(OFFSET('20 %'!$E10,,(COLUMNS($E$6:P9)-1)*4,,4)),"")</f>
        <v>0.52500000000000002</v>
      </c>
      <c r="Q9" s="54" t="str">
        <f ca="1">IFERROR(AVERAGE(OFFSET('20 %'!$E10,,(COLUMNS($E$6:Q9)-1)*4,,4)),"")</f>
        <v/>
      </c>
      <c r="R9" s="54" t="str">
        <f ca="1">IFERROR(AVERAGE(OFFSET('20 %'!$E10,,(COLUMNS($E$6:R9)-1)*4,,4)),"")</f>
        <v/>
      </c>
      <c r="S9" s="54">
        <f ca="1">IFERROR(AVERAGE(OFFSET('20 %'!$E10,,(COLUMNS($E$6:S9)-1)*4,,4)),"")</f>
        <v>0.4</v>
      </c>
      <c r="T9" s="54">
        <f ca="1">IFERROR(AVERAGE(OFFSET('20 %'!$E10,,(COLUMNS($E$6:T9)-1)*4,,4)),"")</f>
        <v>0.45</v>
      </c>
      <c r="U9" s="54" t="str">
        <f ca="1">IFERROR(AVERAGE(OFFSET('20 %'!$E10,,(COLUMNS($E$6:U9)-1)*4,,4)),"")</f>
        <v/>
      </c>
      <c r="V9" s="54" t="str">
        <f ca="1">IFERROR(AVERAGE(OFFSET('20 %'!$E10,,(COLUMNS($E$6:V9)-1)*4,,4)),"")</f>
        <v/>
      </c>
      <c r="W9" s="54">
        <f ca="1">IFERROR(AVERAGE(OFFSET('20 %'!$E10,,(COLUMNS($E$6:W9)-1)*4,,4)),"")</f>
        <v>0.8</v>
      </c>
      <c r="X9" s="54" t="str">
        <f ca="1">IFERROR(AVERAGE(OFFSET('20 %'!$E10,,(COLUMNS($E$6:X9)-1)*4,,4)),"")</f>
        <v/>
      </c>
      <c r="Y9" s="54" t="str">
        <f ca="1">IFERROR(AVERAGE(OFFSET('20 %'!$E10,,(COLUMNS($E$6:Y9)-1)*4,,4)),"")</f>
        <v/>
      </c>
      <c r="Z9" s="54">
        <f ca="1">IFERROR(AVERAGE(OFFSET('20 %'!$E10,,(COLUMNS($E$6:Z9)-1)*4,,4)),"")</f>
        <v>0.7</v>
      </c>
      <c r="AA9" s="54">
        <f ca="1">IFERROR(AVERAGE(OFFSET('20 %'!$E10,,(COLUMNS($E$6:AA9)-1)*4,,4)),"")</f>
        <v>0.6</v>
      </c>
      <c r="AB9" s="54" t="str">
        <f ca="1">IFERROR(AVERAGE(OFFSET('20 %'!$E10,,(COLUMNS($E$6:AB9)-1)*4,,4)),"")</f>
        <v/>
      </c>
      <c r="AC9" s="54" t="str">
        <f ca="1">IFERROR(AVERAGE(OFFSET('20 %'!$E10,,(COLUMNS($E$6:AC9)-1)*4,,4)),"")</f>
        <v/>
      </c>
      <c r="AD9" s="54">
        <f ca="1">IFERROR(AVERAGE(OFFSET('20 %'!$E10,,(COLUMNS($E$6:AD9)-1)*4,,4)),"")</f>
        <v>0.66249999999999998</v>
      </c>
      <c r="AE9" s="54">
        <f ca="1">IFERROR(AVERAGE(OFFSET('20 %'!$E10,,(COLUMNS($E$6:AE9)-1)*4,,4)),"")</f>
        <v>0.45</v>
      </c>
      <c r="AF9" s="54" t="str">
        <f ca="1">IFERROR(AVERAGE(OFFSET('20 %'!$E10,,(COLUMNS($E$6:AF9)-1)*4,,4)),"")</f>
        <v/>
      </c>
      <c r="AG9" s="54" t="str">
        <f ca="1">IFERROR(AVERAGE(OFFSET('20 %'!$E10,,(COLUMNS($E$6:AG9)-1)*4,,4)),"")</f>
        <v/>
      </c>
      <c r="AH9" s="54">
        <f ca="1">IFERROR(AVERAGE(OFFSET('20 %'!$E10,,(COLUMNS($E$6:AH9)-1)*4,,4)),"")</f>
        <v>0.55000000000000004</v>
      </c>
      <c r="AI9" s="54">
        <f ca="1">IFERROR(AVERAGE(OFFSET('20 %'!$E10,,(COLUMNS($E$6:AI9)-1)*4,,4)),"")</f>
        <v>0.55000000000000004</v>
      </c>
      <c r="AJ9" s="54" t="str">
        <f ca="1">IFERROR(AVERAGE(OFFSET('20 %'!$E10,,(COLUMNS($E$6:AJ9)-1)*4,,4)),"")</f>
        <v/>
      </c>
      <c r="AK9" s="54" t="str">
        <f ca="1">IFERROR(AVERAGE(OFFSET('20 %'!$E10,,(COLUMNS($E$6:AK9)-1)*4,,4)),"")</f>
        <v/>
      </c>
      <c r="AL9" s="54" t="str">
        <f ca="1">IFERROR(AVERAGE(OFFSET('20 %'!$E10,,(COLUMNS($E$6:AL9)-1)*4,,4)),"")</f>
        <v/>
      </c>
      <c r="AM9" s="54">
        <f ca="1">IFERROR(AVERAGE(OFFSET('20 %'!$E10,,(COLUMNS($E$6:AM9)-1)*4,,4)),"")</f>
        <v>0.8</v>
      </c>
      <c r="AN9" s="54">
        <f ca="1">IFERROR(AVERAGE(OFFSET('20 %'!$E10,,(COLUMNS($E$6:AN9)-1)*4,,4)),"")</f>
        <v>0.8</v>
      </c>
      <c r="AO9" s="54" t="str">
        <f ca="1">IFERROR(AVERAGE(OFFSET('20 %'!$E10,,(COLUMNS($E$6:AO9)-1)*4,,4)),"")</f>
        <v/>
      </c>
      <c r="AP9" s="54" t="str">
        <f ca="1">IFERROR(AVERAGE(OFFSET('20 %'!$E10,,(COLUMNS($E$6:AP9)-1)*4,,4)),"")</f>
        <v/>
      </c>
      <c r="AQ9" s="54">
        <f ca="1">IFERROR(AVERAGE(OFFSET('20 %'!$E10,,(COLUMNS($E$6:AQ9)-1)*4,,4)),"")</f>
        <v>0.86250000000000004</v>
      </c>
      <c r="AR9" s="54" t="str">
        <f ca="1">IFERROR(AVERAGE(OFFSET('20 %'!$E10,,(COLUMNS($E$6:AR9)-1)*4,,4)),"")</f>
        <v/>
      </c>
      <c r="AS9" s="54" t="str">
        <f ca="1">IFERROR(AVERAGE(OFFSET('20 %'!$E10,,(COLUMNS($E$6:AS9)-1)*4,,4)),"")</f>
        <v/>
      </c>
    </row>
    <row r="10" spans="2:45" x14ac:dyDescent="0.25">
      <c r="B10" s="42" t="str">
        <f>IF(ISBLANK('Nota de Estudiantes'!B11),"",'Nota de Estudiantes'!B11)</f>
        <v>5</v>
      </c>
      <c r="C10" s="42" t="str">
        <f>IF(ISBLANK('Nota de Estudiantes'!C11),"",'Nota de Estudiantes'!C11)</f>
        <v>CORREA OLANO, JOSE ANTONIO</v>
      </c>
      <c r="D10" s="38" t="str">
        <f>IF(ISBLANK('Nota de Estudiantes'!D11),"",'Nota de Estudiantes'!D11)</f>
        <v>01</v>
      </c>
      <c r="E10" s="54">
        <f ca="1">IFERROR(AVERAGE(OFFSET('20 %'!$E11,,(COLUMNS($E$6:E10)-1)*4,,4)),"")</f>
        <v>0.76666666666666661</v>
      </c>
      <c r="F10" s="54">
        <f ca="1">IFERROR(AVERAGE(OFFSET('20 %'!$E11,,(COLUMNS($E$6:F10)-1)*4,,4)),"")</f>
        <v>0.63749999999999996</v>
      </c>
      <c r="G10" s="54" t="str">
        <f ca="1">IFERROR(AVERAGE(OFFSET('20 %'!$E11,,(COLUMNS($E$6:G10)-1)*4,,4)),"")</f>
        <v/>
      </c>
      <c r="H10" s="54" t="str">
        <f ca="1">IFERROR(AVERAGE(OFFSET('20 %'!$E11,,(COLUMNS($E$6:H10)-1)*4,,4)),"")</f>
        <v/>
      </c>
      <c r="I10" s="54">
        <f ca="1">IFERROR(AVERAGE(OFFSET('20 %'!$E11,,(COLUMNS($E$6:I10)-1)*4,,4)),"")</f>
        <v>0.79999999999999993</v>
      </c>
      <c r="J10" s="54">
        <f ca="1">IFERROR(AVERAGE(OFFSET('20 %'!$E11,,(COLUMNS($E$6:J10)-1)*4,,4)),"")</f>
        <v>0.71250000000000013</v>
      </c>
      <c r="K10" s="54">
        <f ca="1">IFERROR(AVERAGE(OFFSET('20 %'!$E11,,(COLUMNS($E$6:K10)-1)*4,,4)),"")</f>
        <v>0.45</v>
      </c>
      <c r="L10" s="54" t="str">
        <f ca="1">IFERROR(AVERAGE(OFFSET('20 %'!$E11,,(COLUMNS($E$6:L10)-1)*4,,4)),"")</f>
        <v/>
      </c>
      <c r="M10" s="54" t="str">
        <f ca="1">IFERROR(AVERAGE(OFFSET('20 %'!$E11,,(COLUMNS($E$6:M10)-1)*4,,4)),"")</f>
        <v/>
      </c>
      <c r="N10" s="54" t="str">
        <f ca="1">IFERROR(AVERAGE(OFFSET('20 %'!$E11,,(COLUMNS($E$6:N10)-1)*4,,4)),"")</f>
        <v/>
      </c>
      <c r="O10" s="54">
        <f ca="1">IFERROR(AVERAGE(OFFSET('20 %'!$E11,,(COLUMNS($E$6:O10)-1)*4,,4)),"")</f>
        <v>0.6</v>
      </c>
      <c r="P10" s="54">
        <f ca="1">IFERROR(AVERAGE(OFFSET('20 %'!$E11,,(COLUMNS($E$6:P10)-1)*4,,4)),"")</f>
        <v>0.57499999999999996</v>
      </c>
      <c r="Q10" s="54" t="str">
        <f ca="1">IFERROR(AVERAGE(OFFSET('20 %'!$E11,,(COLUMNS($E$6:Q10)-1)*4,,4)),"")</f>
        <v/>
      </c>
      <c r="R10" s="54" t="str">
        <f ca="1">IFERROR(AVERAGE(OFFSET('20 %'!$E11,,(COLUMNS($E$6:R10)-1)*4,,4)),"")</f>
        <v/>
      </c>
      <c r="S10" s="54">
        <f ca="1">IFERROR(AVERAGE(OFFSET('20 %'!$E11,,(COLUMNS($E$6:S10)-1)*4,,4)),"")</f>
        <v>0.7</v>
      </c>
      <c r="T10" s="54">
        <f ca="1">IFERROR(AVERAGE(OFFSET('20 %'!$E11,,(COLUMNS($E$6:T10)-1)*4,,4)),"")</f>
        <v>0.55000000000000004</v>
      </c>
      <c r="U10" s="54" t="str">
        <f ca="1">IFERROR(AVERAGE(OFFSET('20 %'!$E11,,(COLUMNS($E$6:U10)-1)*4,,4)),"")</f>
        <v/>
      </c>
      <c r="V10" s="54" t="str">
        <f ca="1">IFERROR(AVERAGE(OFFSET('20 %'!$E11,,(COLUMNS($E$6:V10)-1)*4,,4)),"")</f>
        <v/>
      </c>
      <c r="W10" s="54">
        <f ca="1">IFERROR(AVERAGE(OFFSET('20 %'!$E11,,(COLUMNS($E$6:W10)-1)*4,,4)),"")</f>
        <v>0.55000000000000004</v>
      </c>
      <c r="X10" s="54" t="str">
        <f ca="1">IFERROR(AVERAGE(OFFSET('20 %'!$E11,,(COLUMNS($E$6:X10)-1)*4,,4)),"")</f>
        <v/>
      </c>
      <c r="Y10" s="54" t="str">
        <f ca="1">IFERROR(AVERAGE(OFFSET('20 %'!$E11,,(COLUMNS($E$6:Y10)-1)*4,,4)),"")</f>
        <v/>
      </c>
      <c r="Z10" s="54">
        <f ca="1">IFERROR(AVERAGE(OFFSET('20 %'!$E11,,(COLUMNS($E$6:Z10)-1)*4,,4)),"")</f>
        <v>0.65</v>
      </c>
      <c r="AA10" s="54">
        <f ca="1">IFERROR(AVERAGE(OFFSET('20 %'!$E11,,(COLUMNS($E$6:AA10)-1)*4,,4)),"")</f>
        <v>0.65</v>
      </c>
      <c r="AB10" s="54" t="str">
        <f ca="1">IFERROR(AVERAGE(OFFSET('20 %'!$E11,,(COLUMNS($E$6:AB10)-1)*4,,4)),"")</f>
        <v/>
      </c>
      <c r="AC10" s="54" t="str">
        <f ca="1">IFERROR(AVERAGE(OFFSET('20 %'!$E11,,(COLUMNS($E$6:AC10)-1)*4,,4)),"")</f>
        <v/>
      </c>
      <c r="AD10" s="54">
        <f ca="1">IFERROR(AVERAGE(OFFSET('20 %'!$E11,,(COLUMNS($E$6:AD10)-1)*4,,4)),"")</f>
        <v>0.63750000000000007</v>
      </c>
      <c r="AE10" s="54">
        <f ca="1">IFERROR(AVERAGE(OFFSET('20 %'!$E11,,(COLUMNS($E$6:AE10)-1)*4,,4)),"")</f>
        <v>0.55000000000000004</v>
      </c>
      <c r="AF10" s="54" t="str">
        <f ca="1">IFERROR(AVERAGE(OFFSET('20 %'!$E11,,(COLUMNS($E$6:AF10)-1)*4,,4)),"")</f>
        <v/>
      </c>
      <c r="AG10" s="54" t="str">
        <f ca="1">IFERROR(AVERAGE(OFFSET('20 %'!$E11,,(COLUMNS($E$6:AG10)-1)*4,,4)),"")</f>
        <v/>
      </c>
      <c r="AH10" s="54">
        <f ca="1">IFERROR(AVERAGE(OFFSET('20 %'!$E11,,(COLUMNS($E$6:AH10)-1)*4,,4)),"")</f>
        <v>0.5</v>
      </c>
      <c r="AI10" s="54">
        <f ca="1">IFERROR(AVERAGE(OFFSET('20 %'!$E11,,(COLUMNS($E$6:AI10)-1)*4,,4)),"")</f>
        <v>0.5</v>
      </c>
      <c r="AJ10" s="54" t="str">
        <f ca="1">IFERROR(AVERAGE(OFFSET('20 %'!$E11,,(COLUMNS($E$6:AJ10)-1)*4,,4)),"")</f>
        <v/>
      </c>
      <c r="AK10" s="54" t="str">
        <f ca="1">IFERROR(AVERAGE(OFFSET('20 %'!$E11,,(COLUMNS($E$6:AK10)-1)*4,,4)),"")</f>
        <v/>
      </c>
      <c r="AL10" s="54" t="str">
        <f ca="1">IFERROR(AVERAGE(OFFSET('20 %'!$E11,,(COLUMNS($E$6:AL10)-1)*4,,4)),"")</f>
        <v/>
      </c>
      <c r="AM10" s="54">
        <f ca="1">IFERROR(AVERAGE(OFFSET('20 %'!$E11,,(COLUMNS($E$6:AM10)-1)*4,,4)),"")</f>
        <v>0.5</v>
      </c>
      <c r="AN10" s="54">
        <f ca="1">IFERROR(AVERAGE(OFFSET('20 %'!$E11,,(COLUMNS($E$6:AN10)-1)*4,,4)),"")</f>
        <v>0.5</v>
      </c>
      <c r="AO10" s="54" t="str">
        <f ca="1">IFERROR(AVERAGE(OFFSET('20 %'!$E11,,(COLUMNS($E$6:AO10)-1)*4,,4)),"")</f>
        <v/>
      </c>
      <c r="AP10" s="54" t="str">
        <f ca="1">IFERROR(AVERAGE(OFFSET('20 %'!$E11,,(COLUMNS($E$6:AP10)-1)*4,,4)),"")</f>
        <v/>
      </c>
      <c r="AQ10" s="54">
        <f ca="1">IFERROR(AVERAGE(OFFSET('20 %'!$E11,,(COLUMNS($E$6:AQ10)-1)*4,,4)),"")</f>
        <v>0.57499999999999996</v>
      </c>
      <c r="AR10" s="54" t="str">
        <f ca="1">IFERROR(AVERAGE(OFFSET('20 %'!$E11,,(COLUMNS($E$6:AR10)-1)*4,,4)),"")</f>
        <v/>
      </c>
      <c r="AS10" s="54" t="str">
        <f ca="1">IFERROR(AVERAGE(OFFSET('20 %'!$E11,,(COLUMNS($E$6:AS10)-1)*4,,4)),"")</f>
        <v/>
      </c>
    </row>
    <row r="11" spans="2:45" x14ac:dyDescent="0.25">
      <c r="B11" s="42" t="str">
        <f>IF(ISBLANK('Nota de Estudiantes'!B12),"",'Nota de Estudiantes'!B12)</f>
        <v>6</v>
      </c>
      <c r="C11" s="42" t="str">
        <f>IF(ISBLANK('Nota de Estudiantes'!C12),"",'Nota de Estudiantes'!C12)</f>
        <v>COZ GARCIA, FRANCISCO</v>
      </c>
      <c r="D11" s="38" t="str">
        <f>IF(ISBLANK('Nota de Estudiantes'!D12),"",'Nota de Estudiantes'!D12)</f>
        <v>04</v>
      </c>
      <c r="E11" s="54">
        <f ca="1">IFERROR(AVERAGE(OFFSET('20 %'!$E12,,(COLUMNS($E$6:E11)-1)*4,,4)),"")</f>
        <v>0.78333333333333333</v>
      </c>
      <c r="F11" s="54">
        <f ca="1">IFERROR(AVERAGE(OFFSET('20 %'!$E12,,(COLUMNS($E$6:F11)-1)*4,,4)),"")</f>
        <v>0.70000000000000007</v>
      </c>
      <c r="G11" s="54" t="str">
        <f ca="1">IFERROR(AVERAGE(OFFSET('20 %'!$E12,,(COLUMNS($E$6:G11)-1)*4,,4)),"")</f>
        <v/>
      </c>
      <c r="H11" s="54" t="str">
        <f ca="1">IFERROR(AVERAGE(OFFSET('20 %'!$E12,,(COLUMNS($E$6:H11)-1)*4,,4)),"")</f>
        <v/>
      </c>
      <c r="I11" s="54">
        <f ca="1">IFERROR(AVERAGE(OFFSET('20 %'!$E12,,(COLUMNS($E$6:I11)-1)*4,,4)),"")</f>
        <v>0.80000000000000016</v>
      </c>
      <c r="J11" s="54">
        <f ca="1">IFERROR(AVERAGE(OFFSET('20 %'!$E12,,(COLUMNS($E$6:J11)-1)*4,,4)),"")</f>
        <v>0.6</v>
      </c>
      <c r="K11" s="54">
        <f ca="1">IFERROR(AVERAGE(OFFSET('20 %'!$E12,,(COLUMNS($E$6:K11)-1)*4,,4)),"")</f>
        <v>0.65</v>
      </c>
      <c r="L11" s="54" t="str">
        <f ca="1">IFERROR(AVERAGE(OFFSET('20 %'!$E12,,(COLUMNS($E$6:L11)-1)*4,,4)),"")</f>
        <v/>
      </c>
      <c r="M11" s="54" t="str">
        <f ca="1">IFERROR(AVERAGE(OFFSET('20 %'!$E12,,(COLUMNS($E$6:M11)-1)*4,,4)),"")</f>
        <v/>
      </c>
      <c r="N11" s="54" t="str">
        <f ca="1">IFERROR(AVERAGE(OFFSET('20 %'!$E12,,(COLUMNS($E$6:N11)-1)*4,,4)),"")</f>
        <v/>
      </c>
      <c r="O11" s="54">
        <f ca="1">IFERROR(AVERAGE(OFFSET('20 %'!$E12,,(COLUMNS($E$6:O11)-1)*4,,4)),"")</f>
        <v>0.5</v>
      </c>
      <c r="P11" s="54">
        <f ca="1">IFERROR(AVERAGE(OFFSET('20 %'!$E12,,(COLUMNS($E$6:P11)-1)*4,,4)),"")</f>
        <v>0.67500000000000004</v>
      </c>
      <c r="Q11" s="54" t="str">
        <f ca="1">IFERROR(AVERAGE(OFFSET('20 %'!$E12,,(COLUMNS($E$6:Q11)-1)*4,,4)),"")</f>
        <v/>
      </c>
      <c r="R11" s="54" t="str">
        <f ca="1">IFERROR(AVERAGE(OFFSET('20 %'!$E12,,(COLUMNS($E$6:R11)-1)*4,,4)),"")</f>
        <v/>
      </c>
      <c r="S11" s="54">
        <f ca="1">IFERROR(AVERAGE(OFFSET('20 %'!$E12,,(COLUMNS($E$6:S11)-1)*4,,4)),"")</f>
        <v>1</v>
      </c>
      <c r="T11" s="54">
        <f ca="1">IFERROR(AVERAGE(OFFSET('20 %'!$E12,,(COLUMNS($E$6:T11)-1)*4,,4)),"")</f>
        <v>0.55000000000000004</v>
      </c>
      <c r="U11" s="54" t="str">
        <f ca="1">IFERROR(AVERAGE(OFFSET('20 %'!$E12,,(COLUMNS($E$6:U11)-1)*4,,4)),"")</f>
        <v/>
      </c>
      <c r="V11" s="54" t="str">
        <f ca="1">IFERROR(AVERAGE(OFFSET('20 %'!$E12,,(COLUMNS($E$6:V11)-1)*4,,4)),"")</f>
        <v/>
      </c>
      <c r="W11" s="54">
        <f ca="1">IFERROR(AVERAGE(OFFSET('20 %'!$E12,,(COLUMNS($E$6:W11)-1)*4,,4)),"")</f>
        <v>0.875</v>
      </c>
      <c r="X11" s="54" t="str">
        <f ca="1">IFERROR(AVERAGE(OFFSET('20 %'!$E12,,(COLUMNS($E$6:X11)-1)*4,,4)),"")</f>
        <v/>
      </c>
      <c r="Y11" s="54" t="str">
        <f ca="1">IFERROR(AVERAGE(OFFSET('20 %'!$E12,,(COLUMNS($E$6:Y11)-1)*4,,4)),"")</f>
        <v/>
      </c>
      <c r="Z11" s="54">
        <f ca="1">IFERROR(AVERAGE(OFFSET('20 %'!$E12,,(COLUMNS($E$6:Z11)-1)*4,,4)),"")</f>
        <v>0.5</v>
      </c>
      <c r="AA11" s="54">
        <f ca="1">IFERROR(AVERAGE(OFFSET('20 %'!$E12,,(COLUMNS($E$6:AA11)-1)*4,,4)),"")</f>
        <v>0.5</v>
      </c>
      <c r="AB11" s="54" t="str">
        <f ca="1">IFERROR(AVERAGE(OFFSET('20 %'!$E12,,(COLUMNS($E$6:AB11)-1)*4,,4)),"")</f>
        <v/>
      </c>
      <c r="AC11" s="54" t="str">
        <f ca="1">IFERROR(AVERAGE(OFFSET('20 %'!$E12,,(COLUMNS($E$6:AC11)-1)*4,,4)),"")</f>
        <v/>
      </c>
      <c r="AD11" s="54">
        <f ca="1">IFERROR(AVERAGE(OFFSET('20 %'!$E12,,(COLUMNS($E$6:AD11)-1)*4,,4)),"")</f>
        <v>0.625</v>
      </c>
      <c r="AE11" s="54">
        <f ca="1">IFERROR(AVERAGE(OFFSET('20 %'!$E12,,(COLUMNS($E$6:AE11)-1)*4,,4)),"")</f>
        <v>0.55000000000000004</v>
      </c>
      <c r="AF11" s="54" t="str">
        <f ca="1">IFERROR(AVERAGE(OFFSET('20 %'!$E12,,(COLUMNS($E$6:AF11)-1)*4,,4)),"")</f>
        <v/>
      </c>
      <c r="AG11" s="54" t="str">
        <f ca="1">IFERROR(AVERAGE(OFFSET('20 %'!$E12,,(COLUMNS($E$6:AG11)-1)*4,,4)),"")</f>
        <v/>
      </c>
      <c r="AH11" s="54">
        <f ca="1">IFERROR(AVERAGE(OFFSET('20 %'!$E12,,(COLUMNS($E$6:AH11)-1)*4,,4)),"")</f>
        <v>0.7</v>
      </c>
      <c r="AI11" s="54">
        <f ca="1">IFERROR(AVERAGE(OFFSET('20 %'!$E12,,(COLUMNS($E$6:AI11)-1)*4,,4)),"")</f>
        <v>0.6</v>
      </c>
      <c r="AJ11" s="54" t="str">
        <f ca="1">IFERROR(AVERAGE(OFFSET('20 %'!$E12,,(COLUMNS($E$6:AJ11)-1)*4,,4)),"")</f>
        <v/>
      </c>
      <c r="AK11" s="54" t="str">
        <f ca="1">IFERROR(AVERAGE(OFFSET('20 %'!$E12,,(COLUMNS($E$6:AK11)-1)*4,,4)),"")</f>
        <v/>
      </c>
      <c r="AL11" s="54" t="str">
        <f ca="1">IFERROR(AVERAGE(OFFSET('20 %'!$E12,,(COLUMNS($E$6:AL11)-1)*4,,4)),"")</f>
        <v/>
      </c>
      <c r="AM11" s="54">
        <f ca="1">IFERROR(AVERAGE(OFFSET('20 %'!$E12,,(COLUMNS($E$6:AM11)-1)*4,,4)),"")</f>
        <v>0.85</v>
      </c>
      <c r="AN11" s="54">
        <f ca="1">IFERROR(AVERAGE(OFFSET('20 %'!$E12,,(COLUMNS($E$6:AN11)-1)*4,,4)),"")</f>
        <v>0.85</v>
      </c>
      <c r="AO11" s="54" t="str">
        <f ca="1">IFERROR(AVERAGE(OFFSET('20 %'!$E12,,(COLUMNS($E$6:AO11)-1)*4,,4)),"")</f>
        <v/>
      </c>
      <c r="AP11" s="54" t="str">
        <f ca="1">IFERROR(AVERAGE(OFFSET('20 %'!$E12,,(COLUMNS($E$6:AP11)-1)*4,,4)),"")</f>
        <v/>
      </c>
      <c r="AQ11" s="54">
        <f ca="1">IFERROR(AVERAGE(OFFSET('20 %'!$E12,,(COLUMNS($E$6:AQ11)-1)*4,,4)),"")</f>
        <v>0.75</v>
      </c>
      <c r="AR11" s="54" t="str">
        <f ca="1">IFERROR(AVERAGE(OFFSET('20 %'!$E12,,(COLUMNS($E$6:AR11)-1)*4,,4)),"")</f>
        <v/>
      </c>
      <c r="AS11" s="54" t="str">
        <f ca="1">IFERROR(AVERAGE(OFFSET('20 %'!$E12,,(COLUMNS($E$6:AS11)-1)*4,,4)),"")</f>
        <v/>
      </c>
    </row>
    <row r="12" spans="2:45" x14ac:dyDescent="0.25">
      <c r="B12" s="42" t="str">
        <f>IF(ISBLANK('Nota de Estudiantes'!B13),"",'Nota de Estudiantes'!B13)</f>
        <v>7</v>
      </c>
      <c r="C12" s="42" t="str">
        <f>IF(ISBLANK('Nota de Estudiantes'!C13),"",'Nota de Estudiantes'!C13)</f>
        <v>DE LA MATA ESPINOZA, CARLOS</v>
      </c>
      <c r="D12" s="38" t="str">
        <f>IF(ISBLANK('Nota de Estudiantes'!D13),"",'Nota de Estudiantes'!D13)</f>
        <v>02</v>
      </c>
      <c r="E12" s="54">
        <f ca="1">IFERROR(AVERAGE(OFFSET('20 %'!$E13,,(COLUMNS($E$6:E12)-1)*4,,4)),"")</f>
        <v>0.85</v>
      </c>
      <c r="F12" s="54">
        <f ca="1">IFERROR(AVERAGE(OFFSET('20 %'!$E13,,(COLUMNS($E$6:F12)-1)*4,,4)),"")</f>
        <v>0.86250000000000004</v>
      </c>
      <c r="G12" s="54" t="str">
        <f ca="1">IFERROR(AVERAGE(OFFSET('20 %'!$E13,,(COLUMNS($E$6:G12)-1)*4,,4)),"")</f>
        <v/>
      </c>
      <c r="H12" s="54" t="str">
        <f ca="1">IFERROR(AVERAGE(OFFSET('20 %'!$E13,,(COLUMNS($E$6:H12)-1)*4,,4)),"")</f>
        <v/>
      </c>
      <c r="I12" s="54">
        <f ca="1">IFERROR(AVERAGE(OFFSET('20 %'!$E13,,(COLUMNS($E$6:I12)-1)*4,,4)),"")</f>
        <v>0.79999999999999993</v>
      </c>
      <c r="J12" s="54">
        <f ca="1">IFERROR(AVERAGE(OFFSET('20 %'!$E13,,(COLUMNS($E$6:J12)-1)*4,,4)),"")</f>
        <v>0.65</v>
      </c>
      <c r="K12" s="54">
        <f ca="1">IFERROR(AVERAGE(OFFSET('20 %'!$E13,,(COLUMNS($E$6:K12)-1)*4,,4)),"")</f>
        <v>0.45</v>
      </c>
      <c r="L12" s="54" t="str">
        <f ca="1">IFERROR(AVERAGE(OFFSET('20 %'!$E13,,(COLUMNS($E$6:L12)-1)*4,,4)),"")</f>
        <v/>
      </c>
      <c r="M12" s="54" t="str">
        <f ca="1">IFERROR(AVERAGE(OFFSET('20 %'!$E13,,(COLUMNS($E$6:M12)-1)*4,,4)),"")</f>
        <v/>
      </c>
      <c r="N12" s="54" t="str">
        <f ca="1">IFERROR(AVERAGE(OFFSET('20 %'!$E13,,(COLUMNS($E$6:N12)-1)*4,,4)),"")</f>
        <v/>
      </c>
      <c r="O12" s="54">
        <f ca="1">IFERROR(AVERAGE(OFFSET('20 %'!$E13,,(COLUMNS($E$6:O12)-1)*4,,4)),"")</f>
        <v>0.45</v>
      </c>
      <c r="P12" s="54">
        <f ca="1">IFERROR(AVERAGE(OFFSET('20 %'!$E13,,(COLUMNS($E$6:P12)-1)*4,,4)),"")</f>
        <v>0.75</v>
      </c>
      <c r="Q12" s="54" t="str">
        <f ca="1">IFERROR(AVERAGE(OFFSET('20 %'!$E13,,(COLUMNS($E$6:Q12)-1)*4,,4)),"")</f>
        <v/>
      </c>
      <c r="R12" s="54" t="str">
        <f ca="1">IFERROR(AVERAGE(OFFSET('20 %'!$E13,,(COLUMNS($E$6:R12)-1)*4,,4)),"")</f>
        <v/>
      </c>
      <c r="S12" s="54">
        <f ca="1">IFERROR(AVERAGE(OFFSET('20 %'!$E13,,(COLUMNS($E$6:S12)-1)*4,,4)),"")</f>
        <v>0.8</v>
      </c>
      <c r="T12" s="54">
        <f ca="1">IFERROR(AVERAGE(OFFSET('20 %'!$E13,,(COLUMNS($E$6:T12)-1)*4,,4)),"")</f>
        <v>0.8</v>
      </c>
      <c r="U12" s="54" t="str">
        <f ca="1">IFERROR(AVERAGE(OFFSET('20 %'!$E13,,(COLUMNS($E$6:U12)-1)*4,,4)),"")</f>
        <v/>
      </c>
      <c r="V12" s="54" t="str">
        <f ca="1">IFERROR(AVERAGE(OFFSET('20 %'!$E13,,(COLUMNS($E$6:V12)-1)*4,,4)),"")</f>
        <v/>
      </c>
      <c r="W12" s="54">
        <f ca="1">IFERROR(AVERAGE(OFFSET('20 %'!$E13,,(COLUMNS($E$6:W12)-1)*4,,4)),"")</f>
        <v>0.67500000000000004</v>
      </c>
      <c r="X12" s="54" t="str">
        <f ca="1">IFERROR(AVERAGE(OFFSET('20 %'!$E13,,(COLUMNS($E$6:X12)-1)*4,,4)),"")</f>
        <v/>
      </c>
      <c r="Y12" s="54" t="str">
        <f ca="1">IFERROR(AVERAGE(OFFSET('20 %'!$E13,,(COLUMNS($E$6:Y12)-1)*4,,4)),"")</f>
        <v/>
      </c>
      <c r="Z12" s="54">
        <f ca="1">IFERROR(AVERAGE(OFFSET('20 %'!$E13,,(COLUMNS($E$6:Z12)-1)*4,,4)),"")</f>
        <v>0.6</v>
      </c>
      <c r="AA12" s="54">
        <f ca="1">IFERROR(AVERAGE(OFFSET('20 %'!$E13,,(COLUMNS($E$6:AA12)-1)*4,,4)),"")</f>
        <v>0.55000000000000004</v>
      </c>
      <c r="AB12" s="54" t="str">
        <f ca="1">IFERROR(AVERAGE(OFFSET('20 %'!$E13,,(COLUMNS($E$6:AB12)-1)*4,,4)),"")</f>
        <v/>
      </c>
      <c r="AC12" s="54" t="str">
        <f ca="1">IFERROR(AVERAGE(OFFSET('20 %'!$E13,,(COLUMNS($E$6:AC12)-1)*4,,4)),"")</f>
        <v/>
      </c>
      <c r="AD12" s="54">
        <f ca="1">IFERROR(AVERAGE(OFFSET('20 %'!$E13,,(COLUMNS($E$6:AD12)-1)*4,,4)),"")</f>
        <v>0.74999999999999989</v>
      </c>
      <c r="AE12" s="54">
        <f ca="1">IFERROR(AVERAGE(OFFSET('20 %'!$E13,,(COLUMNS($E$6:AE12)-1)*4,,4)),"")</f>
        <v>0.8</v>
      </c>
      <c r="AF12" s="54" t="str">
        <f ca="1">IFERROR(AVERAGE(OFFSET('20 %'!$E13,,(COLUMNS($E$6:AF12)-1)*4,,4)),"")</f>
        <v/>
      </c>
      <c r="AG12" s="54" t="str">
        <f ca="1">IFERROR(AVERAGE(OFFSET('20 %'!$E13,,(COLUMNS($E$6:AG12)-1)*4,,4)),"")</f>
        <v/>
      </c>
      <c r="AH12" s="54">
        <f ca="1">IFERROR(AVERAGE(OFFSET('20 %'!$E13,,(COLUMNS($E$6:AH12)-1)*4,,4)),"")</f>
        <v>0.6</v>
      </c>
      <c r="AI12" s="54">
        <f ca="1">IFERROR(AVERAGE(OFFSET('20 %'!$E13,,(COLUMNS($E$6:AI12)-1)*4,,4)),"")</f>
        <v>0.6</v>
      </c>
      <c r="AJ12" s="54" t="str">
        <f ca="1">IFERROR(AVERAGE(OFFSET('20 %'!$E13,,(COLUMNS($E$6:AJ12)-1)*4,,4)),"")</f>
        <v/>
      </c>
      <c r="AK12" s="54" t="str">
        <f ca="1">IFERROR(AVERAGE(OFFSET('20 %'!$E13,,(COLUMNS($E$6:AK12)-1)*4,,4)),"")</f>
        <v/>
      </c>
      <c r="AL12" s="54" t="str">
        <f ca="1">IFERROR(AVERAGE(OFFSET('20 %'!$E13,,(COLUMNS($E$6:AL12)-1)*4,,4)),"")</f>
        <v/>
      </c>
      <c r="AM12" s="54">
        <f ca="1">IFERROR(AVERAGE(OFFSET('20 %'!$E13,,(COLUMNS($E$6:AM12)-1)*4,,4)),"")</f>
        <v>0.6</v>
      </c>
      <c r="AN12" s="54">
        <f ca="1">IFERROR(AVERAGE(OFFSET('20 %'!$E13,,(COLUMNS($E$6:AN12)-1)*4,,4)),"")</f>
        <v>0.6</v>
      </c>
      <c r="AO12" s="54" t="str">
        <f ca="1">IFERROR(AVERAGE(OFFSET('20 %'!$E13,,(COLUMNS($E$6:AO12)-1)*4,,4)),"")</f>
        <v/>
      </c>
      <c r="AP12" s="54" t="str">
        <f ca="1">IFERROR(AVERAGE(OFFSET('20 %'!$E13,,(COLUMNS($E$6:AP12)-1)*4,,4)),"")</f>
        <v/>
      </c>
      <c r="AQ12" s="54">
        <f ca="1">IFERROR(AVERAGE(OFFSET('20 %'!$E13,,(COLUMNS($E$6:AQ12)-1)*4,,4)),"")</f>
        <v>0.82499999999999996</v>
      </c>
      <c r="AR12" s="54" t="str">
        <f ca="1">IFERROR(AVERAGE(OFFSET('20 %'!$E13,,(COLUMNS($E$6:AR12)-1)*4,,4)),"")</f>
        <v/>
      </c>
      <c r="AS12" s="54" t="str">
        <f ca="1">IFERROR(AVERAGE(OFFSET('20 %'!$E13,,(COLUMNS($E$6:AS12)-1)*4,,4)),"")</f>
        <v/>
      </c>
    </row>
    <row r="13" spans="2:45" x14ac:dyDescent="0.25">
      <c r="B13" s="42" t="str">
        <f>IF(ISBLANK('Nota de Estudiantes'!B14),"",'Nota de Estudiantes'!B14)</f>
        <v>8</v>
      </c>
      <c r="C13" s="42" t="str">
        <f>IF(ISBLANK('Nota de Estudiantes'!C14),"",'Nota de Estudiantes'!C14)</f>
        <v>FERIA MORENO, EDSON ALBERTO</v>
      </c>
      <c r="D13" s="38" t="str">
        <f>IF(ISBLANK('Nota de Estudiantes'!D14),"",'Nota de Estudiantes'!D14)</f>
        <v>03</v>
      </c>
      <c r="E13" s="54">
        <f ca="1">IFERROR(AVERAGE(OFFSET('20 %'!$E14,,(COLUMNS($E$6:E13)-1)*4,,4)),"")</f>
        <v>0.71666666666666667</v>
      </c>
      <c r="F13" s="54">
        <f ca="1">IFERROR(AVERAGE(OFFSET('20 %'!$E14,,(COLUMNS($E$6:F13)-1)*4,,4)),"")</f>
        <v>0.75</v>
      </c>
      <c r="G13" s="54" t="str">
        <f ca="1">IFERROR(AVERAGE(OFFSET('20 %'!$E14,,(COLUMNS($E$6:G13)-1)*4,,4)),"")</f>
        <v/>
      </c>
      <c r="H13" s="54" t="str">
        <f ca="1">IFERROR(AVERAGE(OFFSET('20 %'!$E14,,(COLUMNS($E$6:H13)-1)*4,,4)),"")</f>
        <v/>
      </c>
      <c r="I13" s="54">
        <f ca="1">IFERROR(AVERAGE(OFFSET('20 %'!$E14,,(COLUMNS($E$6:I13)-1)*4,,4)),"")</f>
        <v>0.91666666666666663</v>
      </c>
      <c r="J13" s="54">
        <f ca="1">IFERROR(AVERAGE(OFFSET('20 %'!$E14,,(COLUMNS($E$6:J13)-1)*4,,4)),"")</f>
        <v>0.7</v>
      </c>
      <c r="K13" s="54">
        <f ca="1">IFERROR(AVERAGE(OFFSET('20 %'!$E14,,(COLUMNS($E$6:K13)-1)*4,,4)),"")</f>
        <v>0.9</v>
      </c>
      <c r="L13" s="54" t="str">
        <f ca="1">IFERROR(AVERAGE(OFFSET('20 %'!$E14,,(COLUMNS($E$6:L13)-1)*4,,4)),"")</f>
        <v/>
      </c>
      <c r="M13" s="54" t="str">
        <f ca="1">IFERROR(AVERAGE(OFFSET('20 %'!$E14,,(COLUMNS($E$6:M13)-1)*4,,4)),"")</f>
        <v/>
      </c>
      <c r="N13" s="54" t="str">
        <f ca="1">IFERROR(AVERAGE(OFFSET('20 %'!$E14,,(COLUMNS($E$6:N13)-1)*4,,4)),"")</f>
        <v/>
      </c>
      <c r="O13" s="54">
        <f ca="1">IFERROR(AVERAGE(OFFSET('20 %'!$E14,,(COLUMNS($E$6:O13)-1)*4,,4)),"")</f>
        <v>0.75</v>
      </c>
      <c r="P13" s="54">
        <f ca="1">IFERROR(AVERAGE(OFFSET('20 %'!$E14,,(COLUMNS($E$6:P13)-1)*4,,4)),"")</f>
        <v>0.97499999999999998</v>
      </c>
      <c r="Q13" s="54" t="str">
        <f ca="1">IFERROR(AVERAGE(OFFSET('20 %'!$E14,,(COLUMNS($E$6:Q13)-1)*4,,4)),"")</f>
        <v/>
      </c>
      <c r="R13" s="54" t="str">
        <f ca="1">IFERROR(AVERAGE(OFFSET('20 %'!$E14,,(COLUMNS($E$6:R13)-1)*4,,4)),"")</f>
        <v/>
      </c>
      <c r="S13" s="54">
        <f ca="1">IFERROR(AVERAGE(OFFSET('20 %'!$E14,,(COLUMNS($E$6:S13)-1)*4,,4)),"")</f>
        <v>0.9</v>
      </c>
      <c r="T13" s="54">
        <f ca="1">IFERROR(AVERAGE(OFFSET('20 %'!$E14,,(COLUMNS($E$6:T13)-1)*4,,4)),"")</f>
        <v>0.95</v>
      </c>
      <c r="U13" s="54" t="str">
        <f ca="1">IFERROR(AVERAGE(OFFSET('20 %'!$E14,,(COLUMNS($E$6:U13)-1)*4,,4)),"")</f>
        <v/>
      </c>
      <c r="V13" s="54" t="str">
        <f ca="1">IFERROR(AVERAGE(OFFSET('20 %'!$E14,,(COLUMNS($E$6:V13)-1)*4,,4)),"")</f>
        <v/>
      </c>
      <c r="W13" s="54">
        <f ca="1">IFERROR(AVERAGE(OFFSET('20 %'!$E14,,(COLUMNS($E$6:W13)-1)*4,,4)),"")</f>
        <v>0.75</v>
      </c>
      <c r="X13" s="54" t="str">
        <f ca="1">IFERROR(AVERAGE(OFFSET('20 %'!$E14,,(COLUMNS($E$6:X13)-1)*4,,4)),"")</f>
        <v/>
      </c>
      <c r="Y13" s="54" t="str">
        <f ca="1">IFERROR(AVERAGE(OFFSET('20 %'!$E14,,(COLUMNS($E$6:Y13)-1)*4,,4)),"")</f>
        <v/>
      </c>
      <c r="Z13" s="54">
        <f ca="1">IFERROR(AVERAGE(OFFSET('20 %'!$E14,,(COLUMNS($E$6:Z13)-1)*4,,4)),"")</f>
        <v>0.7</v>
      </c>
      <c r="AA13" s="54">
        <f ca="1">IFERROR(AVERAGE(OFFSET('20 %'!$E14,,(COLUMNS($E$6:AA13)-1)*4,,4)),"")</f>
        <v>0.7</v>
      </c>
      <c r="AB13" s="54" t="str">
        <f ca="1">IFERROR(AVERAGE(OFFSET('20 %'!$E14,,(COLUMNS($E$6:AB13)-1)*4,,4)),"")</f>
        <v/>
      </c>
      <c r="AC13" s="54" t="str">
        <f ca="1">IFERROR(AVERAGE(OFFSET('20 %'!$E14,,(COLUMNS($E$6:AC13)-1)*4,,4)),"")</f>
        <v/>
      </c>
      <c r="AD13" s="54">
        <f ca="1">IFERROR(AVERAGE(OFFSET('20 %'!$E14,,(COLUMNS($E$6:AD13)-1)*4,,4)),"")</f>
        <v>0.78749999999999998</v>
      </c>
      <c r="AE13" s="54">
        <f ca="1">IFERROR(AVERAGE(OFFSET('20 %'!$E14,,(COLUMNS($E$6:AE13)-1)*4,,4)),"")</f>
        <v>0.95</v>
      </c>
      <c r="AF13" s="54" t="str">
        <f ca="1">IFERROR(AVERAGE(OFFSET('20 %'!$E14,,(COLUMNS($E$6:AF13)-1)*4,,4)),"")</f>
        <v/>
      </c>
      <c r="AG13" s="54" t="str">
        <f ca="1">IFERROR(AVERAGE(OFFSET('20 %'!$E14,,(COLUMNS($E$6:AG13)-1)*4,,4)),"")</f>
        <v/>
      </c>
      <c r="AH13" s="54">
        <f ca="1">IFERROR(AVERAGE(OFFSET('20 %'!$E14,,(COLUMNS($E$6:AH13)-1)*4,,4)),"")</f>
        <v>0.7</v>
      </c>
      <c r="AI13" s="54">
        <f ca="1">IFERROR(AVERAGE(OFFSET('20 %'!$E14,,(COLUMNS($E$6:AI13)-1)*4,,4)),"")</f>
        <v>0.8</v>
      </c>
      <c r="AJ13" s="54" t="str">
        <f ca="1">IFERROR(AVERAGE(OFFSET('20 %'!$E14,,(COLUMNS($E$6:AJ13)-1)*4,,4)),"")</f>
        <v/>
      </c>
      <c r="AK13" s="54" t="str">
        <f ca="1">IFERROR(AVERAGE(OFFSET('20 %'!$E14,,(COLUMNS($E$6:AK13)-1)*4,,4)),"")</f>
        <v/>
      </c>
      <c r="AL13" s="54" t="str">
        <f ca="1">IFERROR(AVERAGE(OFFSET('20 %'!$E14,,(COLUMNS($E$6:AL13)-1)*4,,4)),"")</f>
        <v/>
      </c>
      <c r="AM13" s="54">
        <f ca="1">IFERROR(AVERAGE(OFFSET('20 %'!$E14,,(COLUMNS($E$6:AM13)-1)*4,,4)),"")</f>
        <v>0.7</v>
      </c>
      <c r="AN13" s="54">
        <f ca="1">IFERROR(AVERAGE(OFFSET('20 %'!$E14,,(COLUMNS($E$6:AN13)-1)*4,,4)),"")</f>
        <v>0.7</v>
      </c>
      <c r="AO13" s="54" t="str">
        <f ca="1">IFERROR(AVERAGE(OFFSET('20 %'!$E14,,(COLUMNS($E$6:AO13)-1)*4,,4)),"")</f>
        <v/>
      </c>
      <c r="AP13" s="54" t="str">
        <f ca="1">IFERROR(AVERAGE(OFFSET('20 %'!$E14,,(COLUMNS($E$6:AP13)-1)*4,,4)),"")</f>
        <v/>
      </c>
      <c r="AQ13" s="54">
        <f ca="1">IFERROR(AVERAGE(OFFSET('20 %'!$E14,,(COLUMNS($E$6:AQ13)-1)*4,,4)),"")</f>
        <v>0.8</v>
      </c>
      <c r="AR13" s="54" t="str">
        <f ca="1">IFERROR(AVERAGE(OFFSET('20 %'!$E14,,(COLUMNS($E$6:AR13)-1)*4,,4)),"")</f>
        <v/>
      </c>
      <c r="AS13" s="54" t="str">
        <f ca="1">IFERROR(AVERAGE(OFFSET('20 %'!$E14,,(COLUMNS($E$6:AS13)-1)*4,,4)),"")</f>
        <v/>
      </c>
    </row>
    <row r="14" spans="2:45" x14ac:dyDescent="0.25">
      <c r="B14" s="42" t="str">
        <f>IF(ISBLANK('Nota de Estudiantes'!B15),"",'Nota de Estudiantes'!B15)</f>
        <v>9</v>
      </c>
      <c r="C14" s="42" t="str">
        <f>IF(ISBLANK('Nota de Estudiantes'!C15),"",'Nota de Estudiantes'!C15)</f>
        <v>FERNÁNDEZ VÁSQUEZ, JOSÉ RICARDO</v>
      </c>
      <c r="D14" s="38" t="str">
        <f>IF(ISBLANK('Nota de Estudiantes'!D15),"",'Nota de Estudiantes'!D15)</f>
        <v>01</v>
      </c>
      <c r="E14" s="54">
        <f ca="1">IFERROR(AVERAGE(OFFSET('20 %'!$E15,,(COLUMNS($E$6:E14)-1)*4,,4)),"")</f>
        <v>0.71666666666666667</v>
      </c>
      <c r="F14" s="54">
        <f ca="1">IFERROR(AVERAGE(OFFSET('20 %'!$E15,,(COLUMNS($E$6:F14)-1)*4,,4)),"")</f>
        <v>0.83750000000000002</v>
      </c>
      <c r="G14" s="54" t="str">
        <f ca="1">IFERROR(AVERAGE(OFFSET('20 %'!$E15,,(COLUMNS($E$6:G14)-1)*4,,4)),"")</f>
        <v/>
      </c>
      <c r="H14" s="54" t="str">
        <f ca="1">IFERROR(AVERAGE(OFFSET('20 %'!$E15,,(COLUMNS($E$6:H14)-1)*4,,4)),"")</f>
        <v/>
      </c>
      <c r="I14" s="54">
        <f ca="1">IFERROR(AVERAGE(OFFSET('20 %'!$E15,,(COLUMNS($E$6:I14)-1)*4,,4)),"")</f>
        <v>0.9</v>
      </c>
      <c r="J14" s="54">
        <f ca="1">IFERROR(AVERAGE(OFFSET('20 %'!$E15,,(COLUMNS($E$6:J14)-1)*4,,4)),"")</f>
        <v>0.6875</v>
      </c>
      <c r="K14" s="54">
        <f ca="1">IFERROR(AVERAGE(OFFSET('20 %'!$E15,,(COLUMNS($E$6:K14)-1)*4,,4)),"")</f>
        <v>0.55000000000000004</v>
      </c>
      <c r="L14" s="54" t="str">
        <f ca="1">IFERROR(AVERAGE(OFFSET('20 %'!$E15,,(COLUMNS($E$6:L14)-1)*4,,4)),"")</f>
        <v/>
      </c>
      <c r="M14" s="54" t="str">
        <f ca="1">IFERROR(AVERAGE(OFFSET('20 %'!$E15,,(COLUMNS($E$6:M14)-1)*4,,4)),"")</f>
        <v/>
      </c>
      <c r="N14" s="54" t="str">
        <f ca="1">IFERROR(AVERAGE(OFFSET('20 %'!$E15,,(COLUMNS($E$6:N14)-1)*4,,4)),"")</f>
        <v/>
      </c>
      <c r="O14" s="54">
        <f ca="1">IFERROR(AVERAGE(OFFSET('20 %'!$E15,,(COLUMNS($E$6:O14)-1)*4,,4)),"")</f>
        <v>0.9</v>
      </c>
      <c r="P14" s="54">
        <f ca="1">IFERROR(AVERAGE(OFFSET('20 %'!$E15,,(COLUMNS($E$6:P14)-1)*4,,4)),"")</f>
        <v>0.67500000000000004</v>
      </c>
      <c r="Q14" s="54" t="str">
        <f ca="1">IFERROR(AVERAGE(OFFSET('20 %'!$E15,,(COLUMNS($E$6:Q14)-1)*4,,4)),"")</f>
        <v/>
      </c>
      <c r="R14" s="54" t="str">
        <f ca="1">IFERROR(AVERAGE(OFFSET('20 %'!$E15,,(COLUMNS($E$6:R14)-1)*4,,4)),"")</f>
        <v/>
      </c>
      <c r="S14" s="54">
        <f ca="1">IFERROR(AVERAGE(OFFSET('20 %'!$E15,,(COLUMNS($E$6:S14)-1)*4,,4)),"")</f>
        <v>1</v>
      </c>
      <c r="T14" s="54">
        <f ca="1">IFERROR(AVERAGE(OFFSET('20 %'!$E15,,(COLUMNS($E$6:T14)-1)*4,,4)),"")</f>
        <v>0.75</v>
      </c>
      <c r="U14" s="54" t="str">
        <f ca="1">IFERROR(AVERAGE(OFFSET('20 %'!$E15,,(COLUMNS($E$6:U14)-1)*4,,4)),"")</f>
        <v/>
      </c>
      <c r="V14" s="54" t="str">
        <f ca="1">IFERROR(AVERAGE(OFFSET('20 %'!$E15,,(COLUMNS($E$6:V14)-1)*4,,4)),"")</f>
        <v/>
      </c>
      <c r="W14" s="54">
        <f ca="1">IFERROR(AVERAGE(OFFSET('20 %'!$E15,,(COLUMNS($E$6:W14)-1)*4,,4)),"")</f>
        <v>0.8</v>
      </c>
      <c r="X14" s="54" t="str">
        <f ca="1">IFERROR(AVERAGE(OFFSET('20 %'!$E15,,(COLUMNS($E$6:X14)-1)*4,,4)),"")</f>
        <v/>
      </c>
      <c r="Y14" s="54" t="str">
        <f ca="1">IFERROR(AVERAGE(OFFSET('20 %'!$E15,,(COLUMNS($E$6:Y14)-1)*4,,4)),"")</f>
        <v/>
      </c>
      <c r="Z14" s="54">
        <f ca="1">IFERROR(AVERAGE(OFFSET('20 %'!$E15,,(COLUMNS($E$6:Z14)-1)*4,,4)),"")</f>
        <v>0.9</v>
      </c>
      <c r="AA14" s="54">
        <f ca="1">IFERROR(AVERAGE(OFFSET('20 %'!$E15,,(COLUMNS($E$6:AA14)-1)*4,,4)),"")</f>
        <v>0.9</v>
      </c>
      <c r="AB14" s="54" t="str">
        <f ca="1">IFERROR(AVERAGE(OFFSET('20 %'!$E15,,(COLUMNS($E$6:AB14)-1)*4,,4)),"")</f>
        <v/>
      </c>
      <c r="AC14" s="54" t="str">
        <f ca="1">IFERROR(AVERAGE(OFFSET('20 %'!$E15,,(COLUMNS($E$6:AC14)-1)*4,,4)),"")</f>
        <v/>
      </c>
      <c r="AD14" s="54">
        <f ca="1">IFERROR(AVERAGE(OFFSET('20 %'!$E15,,(COLUMNS($E$6:AD14)-1)*4,,4)),"")</f>
        <v>0.67500000000000004</v>
      </c>
      <c r="AE14" s="54">
        <f ca="1">IFERROR(AVERAGE(OFFSET('20 %'!$E15,,(COLUMNS($E$6:AE14)-1)*4,,4)),"")</f>
        <v>0.75</v>
      </c>
      <c r="AF14" s="54" t="str">
        <f ca="1">IFERROR(AVERAGE(OFFSET('20 %'!$E15,,(COLUMNS($E$6:AF14)-1)*4,,4)),"")</f>
        <v/>
      </c>
      <c r="AG14" s="54" t="str">
        <f ca="1">IFERROR(AVERAGE(OFFSET('20 %'!$E15,,(COLUMNS($E$6:AG14)-1)*4,,4)),"")</f>
        <v/>
      </c>
      <c r="AH14" s="54">
        <f ca="1">IFERROR(AVERAGE(OFFSET('20 %'!$E15,,(COLUMNS($E$6:AH14)-1)*4,,4)),"")</f>
        <v>0.5</v>
      </c>
      <c r="AI14" s="54">
        <f ca="1">IFERROR(AVERAGE(OFFSET('20 %'!$E15,,(COLUMNS($E$6:AI14)-1)*4,,4)),"")</f>
        <v>0.5</v>
      </c>
      <c r="AJ14" s="54" t="str">
        <f ca="1">IFERROR(AVERAGE(OFFSET('20 %'!$E15,,(COLUMNS($E$6:AJ14)-1)*4,,4)),"")</f>
        <v/>
      </c>
      <c r="AK14" s="54" t="str">
        <f ca="1">IFERROR(AVERAGE(OFFSET('20 %'!$E15,,(COLUMNS($E$6:AK14)-1)*4,,4)),"")</f>
        <v/>
      </c>
      <c r="AL14" s="54" t="str">
        <f ca="1">IFERROR(AVERAGE(OFFSET('20 %'!$E15,,(COLUMNS($E$6:AL14)-1)*4,,4)),"")</f>
        <v/>
      </c>
      <c r="AM14" s="54">
        <f ca="1">IFERROR(AVERAGE(OFFSET('20 %'!$E15,,(COLUMNS($E$6:AM14)-1)*4,,4)),"")</f>
        <v>0.5</v>
      </c>
      <c r="AN14" s="54">
        <f ca="1">IFERROR(AVERAGE(OFFSET('20 %'!$E15,,(COLUMNS($E$6:AN14)-1)*4,,4)),"")</f>
        <v>0.5</v>
      </c>
      <c r="AO14" s="54" t="str">
        <f ca="1">IFERROR(AVERAGE(OFFSET('20 %'!$E15,,(COLUMNS($E$6:AO14)-1)*4,,4)),"")</f>
        <v/>
      </c>
      <c r="AP14" s="54" t="str">
        <f ca="1">IFERROR(AVERAGE(OFFSET('20 %'!$E15,,(COLUMNS($E$6:AP14)-1)*4,,4)),"")</f>
        <v/>
      </c>
      <c r="AQ14" s="54">
        <f ca="1">IFERROR(AVERAGE(OFFSET('20 %'!$E15,,(COLUMNS($E$6:AQ14)-1)*4,,4)),"")</f>
        <v>0.61250000000000004</v>
      </c>
      <c r="AR14" s="54" t="str">
        <f ca="1">IFERROR(AVERAGE(OFFSET('20 %'!$E15,,(COLUMNS($E$6:AR14)-1)*4,,4)),"")</f>
        <v/>
      </c>
      <c r="AS14" s="54" t="str">
        <f ca="1">IFERROR(AVERAGE(OFFSET('20 %'!$E15,,(COLUMNS($E$6:AS14)-1)*4,,4)),"")</f>
        <v/>
      </c>
    </row>
    <row r="15" spans="2:45" x14ac:dyDescent="0.25">
      <c r="B15" s="42" t="str">
        <f>IF(ISBLANK('Nota de Estudiantes'!B16),"",'Nota de Estudiantes'!B16)</f>
        <v>10</v>
      </c>
      <c r="C15" s="42" t="str">
        <f>IF(ISBLANK('Nota de Estudiantes'!C16),"",'Nota de Estudiantes'!C16)</f>
        <v>GARCIA ROZAS, OMAR ANDRES</v>
      </c>
      <c r="D15" s="38" t="str">
        <f>IF(ISBLANK('Nota de Estudiantes'!D16),"",'Nota de Estudiantes'!D16)</f>
        <v>04</v>
      </c>
      <c r="E15" s="54">
        <f ca="1">IFERROR(AVERAGE(OFFSET('20 %'!$E16,,(COLUMNS($E$6:E15)-1)*4,,4)),"")</f>
        <v>0.70000000000000007</v>
      </c>
      <c r="F15" s="54">
        <f ca="1">IFERROR(AVERAGE(OFFSET('20 %'!$E16,,(COLUMNS($E$6:F15)-1)*4,,4)),"")</f>
        <v>0.76250000000000007</v>
      </c>
      <c r="G15" s="54" t="str">
        <f ca="1">IFERROR(AVERAGE(OFFSET('20 %'!$E16,,(COLUMNS($E$6:G15)-1)*4,,4)),"")</f>
        <v/>
      </c>
      <c r="H15" s="54" t="str">
        <f ca="1">IFERROR(AVERAGE(OFFSET('20 %'!$E16,,(COLUMNS($E$6:H15)-1)*4,,4)),"")</f>
        <v/>
      </c>
      <c r="I15" s="54">
        <f ca="1">IFERROR(AVERAGE(OFFSET('20 %'!$E16,,(COLUMNS($E$6:I15)-1)*4,,4)),"")</f>
        <v>0.68333333333333346</v>
      </c>
      <c r="J15" s="54">
        <f ca="1">IFERROR(AVERAGE(OFFSET('20 %'!$E16,,(COLUMNS($E$6:J15)-1)*4,,4)),"")</f>
        <v>0.7</v>
      </c>
      <c r="K15" s="54">
        <f ca="1">IFERROR(AVERAGE(OFFSET('20 %'!$E16,,(COLUMNS($E$6:K15)-1)*4,,4)),"")</f>
        <v>0.5</v>
      </c>
      <c r="L15" s="54" t="str">
        <f ca="1">IFERROR(AVERAGE(OFFSET('20 %'!$E16,,(COLUMNS($E$6:L15)-1)*4,,4)),"")</f>
        <v/>
      </c>
      <c r="M15" s="54" t="str">
        <f ca="1">IFERROR(AVERAGE(OFFSET('20 %'!$E16,,(COLUMNS($E$6:M15)-1)*4,,4)),"")</f>
        <v/>
      </c>
      <c r="N15" s="54" t="str">
        <f ca="1">IFERROR(AVERAGE(OFFSET('20 %'!$E16,,(COLUMNS($E$6:N15)-1)*4,,4)),"")</f>
        <v/>
      </c>
      <c r="O15" s="54">
        <f ca="1">IFERROR(AVERAGE(OFFSET('20 %'!$E16,,(COLUMNS($E$6:O15)-1)*4,,4)),"")</f>
        <v>1</v>
      </c>
      <c r="P15" s="54">
        <f ca="1">IFERROR(AVERAGE(OFFSET('20 %'!$E16,,(COLUMNS($E$6:P15)-1)*4,,4)),"")</f>
        <v>0.7</v>
      </c>
      <c r="Q15" s="54" t="str">
        <f ca="1">IFERROR(AVERAGE(OFFSET('20 %'!$E16,,(COLUMNS($E$6:Q15)-1)*4,,4)),"")</f>
        <v/>
      </c>
      <c r="R15" s="54" t="str">
        <f ca="1">IFERROR(AVERAGE(OFFSET('20 %'!$E16,,(COLUMNS($E$6:R15)-1)*4,,4)),"")</f>
        <v/>
      </c>
      <c r="S15" s="54">
        <f ca="1">IFERROR(AVERAGE(OFFSET('20 %'!$E16,,(COLUMNS($E$6:S15)-1)*4,,4)),"")</f>
        <v>0.9</v>
      </c>
      <c r="T15" s="54">
        <f ca="1">IFERROR(AVERAGE(OFFSET('20 %'!$E16,,(COLUMNS($E$6:T15)-1)*4,,4)),"")</f>
        <v>0.7</v>
      </c>
      <c r="U15" s="54" t="str">
        <f ca="1">IFERROR(AVERAGE(OFFSET('20 %'!$E16,,(COLUMNS($E$6:U15)-1)*4,,4)),"")</f>
        <v/>
      </c>
      <c r="V15" s="54" t="str">
        <f ca="1">IFERROR(AVERAGE(OFFSET('20 %'!$E16,,(COLUMNS($E$6:V15)-1)*4,,4)),"")</f>
        <v/>
      </c>
      <c r="W15" s="54">
        <f ca="1">IFERROR(AVERAGE(OFFSET('20 %'!$E16,,(COLUMNS($E$6:W15)-1)*4,,4)),"")</f>
        <v>0.875</v>
      </c>
      <c r="X15" s="54" t="str">
        <f ca="1">IFERROR(AVERAGE(OFFSET('20 %'!$E16,,(COLUMNS($E$6:X15)-1)*4,,4)),"")</f>
        <v/>
      </c>
      <c r="Y15" s="54" t="str">
        <f ca="1">IFERROR(AVERAGE(OFFSET('20 %'!$E16,,(COLUMNS($E$6:Y15)-1)*4,,4)),"")</f>
        <v/>
      </c>
      <c r="Z15" s="54">
        <f ca="1">IFERROR(AVERAGE(OFFSET('20 %'!$E16,,(COLUMNS($E$6:Z15)-1)*4,,4)),"")</f>
        <v>0.95</v>
      </c>
      <c r="AA15" s="54">
        <f ca="1">IFERROR(AVERAGE(OFFSET('20 %'!$E16,,(COLUMNS($E$6:AA15)-1)*4,,4)),"")</f>
        <v>0.95</v>
      </c>
      <c r="AB15" s="54" t="str">
        <f ca="1">IFERROR(AVERAGE(OFFSET('20 %'!$E16,,(COLUMNS($E$6:AB15)-1)*4,,4)),"")</f>
        <v/>
      </c>
      <c r="AC15" s="54" t="str">
        <f ca="1">IFERROR(AVERAGE(OFFSET('20 %'!$E16,,(COLUMNS($E$6:AC15)-1)*4,,4)),"")</f>
        <v/>
      </c>
      <c r="AD15" s="54">
        <f ca="1">IFERROR(AVERAGE(OFFSET('20 %'!$E16,,(COLUMNS($E$6:AD15)-1)*4,,4)),"")</f>
        <v>0.72499999999999998</v>
      </c>
      <c r="AE15" s="54">
        <f ca="1">IFERROR(AVERAGE(OFFSET('20 %'!$E16,,(COLUMNS($E$6:AE15)-1)*4,,4)),"")</f>
        <v>0.7</v>
      </c>
      <c r="AF15" s="54" t="str">
        <f ca="1">IFERROR(AVERAGE(OFFSET('20 %'!$E16,,(COLUMNS($E$6:AF15)-1)*4,,4)),"")</f>
        <v/>
      </c>
      <c r="AG15" s="54" t="str">
        <f ca="1">IFERROR(AVERAGE(OFFSET('20 %'!$E16,,(COLUMNS($E$6:AG15)-1)*4,,4)),"")</f>
        <v/>
      </c>
      <c r="AH15" s="54">
        <f ca="1">IFERROR(AVERAGE(OFFSET('20 %'!$E16,,(COLUMNS($E$6:AH15)-1)*4,,4)),"")</f>
        <v>0.8</v>
      </c>
      <c r="AI15" s="54">
        <f ca="1">IFERROR(AVERAGE(OFFSET('20 %'!$E16,,(COLUMNS($E$6:AI15)-1)*4,,4)),"")</f>
        <v>0.9</v>
      </c>
      <c r="AJ15" s="54" t="str">
        <f ca="1">IFERROR(AVERAGE(OFFSET('20 %'!$E16,,(COLUMNS($E$6:AJ15)-1)*4,,4)),"")</f>
        <v/>
      </c>
      <c r="AK15" s="54" t="str">
        <f ca="1">IFERROR(AVERAGE(OFFSET('20 %'!$E16,,(COLUMNS($E$6:AK15)-1)*4,,4)),"")</f>
        <v/>
      </c>
      <c r="AL15" s="54" t="str">
        <f ca="1">IFERROR(AVERAGE(OFFSET('20 %'!$E16,,(COLUMNS($E$6:AL15)-1)*4,,4)),"")</f>
        <v/>
      </c>
      <c r="AM15" s="54">
        <f ca="1">IFERROR(AVERAGE(OFFSET('20 %'!$E16,,(COLUMNS($E$6:AM15)-1)*4,,4)),"")</f>
        <v>0.8</v>
      </c>
      <c r="AN15" s="54">
        <f ca="1">IFERROR(AVERAGE(OFFSET('20 %'!$E16,,(COLUMNS($E$6:AN15)-1)*4,,4)),"")</f>
        <v>0.8</v>
      </c>
      <c r="AO15" s="54" t="str">
        <f ca="1">IFERROR(AVERAGE(OFFSET('20 %'!$E16,,(COLUMNS($E$6:AO15)-1)*4,,4)),"")</f>
        <v/>
      </c>
      <c r="AP15" s="54" t="str">
        <f ca="1">IFERROR(AVERAGE(OFFSET('20 %'!$E16,,(COLUMNS($E$6:AP15)-1)*4,,4)),"")</f>
        <v/>
      </c>
      <c r="AQ15" s="54">
        <f ca="1">IFERROR(AVERAGE(OFFSET('20 %'!$E16,,(COLUMNS($E$6:AQ15)-1)*4,,4)),"")</f>
        <v>0.78750000000000009</v>
      </c>
      <c r="AR15" s="54" t="str">
        <f ca="1">IFERROR(AVERAGE(OFFSET('20 %'!$E16,,(COLUMNS($E$6:AR15)-1)*4,,4)),"")</f>
        <v/>
      </c>
      <c r="AS15" s="54" t="str">
        <f ca="1">IFERROR(AVERAGE(OFFSET('20 %'!$E16,,(COLUMNS($E$6:AS15)-1)*4,,4)),"")</f>
        <v/>
      </c>
    </row>
    <row r="16" spans="2:45" x14ac:dyDescent="0.25">
      <c r="B16" s="42" t="str">
        <f>IF(ISBLANK('Nota de Estudiantes'!B19),"",'Nota de Estudiantes'!B19)</f>
        <v>13</v>
      </c>
      <c r="C16" s="42" t="str">
        <f>IF(ISBLANK('Nota de Estudiantes'!C19),"",'Nota de Estudiantes'!C19)</f>
        <v>GIRALDO SARMIENTO, ANDRES FELIX</v>
      </c>
      <c r="D16" s="38" t="str">
        <f>IF(ISBLANK('Nota de Estudiantes'!D19),"",'Nota de Estudiantes'!D19)</f>
        <v>05</v>
      </c>
      <c r="E16" s="54">
        <f ca="1">IFERROR(AVERAGE(OFFSET('20 %'!$E17,,(COLUMNS($E$6:E16)-1)*4,,4)),"")</f>
        <v>0.85</v>
      </c>
      <c r="F16" s="54">
        <f ca="1">IFERROR(AVERAGE(OFFSET('20 %'!$E17,,(COLUMNS($E$6:F16)-1)*4,,4)),"")</f>
        <v>0.6875</v>
      </c>
      <c r="G16" s="54" t="str">
        <f ca="1">IFERROR(AVERAGE(OFFSET('20 %'!$E17,,(COLUMNS($E$6:G16)-1)*4,,4)),"")</f>
        <v/>
      </c>
      <c r="H16" s="54" t="str">
        <f ca="1">IFERROR(AVERAGE(OFFSET('20 %'!$E17,,(COLUMNS($E$6:H16)-1)*4,,4)),"")</f>
        <v/>
      </c>
      <c r="I16" s="54">
        <f ca="1">IFERROR(AVERAGE(OFFSET('20 %'!$E17,,(COLUMNS($E$6:I16)-1)*4,,4)),"")</f>
        <v>0.85</v>
      </c>
      <c r="J16" s="54">
        <f ca="1">IFERROR(AVERAGE(OFFSET('20 %'!$E17,,(COLUMNS($E$6:J16)-1)*4,,4)),"")</f>
        <v>0.7</v>
      </c>
      <c r="K16" s="54">
        <f ca="1">IFERROR(AVERAGE(OFFSET('20 %'!$E17,,(COLUMNS($E$6:K16)-1)*4,,4)),"")</f>
        <v>0.65</v>
      </c>
      <c r="L16" s="54" t="str">
        <f ca="1">IFERROR(AVERAGE(OFFSET('20 %'!$E17,,(COLUMNS($E$6:L16)-1)*4,,4)),"")</f>
        <v/>
      </c>
      <c r="M16" s="54" t="str">
        <f ca="1">IFERROR(AVERAGE(OFFSET('20 %'!$E17,,(COLUMNS($E$6:M16)-1)*4,,4)),"")</f>
        <v/>
      </c>
      <c r="N16" s="54" t="str">
        <f ca="1">IFERROR(AVERAGE(OFFSET('20 %'!$E17,,(COLUMNS($E$6:N16)-1)*4,,4)),"")</f>
        <v/>
      </c>
      <c r="O16" s="54">
        <f ca="1">IFERROR(AVERAGE(OFFSET('20 %'!$E17,,(COLUMNS($E$6:O16)-1)*4,,4)),"")</f>
        <v>0.5</v>
      </c>
      <c r="P16" s="54">
        <f ca="1">IFERROR(AVERAGE(OFFSET('20 %'!$E17,,(COLUMNS($E$6:P16)-1)*4,,4)),"")</f>
        <v>0.875</v>
      </c>
      <c r="Q16" s="54" t="str">
        <f ca="1">IFERROR(AVERAGE(OFFSET('20 %'!$E17,,(COLUMNS($E$6:Q16)-1)*4,,4)),"")</f>
        <v/>
      </c>
      <c r="R16" s="54" t="str">
        <f ca="1">IFERROR(AVERAGE(OFFSET('20 %'!$E17,,(COLUMNS($E$6:R16)-1)*4,,4)),"")</f>
        <v/>
      </c>
      <c r="S16" s="54">
        <f ca="1">IFERROR(AVERAGE(OFFSET('20 %'!$E17,,(COLUMNS($E$6:S16)-1)*4,,4)),"")</f>
        <v>0.5</v>
      </c>
      <c r="T16" s="54">
        <f ca="1">IFERROR(AVERAGE(OFFSET('20 %'!$E17,,(COLUMNS($E$6:T16)-1)*4,,4)),"")</f>
        <v>0.85</v>
      </c>
      <c r="U16" s="54" t="str">
        <f ca="1">IFERROR(AVERAGE(OFFSET('20 %'!$E17,,(COLUMNS($E$6:U16)-1)*4,,4)),"")</f>
        <v/>
      </c>
      <c r="V16" s="54" t="str">
        <f ca="1">IFERROR(AVERAGE(OFFSET('20 %'!$E17,,(COLUMNS($E$6:V16)-1)*4,,4)),"")</f>
        <v/>
      </c>
      <c r="W16" s="54">
        <f ca="1">IFERROR(AVERAGE(OFFSET('20 %'!$E17,,(COLUMNS($E$6:W16)-1)*4,,4)),"")</f>
        <v>0.875</v>
      </c>
      <c r="X16" s="54" t="str">
        <f ca="1">IFERROR(AVERAGE(OFFSET('20 %'!$E17,,(COLUMNS($E$6:X16)-1)*4,,4)),"")</f>
        <v/>
      </c>
      <c r="Y16" s="54" t="str">
        <f ca="1">IFERROR(AVERAGE(OFFSET('20 %'!$E17,,(COLUMNS($E$6:Y16)-1)*4,,4)),"")</f>
        <v/>
      </c>
      <c r="Z16" s="54">
        <f ca="1">IFERROR(AVERAGE(OFFSET('20 %'!$E17,,(COLUMNS($E$6:Z16)-1)*4,,4)),"")</f>
        <v>1</v>
      </c>
      <c r="AA16" s="54">
        <f ca="1">IFERROR(AVERAGE(OFFSET('20 %'!$E17,,(COLUMNS($E$6:AA16)-1)*4,,4)),"")</f>
        <v>1</v>
      </c>
      <c r="AB16" s="54" t="str">
        <f ca="1">IFERROR(AVERAGE(OFFSET('20 %'!$E17,,(COLUMNS($E$6:AB16)-1)*4,,4)),"")</f>
        <v/>
      </c>
      <c r="AC16" s="54" t="str">
        <f ca="1">IFERROR(AVERAGE(OFFSET('20 %'!$E17,,(COLUMNS($E$6:AC16)-1)*4,,4)),"")</f>
        <v/>
      </c>
      <c r="AD16" s="54">
        <f ca="1">IFERROR(AVERAGE(OFFSET('20 %'!$E17,,(COLUMNS($E$6:AD16)-1)*4,,4)),"")</f>
        <v>0.88750000000000007</v>
      </c>
      <c r="AE16" s="54">
        <f ca="1">IFERROR(AVERAGE(OFFSET('20 %'!$E17,,(COLUMNS($E$6:AE16)-1)*4,,4)),"")</f>
        <v>0.85</v>
      </c>
      <c r="AF16" s="54" t="str">
        <f ca="1">IFERROR(AVERAGE(OFFSET('20 %'!$E17,,(COLUMNS($E$6:AF16)-1)*4,,4)),"")</f>
        <v/>
      </c>
      <c r="AG16" s="54" t="str">
        <f ca="1">IFERROR(AVERAGE(OFFSET('20 %'!$E17,,(COLUMNS($E$6:AG16)-1)*4,,4)),"")</f>
        <v/>
      </c>
      <c r="AH16" s="54">
        <f ca="1">IFERROR(AVERAGE(OFFSET('20 %'!$E17,,(COLUMNS($E$6:AH16)-1)*4,,4)),"")</f>
        <v>0.85</v>
      </c>
      <c r="AI16" s="54">
        <f ca="1">IFERROR(AVERAGE(OFFSET('20 %'!$E17,,(COLUMNS($E$6:AI16)-1)*4,,4)),"")</f>
        <v>0.85</v>
      </c>
      <c r="AJ16" s="54" t="str">
        <f ca="1">IFERROR(AVERAGE(OFFSET('20 %'!$E17,,(COLUMNS($E$6:AJ16)-1)*4,,4)),"")</f>
        <v/>
      </c>
      <c r="AK16" s="54" t="str">
        <f ca="1">IFERROR(AVERAGE(OFFSET('20 %'!$E17,,(COLUMNS($E$6:AK16)-1)*4,,4)),"")</f>
        <v/>
      </c>
      <c r="AL16" s="54" t="str">
        <f ca="1">IFERROR(AVERAGE(OFFSET('20 %'!$E17,,(COLUMNS($E$6:AL16)-1)*4,,4)),"")</f>
        <v/>
      </c>
      <c r="AM16" s="54">
        <f ca="1">IFERROR(AVERAGE(OFFSET('20 %'!$E17,,(COLUMNS($E$6:AM16)-1)*4,,4)),"")</f>
        <v>0.85</v>
      </c>
      <c r="AN16" s="54">
        <f ca="1">IFERROR(AVERAGE(OFFSET('20 %'!$E17,,(COLUMNS($E$6:AN16)-1)*4,,4)),"")</f>
        <v>0.85</v>
      </c>
      <c r="AO16" s="54" t="str">
        <f ca="1">IFERROR(AVERAGE(OFFSET('20 %'!$E17,,(COLUMNS($E$6:AO16)-1)*4,,4)),"")</f>
        <v/>
      </c>
      <c r="AP16" s="54" t="str">
        <f ca="1">IFERROR(AVERAGE(OFFSET('20 %'!$E17,,(COLUMNS($E$6:AP16)-1)*4,,4)),"")</f>
        <v/>
      </c>
      <c r="AQ16" s="54">
        <f ca="1">IFERROR(AVERAGE(OFFSET('20 %'!$E17,,(COLUMNS($E$6:AQ16)-1)*4,,4)),"")</f>
        <v>0.77499999999999991</v>
      </c>
      <c r="AR16" s="54" t="str">
        <f ca="1">IFERROR(AVERAGE(OFFSET('20 %'!$E17,,(COLUMNS($E$6:AR16)-1)*4,,4)),"")</f>
        <v/>
      </c>
      <c r="AS16" s="54" t="str">
        <f ca="1">IFERROR(AVERAGE(OFFSET('20 %'!$E17,,(COLUMNS($E$6:AS16)-1)*4,,4)),"")</f>
        <v/>
      </c>
    </row>
    <row r="17" spans="2:45" x14ac:dyDescent="0.25">
      <c r="B17" s="42" t="str">
        <f>IF(ISBLANK('Nota de Estudiantes'!B20),"",'Nota de Estudiantes'!B20)</f>
        <v>14</v>
      </c>
      <c r="C17" s="42" t="str">
        <f>IF(ISBLANK('Nota de Estudiantes'!C20),"",'Nota de Estudiantes'!C20)</f>
        <v>GOICOCHEA BACON, JONATAN VLADIMIR</v>
      </c>
      <c r="D17" s="38" t="str">
        <f>IF(ISBLANK('Nota de Estudiantes'!D20),"",'Nota de Estudiantes'!D20)</f>
        <v>04</v>
      </c>
      <c r="E17" s="54">
        <f ca="1">IFERROR(AVERAGE(OFFSET('20 %'!$E18,,(COLUMNS($E$6:E17)-1)*4,,4)),"")</f>
        <v>0.8666666666666667</v>
      </c>
      <c r="F17" s="54">
        <f ca="1">IFERROR(AVERAGE(OFFSET('20 %'!$E18,,(COLUMNS($E$6:F17)-1)*4,,4)),"")</f>
        <v>0.72499999999999998</v>
      </c>
      <c r="G17" s="54" t="str">
        <f ca="1">IFERROR(AVERAGE(OFFSET('20 %'!$E18,,(COLUMNS($E$6:G17)-1)*4,,4)),"")</f>
        <v/>
      </c>
      <c r="H17" s="54" t="str">
        <f ca="1">IFERROR(AVERAGE(OFFSET('20 %'!$E18,,(COLUMNS($E$6:H17)-1)*4,,4)),"")</f>
        <v/>
      </c>
      <c r="I17" s="54">
        <f ca="1">IFERROR(AVERAGE(OFFSET('20 %'!$E18,,(COLUMNS($E$6:I17)-1)*4,,4)),"")</f>
        <v>0.85</v>
      </c>
      <c r="J17" s="54">
        <f ca="1">IFERROR(AVERAGE(OFFSET('20 %'!$E18,,(COLUMNS($E$6:J17)-1)*4,,4)),"")</f>
        <v>0.63749999999999996</v>
      </c>
      <c r="K17" s="54">
        <f ca="1">IFERROR(AVERAGE(OFFSET('20 %'!$E18,,(COLUMNS($E$6:K17)-1)*4,,4)),"")</f>
        <v>0.75</v>
      </c>
      <c r="L17" s="54" t="str">
        <f ca="1">IFERROR(AVERAGE(OFFSET('20 %'!$E18,,(COLUMNS($E$6:L17)-1)*4,,4)),"")</f>
        <v/>
      </c>
      <c r="M17" s="54" t="str">
        <f ca="1">IFERROR(AVERAGE(OFFSET('20 %'!$E18,,(COLUMNS($E$6:M17)-1)*4,,4)),"")</f>
        <v/>
      </c>
      <c r="N17" s="54" t="str">
        <f ca="1">IFERROR(AVERAGE(OFFSET('20 %'!$E18,,(COLUMNS($E$6:N17)-1)*4,,4)),"")</f>
        <v/>
      </c>
      <c r="O17" s="54">
        <f ca="1">IFERROR(AVERAGE(OFFSET('20 %'!$E18,,(COLUMNS($E$6:O17)-1)*4,,4)),"")</f>
        <v>0.85</v>
      </c>
      <c r="P17" s="54">
        <f ca="1">IFERROR(AVERAGE(OFFSET('20 %'!$E18,,(COLUMNS($E$6:P17)-1)*4,,4)),"")</f>
        <v>0.55000000000000004</v>
      </c>
      <c r="Q17" s="54" t="str">
        <f ca="1">IFERROR(AVERAGE(OFFSET('20 %'!$E18,,(COLUMNS($E$6:Q17)-1)*4,,4)),"")</f>
        <v/>
      </c>
      <c r="R17" s="54" t="str">
        <f ca="1">IFERROR(AVERAGE(OFFSET('20 %'!$E18,,(COLUMNS($E$6:R17)-1)*4,,4)),"")</f>
        <v/>
      </c>
      <c r="S17" s="54">
        <f ca="1">IFERROR(AVERAGE(OFFSET('20 %'!$E18,,(COLUMNS($E$6:S17)-1)*4,,4)),"")</f>
        <v>0.6</v>
      </c>
      <c r="T17" s="54">
        <f ca="1">IFERROR(AVERAGE(OFFSET('20 %'!$E18,,(COLUMNS($E$6:T17)-1)*4,,4)),"")</f>
        <v>0.5</v>
      </c>
      <c r="U17" s="54" t="str">
        <f ca="1">IFERROR(AVERAGE(OFFSET('20 %'!$E18,,(COLUMNS($E$6:U17)-1)*4,,4)),"")</f>
        <v/>
      </c>
      <c r="V17" s="54" t="str">
        <f ca="1">IFERROR(AVERAGE(OFFSET('20 %'!$E18,,(COLUMNS($E$6:V17)-1)*4,,4)),"")</f>
        <v/>
      </c>
      <c r="W17" s="54">
        <f ca="1">IFERROR(AVERAGE(OFFSET('20 %'!$E18,,(COLUMNS($E$6:W17)-1)*4,,4)),"")</f>
        <v>1</v>
      </c>
      <c r="X17" s="54" t="str">
        <f ca="1">IFERROR(AVERAGE(OFFSET('20 %'!$E18,,(COLUMNS($E$6:X17)-1)*4,,4)),"")</f>
        <v/>
      </c>
      <c r="Y17" s="54" t="str">
        <f ca="1">IFERROR(AVERAGE(OFFSET('20 %'!$E18,,(COLUMNS($E$6:Y17)-1)*4,,4)),"")</f>
        <v/>
      </c>
      <c r="Z17" s="54">
        <f ca="1">IFERROR(AVERAGE(OFFSET('20 %'!$E18,,(COLUMNS($E$6:Z17)-1)*4,,4)),"")</f>
        <v>0.55000000000000004</v>
      </c>
      <c r="AA17" s="54">
        <f ca="1">IFERROR(AVERAGE(OFFSET('20 %'!$E18,,(COLUMNS($E$6:AA17)-1)*4,,4)),"")</f>
        <v>0.55000000000000004</v>
      </c>
      <c r="AB17" s="54" t="str">
        <f ca="1">IFERROR(AVERAGE(OFFSET('20 %'!$E18,,(COLUMNS($E$6:AB17)-1)*4,,4)),"")</f>
        <v/>
      </c>
      <c r="AC17" s="54" t="str">
        <f ca="1">IFERROR(AVERAGE(OFFSET('20 %'!$E18,,(COLUMNS($E$6:AC17)-1)*4,,4)),"")</f>
        <v/>
      </c>
      <c r="AD17" s="54">
        <f ca="1">IFERROR(AVERAGE(OFFSET('20 %'!$E18,,(COLUMNS($E$6:AD17)-1)*4,,4)),"")</f>
        <v>0.51250000000000007</v>
      </c>
      <c r="AE17" s="54">
        <f ca="1">IFERROR(AVERAGE(OFFSET('20 %'!$E18,,(COLUMNS($E$6:AE17)-1)*4,,4)),"")</f>
        <v>0.5</v>
      </c>
      <c r="AF17" s="54" t="str">
        <f ca="1">IFERROR(AVERAGE(OFFSET('20 %'!$E18,,(COLUMNS($E$6:AF17)-1)*4,,4)),"")</f>
        <v/>
      </c>
      <c r="AG17" s="54" t="str">
        <f ca="1">IFERROR(AVERAGE(OFFSET('20 %'!$E18,,(COLUMNS($E$6:AG17)-1)*4,,4)),"")</f>
        <v/>
      </c>
      <c r="AH17" s="54">
        <f ca="1">IFERROR(AVERAGE(OFFSET('20 %'!$E18,,(COLUMNS($E$6:AH17)-1)*4,,4)),"")</f>
        <v>0.75</v>
      </c>
      <c r="AI17" s="54">
        <f ca="1">IFERROR(AVERAGE(OFFSET('20 %'!$E18,,(COLUMNS($E$6:AI17)-1)*4,,4)),"")</f>
        <v>0.75</v>
      </c>
      <c r="AJ17" s="54" t="str">
        <f ca="1">IFERROR(AVERAGE(OFFSET('20 %'!$E18,,(COLUMNS($E$6:AJ17)-1)*4,,4)),"")</f>
        <v/>
      </c>
      <c r="AK17" s="54" t="str">
        <f ca="1">IFERROR(AVERAGE(OFFSET('20 %'!$E18,,(COLUMNS($E$6:AK17)-1)*4,,4)),"")</f>
        <v/>
      </c>
      <c r="AL17" s="54" t="str">
        <f ca="1">IFERROR(AVERAGE(OFFSET('20 %'!$E18,,(COLUMNS($E$6:AL17)-1)*4,,4)),"")</f>
        <v/>
      </c>
      <c r="AM17" s="54">
        <f ca="1">IFERROR(AVERAGE(OFFSET('20 %'!$E18,,(COLUMNS($E$6:AM17)-1)*4,,4)),"")</f>
        <v>0.75</v>
      </c>
      <c r="AN17" s="54">
        <f ca="1">IFERROR(AVERAGE(OFFSET('20 %'!$E18,,(COLUMNS($E$6:AN17)-1)*4,,4)),"")</f>
        <v>0.75</v>
      </c>
      <c r="AO17" s="54" t="str">
        <f ca="1">IFERROR(AVERAGE(OFFSET('20 %'!$E18,,(COLUMNS($E$6:AO17)-1)*4,,4)),"")</f>
        <v/>
      </c>
      <c r="AP17" s="54" t="str">
        <f ca="1">IFERROR(AVERAGE(OFFSET('20 %'!$E18,,(COLUMNS($E$6:AP17)-1)*4,,4)),"")</f>
        <v/>
      </c>
      <c r="AQ17" s="54">
        <f ca="1">IFERROR(AVERAGE(OFFSET('20 %'!$E18,,(COLUMNS($E$6:AQ17)-1)*4,,4)),"")</f>
        <v>0.8125</v>
      </c>
      <c r="AR17" s="54" t="str">
        <f ca="1">IFERROR(AVERAGE(OFFSET('20 %'!$E18,,(COLUMNS($E$6:AR17)-1)*4,,4)),"")</f>
        <v/>
      </c>
      <c r="AS17" s="54" t="str">
        <f ca="1">IFERROR(AVERAGE(OFFSET('20 %'!$E18,,(COLUMNS($E$6:AS17)-1)*4,,4)),"")</f>
        <v/>
      </c>
    </row>
    <row r="18" spans="2:45" x14ac:dyDescent="0.25">
      <c r="B18" s="42" t="str">
        <f>IF(ISBLANK('Nota de Estudiantes'!B21),"",'Nota de Estudiantes'!B21)</f>
        <v>15</v>
      </c>
      <c r="C18" s="42" t="str">
        <f>IF(ISBLANK('Nota de Estudiantes'!C21),"",'Nota de Estudiantes'!C21)</f>
        <v>GUZMAN GUTIERREZ, GABRIEL</v>
      </c>
      <c r="D18" s="38" t="str">
        <f>IF(ISBLANK('Nota de Estudiantes'!D21),"",'Nota de Estudiantes'!D21)</f>
        <v>02</v>
      </c>
      <c r="E18" s="54">
        <f ca="1">IFERROR(AVERAGE(OFFSET('20 %'!$E19,,(COLUMNS($E$6:E18)-1)*4,,4)),"")</f>
        <v>0.85</v>
      </c>
      <c r="F18" s="54">
        <f ca="1">IFERROR(AVERAGE(OFFSET('20 %'!$E19,,(COLUMNS($E$6:F18)-1)*4,,4)),"")</f>
        <v>0.75</v>
      </c>
      <c r="G18" s="54" t="str">
        <f ca="1">IFERROR(AVERAGE(OFFSET('20 %'!$E19,,(COLUMNS($E$6:G18)-1)*4,,4)),"")</f>
        <v/>
      </c>
      <c r="H18" s="54" t="str">
        <f ca="1">IFERROR(AVERAGE(OFFSET('20 %'!$E19,,(COLUMNS($E$6:H18)-1)*4,,4)),"")</f>
        <v/>
      </c>
      <c r="I18" s="54">
        <f ca="1">IFERROR(AVERAGE(OFFSET('20 %'!$E19,,(COLUMNS($E$6:I18)-1)*4,,4)),"")</f>
        <v>0.71666666666666667</v>
      </c>
      <c r="J18" s="54">
        <f ca="1">IFERROR(AVERAGE(OFFSET('20 %'!$E19,,(COLUMNS($E$6:J18)-1)*4,,4)),"")</f>
        <v>0.71249999999999991</v>
      </c>
      <c r="K18" s="54">
        <f ca="1">IFERROR(AVERAGE(OFFSET('20 %'!$E19,,(COLUMNS($E$6:K18)-1)*4,,4)),"")</f>
        <v>0.5</v>
      </c>
      <c r="L18" s="54" t="str">
        <f ca="1">IFERROR(AVERAGE(OFFSET('20 %'!$E19,,(COLUMNS($E$6:L18)-1)*4,,4)),"")</f>
        <v/>
      </c>
      <c r="M18" s="54" t="str">
        <f ca="1">IFERROR(AVERAGE(OFFSET('20 %'!$E19,,(COLUMNS($E$6:M18)-1)*4,,4)),"")</f>
        <v/>
      </c>
      <c r="N18" s="54" t="str">
        <f ca="1">IFERROR(AVERAGE(OFFSET('20 %'!$E19,,(COLUMNS($E$6:N18)-1)*4,,4)),"")</f>
        <v/>
      </c>
      <c r="O18" s="54">
        <f ca="1">IFERROR(AVERAGE(OFFSET('20 %'!$E19,,(COLUMNS($E$6:O18)-1)*4,,4)),"")</f>
        <v>0.5</v>
      </c>
      <c r="P18" s="54">
        <f ca="1">IFERROR(AVERAGE(OFFSET('20 %'!$E19,,(COLUMNS($E$6:P18)-1)*4,,4)),"")</f>
        <v>0.77500000000000002</v>
      </c>
      <c r="Q18" s="54" t="str">
        <f ca="1">IFERROR(AVERAGE(OFFSET('20 %'!$E19,,(COLUMNS($E$6:Q18)-1)*4,,4)),"")</f>
        <v/>
      </c>
      <c r="R18" s="54" t="str">
        <f ca="1">IFERROR(AVERAGE(OFFSET('20 %'!$E19,,(COLUMNS($E$6:R18)-1)*4,,4)),"")</f>
        <v/>
      </c>
      <c r="S18" s="54">
        <f ca="1">IFERROR(AVERAGE(OFFSET('20 %'!$E19,,(COLUMNS($E$6:S18)-1)*4,,4)),"")</f>
        <v>1</v>
      </c>
      <c r="T18" s="54">
        <f ca="1">IFERROR(AVERAGE(OFFSET('20 %'!$E19,,(COLUMNS($E$6:T18)-1)*4,,4)),"")</f>
        <v>0.75</v>
      </c>
      <c r="U18" s="54" t="str">
        <f ca="1">IFERROR(AVERAGE(OFFSET('20 %'!$E19,,(COLUMNS($E$6:U18)-1)*4,,4)),"")</f>
        <v/>
      </c>
      <c r="V18" s="54" t="str">
        <f ca="1">IFERROR(AVERAGE(OFFSET('20 %'!$E19,,(COLUMNS($E$6:V18)-1)*4,,4)),"")</f>
        <v/>
      </c>
      <c r="W18" s="54">
        <f ca="1">IFERROR(AVERAGE(OFFSET('20 %'!$E19,,(COLUMNS($E$6:W18)-1)*4,,4)),"")</f>
        <v>0.9</v>
      </c>
      <c r="X18" s="54" t="str">
        <f ca="1">IFERROR(AVERAGE(OFFSET('20 %'!$E19,,(COLUMNS($E$6:X18)-1)*4,,4)),"")</f>
        <v/>
      </c>
      <c r="Y18" s="54" t="str">
        <f ca="1">IFERROR(AVERAGE(OFFSET('20 %'!$E19,,(COLUMNS($E$6:Y18)-1)*4,,4)),"")</f>
        <v/>
      </c>
      <c r="Z18" s="54">
        <f ca="1">IFERROR(AVERAGE(OFFSET('20 %'!$E19,,(COLUMNS($E$6:Z18)-1)*4,,4)),"")</f>
        <v>0.5</v>
      </c>
      <c r="AA18" s="54">
        <f ca="1">IFERROR(AVERAGE(OFFSET('20 %'!$E19,,(COLUMNS($E$6:AA18)-1)*4,,4)),"")</f>
        <v>0.45</v>
      </c>
      <c r="AB18" s="54" t="str">
        <f ca="1">IFERROR(AVERAGE(OFFSET('20 %'!$E19,,(COLUMNS($E$6:AB18)-1)*4,,4)),"")</f>
        <v/>
      </c>
      <c r="AC18" s="54" t="str">
        <f ca="1">IFERROR(AVERAGE(OFFSET('20 %'!$E19,,(COLUMNS($E$6:AC18)-1)*4,,4)),"")</f>
        <v/>
      </c>
      <c r="AD18" s="54">
        <f ca="1">IFERROR(AVERAGE(OFFSET('20 %'!$E19,,(COLUMNS($E$6:AD18)-1)*4,,4)),"")</f>
        <v>0.65</v>
      </c>
      <c r="AE18" s="54">
        <f ca="1">IFERROR(AVERAGE(OFFSET('20 %'!$E19,,(COLUMNS($E$6:AE18)-1)*4,,4)),"")</f>
        <v>0.75</v>
      </c>
      <c r="AF18" s="54" t="str">
        <f ca="1">IFERROR(AVERAGE(OFFSET('20 %'!$E19,,(COLUMNS($E$6:AF18)-1)*4,,4)),"")</f>
        <v/>
      </c>
      <c r="AG18" s="54" t="str">
        <f ca="1">IFERROR(AVERAGE(OFFSET('20 %'!$E19,,(COLUMNS($E$6:AG18)-1)*4,,4)),"")</f>
        <v/>
      </c>
      <c r="AH18" s="54">
        <f ca="1">IFERROR(AVERAGE(OFFSET('20 %'!$E19,,(COLUMNS($E$6:AH18)-1)*4,,4)),"")</f>
        <v>0.85</v>
      </c>
      <c r="AI18" s="54">
        <f ca="1">IFERROR(AVERAGE(OFFSET('20 %'!$E19,,(COLUMNS($E$6:AI18)-1)*4,,4)),"")</f>
        <v>0.7</v>
      </c>
      <c r="AJ18" s="54" t="str">
        <f ca="1">IFERROR(AVERAGE(OFFSET('20 %'!$E19,,(COLUMNS($E$6:AJ18)-1)*4,,4)),"")</f>
        <v/>
      </c>
      <c r="AK18" s="54" t="str">
        <f ca="1">IFERROR(AVERAGE(OFFSET('20 %'!$E19,,(COLUMNS($E$6:AK18)-1)*4,,4)),"")</f>
        <v/>
      </c>
      <c r="AL18" s="54" t="str">
        <f ca="1">IFERROR(AVERAGE(OFFSET('20 %'!$E19,,(COLUMNS($E$6:AL18)-1)*4,,4)),"")</f>
        <v/>
      </c>
      <c r="AM18" s="54">
        <f ca="1">IFERROR(AVERAGE(OFFSET('20 %'!$E19,,(COLUMNS($E$6:AM18)-1)*4,,4)),"")</f>
        <v>0.85</v>
      </c>
      <c r="AN18" s="54">
        <f ca="1">IFERROR(AVERAGE(OFFSET('20 %'!$E19,,(COLUMNS($E$6:AN18)-1)*4,,4)),"")</f>
        <v>0.85</v>
      </c>
      <c r="AO18" s="54" t="str">
        <f ca="1">IFERROR(AVERAGE(OFFSET('20 %'!$E19,,(COLUMNS($E$6:AO18)-1)*4,,4)),"")</f>
        <v/>
      </c>
      <c r="AP18" s="54" t="str">
        <f ca="1">IFERROR(AVERAGE(OFFSET('20 %'!$E19,,(COLUMNS($E$6:AP18)-1)*4,,4)),"")</f>
        <v/>
      </c>
      <c r="AQ18" s="54">
        <f ca="1">IFERROR(AVERAGE(OFFSET('20 %'!$E19,,(COLUMNS($E$6:AQ18)-1)*4,,4)),"")</f>
        <v>0.77499999999999991</v>
      </c>
      <c r="AR18" s="54" t="str">
        <f ca="1">IFERROR(AVERAGE(OFFSET('20 %'!$E19,,(COLUMNS($E$6:AR18)-1)*4,,4)),"")</f>
        <v/>
      </c>
      <c r="AS18" s="54" t="str">
        <f ca="1">IFERROR(AVERAGE(OFFSET('20 %'!$E19,,(COLUMNS($E$6:AS18)-1)*4,,4)),"")</f>
        <v/>
      </c>
    </row>
    <row r="19" spans="2:45" x14ac:dyDescent="0.25">
      <c r="B19" s="42" t="str">
        <f>IF(ISBLANK('Nota de Estudiantes'!B22),"",'Nota de Estudiantes'!B22)</f>
        <v>16</v>
      </c>
      <c r="C19" s="42" t="str">
        <f>IF(ISBLANK('Nota de Estudiantes'!C22),"",'Nota de Estudiantes'!C22)</f>
        <v>HINOJOSA BARRIOS, ZAIDA SANDRA</v>
      </c>
      <c r="D19" s="38" t="str">
        <f>IF(ISBLANK('Nota de Estudiantes'!D22),"",'Nota de Estudiantes'!D22)</f>
        <v>05</v>
      </c>
      <c r="E19" s="54">
        <f ca="1">IFERROR(AVERAGE(OFFSET('20 %'!$E20,,(COLUMNS($E$6:E19)-1)*4,,4)),"")</f>
        <v>0.8666666666666667</v>
      </c>
      <c r="F19" s="54">
        <f ca="1">IFERROR(AVERAGE(OFFSET('20 %'!$E20,,(COLUMNS($E$6:F19)-1)*4,,4)),"")</f>
        <v>0.71249999999999991</v>
      </c>
      <c r="G19" s="54" t="str">
        <f ca="1">IFERROR(AVERAGE(OFFSET('20 %'!$E20,,(COLUMNS($E$6:G19)-1)*4,,4)),"")</f>
        <v/>
      </c>
      <c r="H19" s="54" t="str">
        <f ca="1">IFERROR(AVERAGE(OFFSET('20 %'!$E20,,(COLUMNS($E$6:H19)-1)*4,,4)),"")</f>
        <v/>
      </c>
      <c r="I19" s="54">
        <f ca="1">IFERROR(AVERAGE(OFFSET('20 %'!$E20,,(COLUMNS($E$6:I19)-1)*4,,4)),"")</f>
        <v>0.5</v>
      </c>
      <c r="J19" s="54">
        <f ca="1">IFERROR(AVERAGE(OFFSET('20 %'!$E20,,(COLUMNS($E$6:J19)-1)*4,,4)),"")</f>
        <v>0.73750000000000004</v>
      </c>
      <c r="K19" s="54">
        <f ca="1">IFERROR(AVERAGE(OFFSET('20 %'!$E20,,(COLUMNS($E$6:K19)-1)*4,,4)),"")</f>
        <v>0.8</v>
      </c>
      <c r="L19" s="54" t="str">
        <f ca="1">IFERROR(AVERAGE(OFFSET('20 %'!$E20,,(COLUMNS($E$6:L19)-1)*4,,4)),"")</f>
        <v/>
      </c>
      <c r="M19" s="54" t="str">
        <f ca="1">IFERROR(AVERAGE(OFFSET('20 %'!$E20,,(COLUMNS($E$6:M19)-1)*4,,4)),"")</f>
        <v/>
      </c>
      <c r="N19" s="54" t="str">
        <f ca="1">IFERROR(AVERAGE(OFFSET('20 %'!$E20,,(COLUMNS($E$6:N19)-1)*4,,4)),"")</f>
        <v/>
      </c>
      <c r="O19" s="54">
        <f ca="1">IFERROR(AVERAGE(OFFSET('20 %'!$E20,,(COLUMNS($E$6:O19)-1)*4,,4)),"")</f>
        <v>0.8</v>
      </c>
      <c r="P19" s="54">
        <f ca="1">IFERROR(AVERAGE(OFFSET('20 %'!$E20,,(COLUMNS($E$6:P19)-1)*4,,4)),"")</f>
        <v>0.92500000000000004</v>
      </c>
      <c r="Q19" s="54" t="str">
        <f ca="1">IFERROR(AVERAGE(OFFSET('20 %'!$E20,,(COLUMNS($E$6:Q19)-1)*4,,4)),"")</f>
        <v/>
      </c>
      <c r="R19" s="54" t="str">
        <f ca="1">IFERROR(AVERAGE(OFFSET('20 %'!$E20,,(COLUMNS($E$6:R19)-1)*4,,4)),"")</f>
        <v/>
      </c>
      <c r="S19" s="54">
        <f ca="1">IFERROR(AVERAGE(OFFSET('20 %'!$E20,,(COLUMNS($E$6:S19)-1)*4,,4)),"")</f>
        <v>0.8</v>
      </c>
      <c r="T19" s="54">
        <f ca="1">IFERROR(AVERAGE(OFFSET('20 %'!$E20,,(COLUMNS($E$6:T19)-1)*4,,4)),"")</f>
        <v>0.85</v>
      </c>
      <c r="U19" s="54" t="str">
        <f ca="1">IFERROR(AVERAGE(OFFSET('20 %'!$E20,,(COLUMNS($E$6:U19)-1)*4,,4)),"")</f>
        <v/>
      </c>
      <c r="V19" s="54" t="str">
        <f ca="1">IFERROR(AVERAGE(OFFSET('20 %'!$E20,,(COLUMNS($E$6:V19)-1)*4,,4)),"")</f>
        <v/>
      </c>
      <c r="W19" s="54">
        <f ca="1">IFERROR(AVERAGE(OFFSET('20 %'!$E20,,(COLUMNS($E$6:W19)-1)*4,,4)),"")</f>
        <v>0.9</v>
      </c>
      <c r="X19" s="54" t="str">
        <f ca="1">IFERROR(AVERAGE(OFFSET('20 %'!$E20,,(COLUMNS($E$6:X19)-1)*4,,4)),"")</f>
        <v/>
      </c>
      <c r="Y19" s="54" t="str">
        <f ca="1">IFERROR(AVERAGE(OFFSET('20 %'!$E20,,(COLUMNS($E$6:Y19)-1)*4,,4)),"")</f>
        <v/>
      </c>
      <c r="Z19" s="54">
        <f ca="1">IFERROR(AVERAGE(OFFSET('20 %'!$E20,,(COLUMNS($E$6:Z19)-1)*4,,4)),"")</f>
        <v>0.8</v>
      </c>
      <c r="AA19" s="54">
        <f ca="1">IFERROR(AVERAGE(OFFSET('20 %'!$E20,,(COLUMNS($E$6:AA19)-1)*4,,4)),"")</f>
        <v>0.8</v>
      </c>
      <c r="AB19" s="54" t="str">
        <f ca="1">IFERROR(AVERAGE(OFFSET('20 %'!$E20,,(COLUMNS($E$6:AB19)-1)*4,,4)),"")</f>
        <v/>
      </c>
      <c r="AC19" s="54" t="str">
        <f ca="1">IFERROR(AVERAGE(OFFSET('20 %'!$E20,,(COLUMNS($E$6:AC19)-1)*4,,4)),"")</f>
        <v/>
      </c>
      <c r="AD19" s="54">
        <f ca="1">IFERROR(AVERAGE(OFFSET('20 %'!$E20,,(COLUMNS($E$6:AD19)-1)*4,,4)),"")</f>
        <v>0.86250000000000004</v>
      </c>
      <c r="AE19" s="54">
        <f ca="1">IFERROR(AVERAGE(OFFSET('20 %'!$E20,,(COLUMNS($E$6:AE19)-1)*4,,4)),"")</f>
        <v>0.85</v>
      </c>
      <c r="AF19" s="54" t="str">
        <f ca="1">IFERROR(AVERAGE(OFFSET('20 %'!$E20,,(COLUMNS($E$6:AF19)-1)*4,,4)),"")</f>
        <v/>
      </c>
      <c r="AG19" s="54" t="str">
        <f ca="1">IFERROR(AVERAGE(OFFSET('20 %'!$E20,,(COLUMNS($E$6:AG19)-1)*4,,4)),"")</f>
        <v/>
      </c>
      <c r="AH19" s="54">
        <f ca="1">IFERROR(AVERAGE(OFFSET('20 %'!$E20,,(COLUMNS($E$6:AH19)-1)*4,,4)),"")</f>
        <v>0.5</v>
      </c>
      <c r="AI19" s="54">
        <f ca="1">IFERROR(AVERAGE(OFFSET('20 %'!$E20,,(COLUMNS($E$6:AI19)-1)*4,,4)),"")</f>
        <v>0.5</v>
      </c>
      <c r="AJ19" s="54" t="str">
        <f ca="1">IFERROR(AVERAGE(OFFSET('20 %'!$E20,,(COLUMNS($E$6:AJ19)-1)*4,,4)),"")</f>
        <v/>
      </c>
      <c r="AK19" s="54" t="str">
        <f ca="1">IFERROR(AVERAGE(OFFSET('20 %'!$E20,,(COLUMNS($E$6:AK19)-1)*4,,4)),"")</f>
        <v/>
      </c>
      <c r="AL19" s="54" t="str">
        <f ca="1">IFERROR(AVERAGE(OFFSET('20 %'!$E20,,(COLUMNS($E$6:AL19)-1)*4,,4)),"")</f>
        <v/>
      </c>
      <c r="AM19" s="54">
        <f ca="1">IFERROR(AVERAGE(OFFSET('20 %'!$E20,,(COLUMNS($E$6:AM19)-1)*4,,4)),"")</f>
        <v>0.5</v>
      </c>
      <c r="AN19" s="54">
        <f ca="1">IFERROR(AVERAGE(OFFSET('20 %'!$E20,,(COLUMNS($E$6:AN19)-1)*4,,4)),"")</f>
        <v>0.5</v>
      </c>
      <c r="AO19" s="54" t="str">
        <f ca="1">IFERROR(AVERAGE(OFFSET('20 %'!$E20,,(COLUMNS($E$6:AO19)-1)*4,,4)),"")</f>
        <v/>
      </c>
      <c r="AP19" s="54" t="str">
        <f ca="1">IFERROR(AVERAGE(OFFSET('20 %'!$E20,,(COLUMNS($E$6:AP19)-1)*4,,4)),"")</f>
        <v/>
      </c>
      <c r="AQ19" s="54">
        <f ca="1">IFERROR(AVERAGE(OFFSET('20 %'!$E20,,(COLUMNS($E$6:AQ19)-1)*4,,4)),"")</f>
        <v>0.77499999999999991</v>
      </c>
      <c r="AR19" s="54" t="str">
        <f ca="1">IFERROR(AVERAGE(OFFSET('20 %'!$E20,,(COLUMNS($E$6:AR19)-1)*4,,4)),"")</f>
        <v/>
      </c>
      <c r="AS19" s="54" t="str">
        <f ca="1">IFERROR(AVERAGE(OFFSET('20 %'!$E20,,(COLUMNS($E$6:AS19)-1)*4,,4)),"")</f>
        <v/>
      </c>
    </row>
    <row r="20" spans="2:45" x14ac:dyDescent="0.25">
      <c r="B20" s="42" t="str">
        <f>IF(ISBLANK('Nota de Estudiantes'!B23),"",'Nota de Estudiantes'!B23)</f>
        <v>17</v>
      </c>
      <c r="C20" s="42" t="str">
        <f>IF(ISBLANK('Nota de Estudiantes'!C23),"",'Nota de Estudiantes'!C23)</f>
        <v>HUAROTO GUTIERREZ, RAFAEL FLAVIO</v>
      </c>
      <c r="D20" s="38" t="str">
        <f>IF(ISBLANK('Nota de Estudiantes'!D23),"",'Nota de Estudiantes'!D23)</f>
        <v>04</v>
      </c>
      <c r="E20" s="54">
        <f ca="1">IFERROR(AVERAGE(OFFSET('20 %'!$E21,,(COLUMNS($E$6:E20)-1)*4,,4)),"")</f>
        <v>0.78333333333333333</v>
      </c>
      <c r="F20" s="54">
        <f ca="1">IFERROR(AVERAGE(OFFSET('20 %'!$E21,,(COLUMNS($E$6:F20)-1)*4,,4)),"")</f>
        <v>0.86250000000000004</v>
      </c>
      <c r="G20" s="54" t="str">
        <f ca="1">IFERROR(AVERAGE(OFFSET('20 %'!$E21,,(COLUMNS($E$6:G20)-1)*4,,4)),"")</f>
        <v/>
      </c>
      <c r="H20" s="54" t="str">
        <f ca="1">IFERROR(AVERAGE(OFFSET('20 %'!$E21,,(COLUMNS($E$6:H20)-1)*4,,4)),"")</f>
        <v/>
      </c>
      <c r="I20" s="54">
        <f ca="1">IFERROR(AVERAGE(OFFSET('20 %'!$E21,,(COLUMNS($E$6:I20)-1)*4,,4)),"")</f>
        <v>0.8666666666666667</v>
      </c>
      <c r="J20" s="54">
        <f ca="1">IFERROR(AVERAGE(OFFSET('20 %'!$E21,,(COLUMNS($E$6:J20)-1)*4,,4)),"")</f>
        <v>0.72499999999999998</v>
      </c>
      <c r="K20" s="54">
        <f ca="1">IFERROR(AVERAGE(OFFSET('20 %'!$E21,,(COLUMNS($E$6:K20)-1)*4,,4)),"")</f>
        <v>0.75</v>
      </c>
      <c r="L20" s="54" t="str">
        <f ca="1">IFERROR(AVERAGE(OFFSET('20 %'!$E21,,(COLUMNS($E$6:L20)-1)*4,,4)),"")</f>
        <v/>
      </c>
      <c r="M20" s="54" t="str">
        <f ca="1">IFERROR(AVERAGE(OFFSET('20 %'!$E21,,(COLUMNS($E$6:M20)-1)*4,,4)),"")</f>
        <v/>
      </c>
      <c r="N20" s="54" t="str">
        <f ca="1">IFERROR(AVERAGE(OFFSET('20 %'!$E21,,(COLUMNS($E$6:N20)-1)*4,,4)),"")</f>
        <v/>
      </c>
      <c r="O20" s="54">
        <f ca="1">IFERROR(AVERAGE(OFFSET('20 %'!$E21,,(COLUMNS($E$6:O20)-1)*4,,4)),"")</f>
        <v>0.75</v>
      </c>
      <c r="P20" s="54">
        <f ca="1">IFERROR(AVERAGE(OFFSET('20 %'!$E21,,(COLUMNS($E$6:P20)-1)*4,,4)),"")</f>
        <v>0.875</v>
      </c>
      <c r="Q20" s="54" t="str">
        <f ca="1">IFERROR(AVERAGE(OFFSET('20 %'!$E21,,(COLUMNS($E$6:Q20)-1)*4,,4)),"")</f>
        <v/>
      </c>
      <c r="R20" s="54" t="str">
        <f ca="1">IFERROR(AVERAGE(OFFSET('20 %'!$E21,,(COLUMNS($E$6:R20)-1)*4,,4)),"")</f>
        <v/>
      </c>
      <c r="S20" s="54">
        <f ca="1">IFERROR(AVERAGE(OFFSET('20 %'!$E21,,(COLUMNS($E$6:S20)-1)*4,,4)),"")</f>
        <v>0.5</v>
      </c>
      <c r="T20" s="54">
        <f ca="1">IFERROR(AVERAGE(OFFSET('20 %'!$E21,,(COLUMNS($E$6:T20)-1)*4,,4)),"")</f>
        <v>0.75</v>
      </c>
      <c r="U20" s="54" t="str">
        <f ca="1">IFERROR(AVERAGE(OFFSET('20 %'!$E21,,(COLUMNS($E$6:U20)-1)*4,,4)),"")</f>
        <v/>
      </c>
      <c r="V20" s="54" t="str">
        <f ca="1">IFERROR(AVERAGE(OFFSET('20 %'!$E21,,(COLUMNS($E$6:V20)-1)*4,,4)),"")</f>
        <v/>
      </c>
      <c r="W20" s="54">
        <f ca="1">IFERROR(AVERAGE(OFFSET('20 %'!$E21,,(COLUMNS($E$6:W20)-1)*4,,4)),"")</f>
        <v>0.67500000000000004</v>
      </c>
      <c r="X20" s="54" t="str">
        <f ca="1">IFERROR(AVERAGE(OFFSET('20 %'!$E21,,(COLUMNS($E$6:X20)-1)*4,,4)),"")</f>
        <v/>
      </c>
      <c r="Y20" s="54" t="str">
        <f ca="1">IFERROR(AVERAGE(OFFSET('20 %'!$E21,,(COLUMNS($E$6:Y20)-1)*4,,4)),"")</f>
        <v/>
      </c>
      <c r="Z20" s="54">
        <f ca="1">IFERROR(AVERAGE(OFFSET('20 %'!$E21,,(COLUMNS($E$6:Z20)-1)*4,,4)),"")</f>
        <v>0.8</v>
      </c>
      <c r="AA20" s="54">
        <f ca="1">IFERROR(AVERAGE(OFFSET('20 %'!$E21,,(COLUMNS($E$6:AA20)-1)*4,,4)),"")</f>
        <v>0.8</v>
      </c>
      <c r="AB20" s="54" t="str">
        <f ca="1">IFERROR(AVERAGE(OFFSET('20 %'!$E21,,(COLUMNS($E$6:AB20)-1)*4,,4)),"")</f>
        <v/>
      </c>
      <c r="AC20" s="54" t="str">
        <f ca="1">IFERROR(AVERAGE(OFFSET('20 %'!$E21,,(COLUMNS($E$6:AC20)-1)*4,,4)),"")</f>
        <v/>
      </c>
      <c r="AD20" s="54">
        <f ca="1">IFERROR(AVERAGE(OFFSET('20 %'!$E21,,(COLUMNS($E$6:AD20)-1)*4,,4)),"")</f>
        <v>0.88750000000000007</v>
      </c>
      <c r="AE20" s="54">
        <f ca="1">IFERROR(AVERAGE(OFFSET('20 %'!$E21,,(COLUMNS($E$6:AE20)-1)*4,,4)),"")</f>
        <v>0.75</v>
      </c>
      <c r="AF20" s="54" t="str">
        <f ca="1">IFERROR(AVERAGE(OFFSET('20 %'!$E21,,(COLUMNS($E$6:AF20)-1)*4,,4)),"")</f>
        <v/>
      </c>
      <c r="AG20" s="54" t="str">
        <f ca="1">IFERROR(AVERAGE(OFFSET('20 %'!$E21,,(COLUMNS($E$6:AG20)-1)*4,,4)),"")</f>
        <v/>
      </c>
      <c r="AH20" s="54">
        <f ca="1">IFERROR(AVERAGE(OFFSET('20 %'!$E21,,(COLUMNS($E$6:AH20)-1)*4,,4)),"")</f>
        <v>0.5</v>
      </c>
      <c r="AI20" s="54">
        <f ca="1">IFERROR(AVERAGE(OFFSET('20 %'!$E21,,(COLUMNS($E$6:AI20)-1)*4,,4)),"")</f>
        <v>0.5</v>
      </c>
      <c r="AJ20" s="54" t="str">
        <f ca="1">IFERROR(AVERAGE(OFFSET('20 %'!$E21,,(COLUMNS($E$6:AJ20)-1)*4,,4)),"")</f>
        <v/>
      </c>
      <c r="AK20" s="54" t="str">
        <f ca="1">IFERROR(AVERAGE(OFFSET('20 %'!$E21,,(COLUMNS($E$6:AK20)-1)*4,,4)),"")</f>
        <v/>
      </c>
      <c r="AL20" s="54" t="str">
        <f ca="1">IFERROR(AVERAGE(OFFSET('20 %'!$E21,,(COLUMNS($E$6:AL20)-1)*4,,4)),"")</f>
        <v/>
      </c>
      <c r="AM20" s="54">
        <f ca="1">IFERROR(AVERAGE(OFFSET('20 %'!$E21,,(COLUMNS($E$6:AM20)-1)*4,,4)),"")</f>
        <v>0.5</v>
      </c>
      <c r="AN20" s="54">
        <f ca="1">IFERROR(AVERAGE(OFFSET('20 %'!$E21,,(COLUMNS($E$6:AN20)-1)*4,,4)),"")</f>
        <v>0.5</v>
      </c>
      <c r="AO20" s="54" t="str">
        <f ca="1">IFERROR(AVERAGE(OFFSET('20 %'!$E21,,(COLUMNS($E$6:AO20)-1)*4,,4)),"")</f>
        <v/>
      </c>
      <c r="AP20" s="54" t="str">
        <f ca="1">IFERROR(AVERAGE(OFFSET('20 %'!$E21,,(COLUMNS($E$6:AP20)-1)*4,,4)),"")</f>
        <v/>
      </c>
      <c r="AQ20" s="54">
        <f ca="1">IFERROR(AVERAGE(OFFSET('20 %'!$E21,,(COLUMNS($E$6:AQ20)-1)*4,,4)),"")</f>
        <v>0.66250000000000009</v>
      </c>
      <c r="AR20" s="54" t="str">
        <f ca="1">IFERROR(AVERAGE(OFFSET('20 %'!$E21,,(COLUMNS($E$6:AR20)-1)*4,,4)),"")</f>
        <v/>
      </c>
      <c r="AS20" s="54" t="str">
        <f ca="1">IFERROR(AVERAGE(OFFSET('20 %'!$E21,,(COLUMNS($E$6:AS20)-1)*4,,4)),"")</f>
        <v/>
      </c>
    </row>
    <row r="21" spans="2:45" x14ac:dyDescent="0.25">
      <c r="B21" s="42" t="str">
        <f>IF(ISBLANK('Nota de Estudiantes'!B24),"",'Nota de Estudiantes'!B24)</f>
        <v>18</v>
      </c>
      <c r="C21" s="42" t="str">
        <f>IF(ISBLANK('Nota de Estudiantes'!C24),"",'Nota de Estudiantes'!C24)</f>
        <v>MARCELO CALIXTO, LUIS MICHAEL</v>
      </c>
      <c r="D21" s="38" t="str">
        <f>IF(ISBLANK('Nota de Estudiantes'!D24),"",'Nota de Estudiantes'!D24)</f>
        <v>05</v>
      </c>
      <c r="E21" s="54">
        <f ca="1">IFERROR(AVERAGE(OFFSET('20 %'!$E22,,(COLUMNS($E$6:E21)-1)*4,,4)),"")</f>
        <v>0.70000000000000007</v>
      </c>
      <c r="F21" s="54">
        <f ca="1">IFERROR(AVERAGE(OFFSET('20 %'!$E22,,(COLUMNS($E$6:F21)-1)*4,,4)),"")</f>
        <v>0.64999999999999991</v>
      </c>
      <c r="G21" s="54" t="str">
        <f ca="1">IFERROR(AVERAGE(OFFSET('20 %'!$E22,,(COLUMNS($E$6:G21)-1)*4,,4)),"")</f>
        <v/>
      </c>
      <c r="H21" s="54" t="str">
        <f ca="1">IFERROR(AVERAGE(OFFSET('20 %'!$E22,,(COLUMNS($E$6:H21)-1)*4,,4)),"")</f>
        <v/>
      </c>
      <c r="I21" s="54">
        <f ca="1">IFERROR(AVERAGE(OFFSET('20 %'!$E22,,(COLUMNS($E$6:I21)-1)*4,,4)),"")</f>
        <v>0.81666666666666676</v>
      </c>
      <c r="J21" s="54">
        <f ca="1">IFERROR(AVERAGE(OFFSET('20 %'!$E22,,(COLUMNS($E$6:J21)-1)*4,,4)),"")</f>
        <v>0.83750000000000013</v>
      </c>
      <c r="K21" s="54">
        <f ca="1">IFERROR(AVERAGE(OFFSET('20 %'!$E22,,(COLUMNS($E$6:K21)-1)*4,,4)),"")</f>
        <v>0.7</v>
      </c>
      <c r="L21" s="54" t="str">
        <f ca="1">IFERROR(AVERAGE(OFFSET('20 %'!$E22,,(COLUMNS($E$6:L21)-1)*4,,4)),"")</f>
        <v/>
      </c>
      <c r="M21" s="54" t="str">
        <f ca="1">IFERROR(AVERAGE(OFFSET('20 %'!$E22,,(COLUMNS($E$6:M21)-1)*4,,4)),"")</f>
        <v/>
      </c>
      <c r="N21" s="54" t="str">
        <f ca="1">IFERROR(AVERAGE(OFFSET('20 %'!$E22,,(COLUMNS($E$6:N21)-1)*4,,4)),"")</f>
        <v/>
      </c>
      <c r="O21" s="54">
        <f ca="1">IFERROR(AVERAGE(OFFSET('20 %'!$E22,,(COLUMNS($E$6:O21)-1)*4,,4)),"")</f>
        <v>0.7</v>
      </c>
      <c r="P21" s="54">
        <f ca="1">IFERROR(AVERAGE(OFFSET('20 %'!$E22,,(COLUMNS($E$6:P21)-1)*4,,4)),"")</f>
        <v>0.77500000000000002</v>
      </c>
      <c r="Q21" s="54" t="str">
        <f ca="1">IFERROR(AVERAGE(OFFSET('20 %'!$E22,,(COLUMNS($E$6:Q21)-1)*4,,4)),"")</f>
        <v/>
      </c>
      <c r="R21" s="54" t="str">
        <f ca="1">IFERROR(AVERAGE(OFFSET('20 %'!$E22,,(COLUMNS($E$6:R21)-1)*4,,4)),"")</f>
        <v/>
      </c>
      <c r="S21" s="54">
        <f ca="1">IFERROR(AVERAGE(OFFSET('20 %'!$E22,,(COLUMNS($E$6:S21)-1)*4,,4)),"")</f>
        <v>0.9</v>
      </c>
      <c r="T21" s="54">
        <f ca="1">IFERROR(AVERAGE(OFFSET('20 %'!$E22,,(COLUMNS($E$6:T21)-1)*4,,4)),"")</f>
        <v>0.75</v>
      </c>
      <c r="U21" s="54" t="str">
        <f ca="1">IFERROR(AVERAGE(OFFSET('20 %'!$E22,,(COLUMNS($E$6:U21)-1)*4,,4)),"")</f>
        <v/>
      </c>
      <c r="V21" s="54" t="str">
        <f ca="1">IFERROR(AVERAGE(OFFSET('20 %'!$E22,,(COLUMNS($E$6:V21)-1)*4,,4)),"")</f>
        <v/>
      </c>
      <c r="W21" s="54">
        <f ca="1">IFERROR(AVERAGE(OFFSET('20 %'!$E22,,(COLUMNS($E$6:W21)-1)*4,,4)),"")</f>
        <v>0.77500000000000002</v>
      </c>
      <c r="X21" s="54" t="str">
        <f ca="1">IFERROR(AVERAGE(OFFSET('20 %'!$E22,,(COLUMNS($E$6:X21)-1)*4,,4)),"")</f>
        <v/>
      </c>
      <c r="Y21" s="54" t="str">
        <f ca="1">IFERROR(AVERAGE(OFFSET('20 %'!$E22,,(COLUMNS($E$6:Y21)-1)*4,,4)),"")</f>
        <v/>
      </c>
      <c r="Z21" s="54">
        <f ca="1">IFERROR(AVERAGE(OFFSET('20 %'!$E22,,(COLUMNS($E$6:Z21)-1)*4,,4)),"")</f>
        <v>0.85</v>
      </c>
      <c r="AA21" s="54">
        <f ca="1">IFERROR(AVERAGE(OFFSET('20 %'!$E22,,(COLUMNS($E$6:AA21)-1)*4,,4)),"")</f>
        <v>0.85</v>
      </c>
      <c r="AB21" s="54" t="str">
        <f ca="1">IFERROR(AVERAGE(OFFSET('20 %'!$E22,,(COLUMNS($E$6:AB21)-1)*4,,4)),"")</f>
        <v/>
      </c>
      <c r="AC21" s="54" t="str">
        <f ca="1">IFERROR(AVERAGE(OFFSET('20 %'!$E22,,(COLUMNS($E$6:AC21)-1)*4,,4)),"")</f>
        <v/>
      </c>
      <c r="AD21" s="54">
        <f ca="1">IFERROR(AVERAGE(OFFSET('20 %'!$E22,,(COLUMNS($E$6:AD21)-1)*4,,4)),"")</f>
        <v>0.73750000000000004</v>
      </c>
      <c r="AE21" s="54">
        <f ca="1">IFERROR(AVERAGE(OFFSET('20 %'!$E22,,(COLUMNS($E$6:AE21)-1)*4,,4)),"")</f>
        <v>0.75</v>
      </c>
      <c r="AF21" s="54" t="str">
        <f ca="1">IFERROR(AVERAGE(OFFSET('20 %'!$E22,,(COLUMNS($E$6:AF21)-1)*4,,4)),"")</f>
        <v/>
      </c>
      <c r="AG21" s="54" t="str">
        <f ca="1">IFERROR(AVERAGE(OFFSET('20 %'!$E22,,(COLUMNS($E$6:AG21)-1)*4,,4)),"")</f>
        <v/>
      </c>
      <c r="AH21" s="54">
        <f ca="1">IFERROR(AVERAGE(OFFSET('20 %'!$E22,,(COLUMNS($E$6:AH21)-1)*4,,4)),"")</f>
        <v>0.7</v>
      </c>
      <c r="AI21" s="54">
        <f ca="1">IFERROR(AVERAGE(OFFSET('20 %'!$E22,,(COLUMNS($E$6:AI21)-1)*4,,4)),"")</f>
        <v>0.7</v>
      </c>
      <c r="AJ21" s="54" t="str">
        <f ca="1">IFERROR(AVERAGE(OFFSET('20 %'!$E22,,(COLUMNS($E$6:AJ21)-1)*4,,4)),"")</f>
        <v/>
      </c>
      <c r="AK21" s="54" t="str">
        <f ca="1">IFERROR(AVERAGE(OFFSET('20 %'!$E22,,(COLUMNS($E$6:AK21)-1)*4,,4)),"")</f>
        <v/>
      </c>
      <c r="AL21" s="54" t="str">
        <f ca="1">IFERROR(AVERAGE(OFFSET('20 %'!$E22,,(COLUMNS($E$6:AL21)-1)*4,,4)),"")</f>
        <v/>
      </c>
      <c r="AM21" s="54">
        <f ca="1">IFERROR(AVERAGE(OFFSET('20 %'!$E22,,(COLUMNS($E$6:AM21)-1)*4,,4)),"")</f>
        <v>0.9</v>
      </c>
      <c r="AN21" s="54">
        <f ca="1">IFERROR(AVERAGE(OFFSET('20 %'!$E22,,(COLUMNS($E$6:AN21)-1)*4,,4)),"")</f>
        <v>0.9</v>
      </c>
      <c r="AO21" s="54" t="str">
        <f ca="1">IFERROR(AVERAGE(OFFSET('20 %'!$E22,,(COLUMNS($E$6:AO21)-1)*4,,4)),"")</f>
        <v/>
      </c>
      <c r="AP21" s="54" t="str">
        <f ca="1">IFERROR(AVERAGE(OFFSET('20 %'!$E22,,(COLUMNS($E$6:AP21)-1)*4,,4)),"")</f>
        <v/>
      </c>
      <c r="AQ21" s="54">
        <f ca="1">IFERROR(AVERAGE(OFFSET('20 %'!$E22,,(COLUMNS($E$6:AQ21)-1)*4,,4)),"")</f>
        <v>0.6875</v>
      </c>
      <c r="AR21" s="54" t="str">
        <f ca="1">IFERROR(AVERAGE(OFFSET('20 %'!$E22,,(COLUMNS($E$6:AR21)-1)*4,,4)),"")</f>
        <v/>
      </c>
      <c r="AS21" s="54" t="str">
        <f ca="1">IFERROR(AVERAGE(OFFSET('20 %'!$E22,,(COLUMNS($E$6:AS21)-1)*4,,4)),"")</f>
        <v/>
      </c>
    </row>
    <row r="22" spans="2:45" x14ac:dyDescent="0.25">
      <c r="B22" s="42" t="str">
        <f>IF(ISBLANK('Nota de Estudiantes'!B25),"",'Nota de Estudiantes'!B25)</f>
        <v>19</v>
      </c>
      <c r="C22" s="42" t="str">
        <f>IF(ISBLANK('Nota de Estudiantes'!C25),"",'Nota de Estudiantes'!C25)</f>
        <v>MOLINA MOSCOSO, DENNIS AHMED</v>
      </c>
      <c r="D22" s="38" t="str">
        <f>IF(ISBLANK('Nota de Estudiantes'!D25),"",'Nota de Estudiantes'!D25)</f>
        <v>02</v>
      </c>
      <c r="E22" s="54">
        <f ca="1">IFERROR(AVERAGE(OFFSET('20 %'!$E23,,(COLUMNS($E$6:E22)-1)*4,,4)),"")</f>
        <v>0.73333333333333339</v>
      </c>
      <c r="F22" s="54">
        <f ca="1">IFERROR(AVERAGE(OFFSET('20 %'!$E23,,(COLUMNS($E$6:F22)-1)*4,,4)),"")</f>
        <v>0.6875</v>
      </c>
      <c r="G22" s="54" t="str">
        <f ca="1">IFERROR(AVERAGE(OFFSET('20 %'!$E23,,(COLUMNS($E$6:G22)-1)*4,,4)),"")</f>
        <v/>
      </c>
      <c r="H22" s="54" t="str">
        <f ca="1">IFERROR(AVERAGE(OFFSET('20 %'!$E23,,(COLUMNS($E$6:H22)-1)*4,,4)),"")</f>
        <v/>
      </c>
      <c r="I22" s="54">
        <f ca="1">IFERROR(AVERAGE(OFFSET('20 %'!$E23,,(COLUMNS($E$6:I22)-1)*4,,4)),"")</f>
        <v>0.65</v>
      </c>
      <c r="J22" s="54">
        <f ca="1">IFERROR(AVERAGE(OFFSET('20 %'!$E23,,(COLUMNS($E$6:J22)-1)*4,,4)),"")</f>
        <v>0.85</v>
      </c>
      <c r="K22" s="54">
        <f ca="1">IFERROR(AVERAGE(OFFSET('20 %'!$E23,,(COLUMNS($E$6:K22)-1)*4,,4)),"")</f>
        <v>0.45</v>
      </c>
      <c r="L22" s="54" t="str">
        <f ca="1">IFERROR(AVERAGE(OFFSET('20 %'!$E23,,(COLUMNS($E$6:L22)-1)*4,,4)),"")</f>
        <v/>
      </c>
      <c r="M22" s="54" t="str">
        <f ca="1">IFERROR(AVERAGE(OFFSET('20 %'!$E23,,(COLUMNS($E$6:M22)-1)*4,,4)),"")</f>
        <v/>
      </c>
      <c r="N22" s="54" t="str">
        <f ca="1">IFERROR(AVERAGE(OFFSET('20 %'!$E23,,(COLUMNS($E$6:N22)-1)*4,,4)),"")</f>
        <v/>
      </c>
      <c r="O22" s="54">
        <f ca="1">IFERROR(AVERAGE(OFFSET('20 %'!$E23,,(COLUMNS($E$6:O22)-1)*4,,4)),"")</f>
        <v>0.45</v>
      </c>
      <c r="P22" s="54">
        <f ca="1">IFERROR(AVERAGE(OFFSET('20 %'!$E23,,(COLUMNS($E$6:P22)-1)*4,,4)),"")</f>
        <v>0.55000000000000004</v>
      </c>
      <c r="Q22" s="54" t="str">
        <f ca="1">IFERROR(AVERAGE(OFFSET('20 %'!$E23,,(COLUMNS($E$6:Q22)-1)*4,,4)),"")</f>
        <v/>
      </c>
      <c r="R22" s="54" t="str">
        <f ca="1">IFERROR(AVERAGE(OFFSET('20 %'!$E23,,(COLUMNS($E$6:R22)-1)*4,,4)),"")</f>
        <v/>
      </c>
      <c r="S22" s="54">
        <f ca="1">IFERROR(AVERAGE(OFFSET('20 %'!$E23,,(COLUMNS($E$6:S22)-1)*4,,4)),"")</f>
        <v>0.6</v>
      </c>
      <c r="T22" s="54">
        <f ca="1">IFERROR(AVERAGE(OFFSET('20 %'!$E23,,(COLUMNS($E$6:T22)-1)*4,,4)),"")</f>
        <v>0.7</v>
      </c>
      <c r="U22" s="54" t="str">
        <f ca="1">IFERROR(AVERAGE(OFFSET('20 %'!$E23,,(COLUMNS($E$6:U22)-1)*4,,4)),"")</f>
        <v/>
      </c>
      <c r="V22" s="54" t="str">
        <f ca="1">IFERROR(AVERAGE(OFFSET('20 %'!$E23,,(COLUMNS($E$6:V22)-1)*4,,4)),"")</f>
        <v/>
      </c>
      <c r="W22" s="54">
        <f ca="1">IFERROR(AVERAGE(OFFSET('20 %'!$E23,,(COLUMNS($E$6:W22)-1)*4,,4)),"")</f>
        <v>0.75</v>
      </c>
      <c r="X22" s="54" t="str">
        <f ca="1">IFERROR(AVERAGE(OFFSET('20 %'!$E23,,(COLUMNS($E$6:X22)-1)*4,,4)),"")</f>
        <v/>
      </c>
      <c r="Y22" s="54" t="str">
        <f ca="1">IFERROR(AVERAGE(OFFSET('20 %'!$E23,,(COLUMNS($E$6:Y22)-1)*4,,4)),"")</f>
        <v/>
      </c>
      <c r="Z22" s="54">
        <f ca="1">IFERROR(AVERAGE(OFFSET('20 %'!$E23,,(COLUMNS($E$6:Z22)-1)*4,,4)),"")</f>
        <v>0.75</v>
      </c>
      <c r="AA22" s="54">
        <f ca="1">IFERROR(AVERAGE(OFFSET('20 %'!$E23,,(COLUMNS($E$6:AA22)-1)*4,,4)),"")</f>
        <v>0.75</v>
      </c>
      <c r="AB22" s="54" t="str">
        <f ca="1">IFERROR(AVERAGE(OFFSET('20 %'!$E23,,(COLUMNS($E$6:AB22)-1)*4,,4)),"")</f>
        <v/>
      </c>
      <c r="AC22" s="54" t="str">
        <f ca="1">IFERROR(AVERAGE(OFFSET('20 %'!$E23,,(COLUMNS($E$6:AC22)-1)*4,,4)),"")</f>
        <v/>
      </c>
      <c r="AD22" s="54">
        <f ca="1">IFERROR(AVERAGE(OFFSET('20 %'!$E23,,(COLUMNS($E$6:AD22)-1)*4,,4)),"")</f>
        <v>0.63749999999999996</v>
      </c>
      <c r="AE22" s="54">
        <f ca="1">IFERROR(AVERAGE(OFFSET('20 %'!$E23,,(COLUMNS($E$6:AE22)-1)*4,,4)),"")</f>
        <v>0.7</v>
      </c>
      <c r="AF22" s="54" t="str">
        <f ca="1">IFERROR(AVERAGE(OFFSET('20 %'!$E23,,(COLUMNS($E$6:AF22)-1)*4,,4)),"")</f>
        <v/>
      </c>
      <c r="AG22" s="54" t="str">
        <f ca="1">IFERROR(AVERAGE(OFFSET('20 %'!$E23,,(COLUMNS($E$6:AG22)-1)*4,,4)),"")</f>
        <v/>
      </c>
      <c r="AH22" s="54">
        <f ca="1">IFERROR(AVERAGE(OFFSET('20 %'!$E23,,(COLUMNS($E$6:AH22)-1)*4,,4)),"")</f>
        <v>0.6</v>
      </c>
      <c r="AI22" s="54">
        <f ca="1">IFERROR(AVERAGE(OFFSET('20 %'!$E23,,(COLUMNS($E$6:AI22)-1)*4,,4)),"")</f>
        <v>0.55000000000000004</v>
      </c>
      <c r="AJ22" s="54" t="str">
        <f ca="1">IFERROR(AVERAGE(OFFSET('20 %'!$E23,,(COLUMNS($E$6:AJ22)-1)*4,,4)),"")</f>
        <v/>
      </c>
      <c r="AK22" s="54" t="str">
        <f ca="1">IFERROR(AVERAGE(OFFSET('20 %'!$E23,,(COLUMNS($E$6:AK22)-1)*4,,4)),"")</f>
        <v/>
      </c>
      <c r="AL22" s="54" t="str">
        <f ca="1">IFERROR(AVERAGE(OFFSET('20 %'!$E23,,(COLUMNS($E$6:AL22)-1)*4,,4)),"")</f>
        <v/>
      </c>
      <c r="AM22" s="54">
        <f ca="1">IFERROR(AVERAGE(OFFSET('20 %'!$E23,,(COLUMNS($E$6:AM22)-1)*4,,4)),"")</f>
        <v>0.9</v>
      </c>
      <c r="AN22" s="54">
        <f ca="1">IFERROR(AVERAGE(OFFSET('20 %'!$E23,,(COLUMNS($E$6:AN22)-1)*4,,4)),"")</f>
        <v>0.9</v>
      </c>
      <c r="AO22" s="54" t="str">
        <f ca="1">IFERROR(AVERAGE(OFFSET('20 %'!$E23,,(COLUMNS($E$6:AO22)-1)*4,,4)),"")</f>
        <v/>
      </c>
      <c r="AP22" s="54" t="str">
        <f ca="1">IFERROR(AVERAGE(OFFSET('20 %'!$E23,,(COLUMNS($E$6:AP22)-1)*4,,4)),"")</f>
        <v/>
      </c>
      <c r="AQ22" s="54">
        <f ca="1">IFERROR(AVERAGE(OFFSET('20 %'!$E23,,(COLUMNS($E$6:AQ22)-1)*4,,4)),"")</f>
        <v>0.77499999999999991</v>
      </c>
      <c r="AR22" s="54" t="str">
        <f ca="1">IFERROR(AVERAGE(OFFSET('20 %'!$E23,,(COLUMNS($E$6:AR22)-1)*4,,4)),"")</f>
        <v/>
      </c>
      <c r="AS22" s="54" t="str">
        <f ca="1">IFERROR(AVERAGE(OFFSET('20 %'!$E23,,(COLUMNS($E$6:AS22)-1)*4,,4)),"")</f>
        <v/>
      </c>
    </row>
    <row r="23" spans="2:45" x14ac:dyDescent="0.25">
      <c r="B23" s="42" t="str">
        <f>IF(ISBLANK('Nota de Estudiantes'!B26),"",'Nota de Estudiantes'!B26)</f>
        <v>20</v>
      </c>
      <c r="C23" s="42" t="str">
        <f>IF(ISBLANK('Nota de Estudiantes'!C26),"",'Nota de Estudiantes'!C26)</f>
        <v>MORENO ZAVALETA, MANUEL ALBERTO</v>
      </c>
      <c r="D23" s="38" t="str">
        <f>IF(ISBLANK('Nota de Estudiantes'!D26),"",'Nota de Estudiantes'!D26)</f>
        <v>04</v>
      </c>
      <c r="E23" s="54">
        <f ca="1">IFERROR(AVERAGE(OFFSET('20 %'!$E24,,(COLUMNS($E$6:E23)-1)*4,,4)),"")</f>
        <v>0.93333333333333324</v>
      </c>
      <c r="F23" s="54">
        <f ca="1">IFERROR(AVERAGE(OFFSET('20 %'!$E24,,(COLUMNS($E$6:F23)-1)*4,,4)),"")</f>
        <v>0.5625</v>
      </c>
      <c r="G23" s="54" t="str">
        <f ca="1">IFERROR(AVERAGE(OFFSET('20 %'!$E24,,(COLUMNS($E$6:G23)-1)*4,,4)),"")</f>
        <v/>
      </c>
      <c r="H23" s="54" t="str">
        <f ca="1">IFERROR(AVERAGE(OFFSET('20 %'!$E24,,(COLUMNS($E$6:H23)-1)*4,,4)),"")</f>
        <v/>
      </c>
      <c r="I23" s="54">
        <f ca="1">IFERROR(AVERAGE(OFFSET('20 %'!$E24,,(COLUMNS($E$6:I23)-1)*4,,4)),"")</f>
        <v>0.66666666666666663</v>
      </c>
      <c r="J23" s="54">
        <f ca="1">IFERROR(AVERAGE(OFFSET('20 %'!$E24,,(COLUMNS($E$6:J23)-1)*4,,4)),"")</f>
        <v>0.6875</v>
      </c>
      <c r="K23" s="54">
        <f ca="1">IFERROR(AVERAGE(OFFSET('20 %'!$E24,,(COLUMNS($E$6:K23)-1)*4,,4)),"")</f>
        <v>0.65</v>
      </c>
      <c r="L23" s="54" t="str">
        <f ca="1">IFERROR(AVERAGE(OFFSET('20 %'!$E24,,(COLUMNS($E$6:L23)-1)*4,,4)),"")</f>
        <v/>
      </c>
      <c r="M23" s="54" t="str">
        <f ca="1">IFERROR(AVERAGE(OFFSET('20 %'!$E24,,(COLUMNS($E$6:M23)-1)*4,,4)),"")</f>
        <v/>
      </c>
      <c r="N23" s="54" t="str">
        <f ca="1">IFERROR(AVERAGE(OFFSET('20 %'!$E24,,(COLUMNS($E$6:N23)-1)*4,,4)),"")</f>
        <v/>
      </c>
      <c r="O23" s="54">
        <f ca="1">IFERROR(AVERAGE(OFFSET('20 %'!$E24,,(COLUMNS($E$6:O23)-1)*4,,4)),"")</f>
        <v>0.45</v>
      </c>
      <c r="P23" s="54">
        <f ca="1">IFERROR(AVERAGE(OFFSET('20 %'!$E24,,(COLUMNS($E$6:P23)-1)*4,,4)),"")</f>
        <v>0.45</v>
      </c>
      <c r="Q23" s="54" t="str">
        <f ca="1">IFERROR(AVERAGE(OFFSET('20 %'!$E24,,(COLUMNS($E$6:Q23)-1)*4,,4)),"")</f>
        <v/>
      </c>
      <c r="R23" s="54" t="str">
        <f ca="1">IFERROR(AVERAGE(OFFSET('20 %'!$E24,,(COLUMNS($E$6:R23)-1)*4,,4)),"")</f>
        <v/>
      </c>
      <c r="S23" s="54">
        <f ca="1">IFERROR(AVERAGE(OFFSET('20 %'!$E24,,(COLUMNS($E$6:S23)-1)*4,,4)),"")</f>
        <v>0.5</v>
      </c>
      <c r="T23" s="54">
        <f ca="1">IFERROR(AVERAGE(OFFSET('20 %'!$E24,,(COLUMNS($E$6:T23)-1)*4,,4)),"")</f>
        <v>0.4</v>
      </c>
      <c r="U23" s="54" t="str">
        <f ca="1">IFERROR(AVERAGE(OFFSET('20 %'!$E24,,(COLUMNS($E$6:U23)-1)*4,,4)),"")</f>
        <v/>
      </c>
      <c r="V23" s="54" t="str">
        <f ca="1">IFERROR(AVERAGE(OFFSET('20 %'!$E24,,(COLUMNS($E$6:V23)-1)*4,,4)),"")</f>
        <v/>
      </c>
      <c r="W23" s="54">
        <f ca="1">IFERROR(AVERAGE(OFFSET('20 %'!$E24,,(COLUMNS($E$6:W23)-1)*4,,4)),"")</f>
        <v>0.77500000000000002</v>
      </c>
      <c r="X23" s="54" t="str">
        <f ca="1">IFERROR(AVERAGE(OFFSET('20 %'!$E24,,(COLUMNS($E$6:X23)-1)*4,,4)),"")</f>
        <v/>
      </c>
      <c r="Y23" s="54" t="str">
        <f ca="1">IFERROR(AVERAGE(OFFSET('20 %'!$E24,,(COLUMNS($E$6:Y23)-1)*4,,4)),"")</f>
        <v/>
      </c>
      <c r="Z23" s="54">
        <f ca="1">IFERROR(AVERAGE(OFFSET('20 %'!$E24,,(COLUMNS($E$6:Z23)-1)*4,,4)),"")</f>
        <v>0.7</v>
      </c>
      <c r="AA23" s="54">
        <f ca="1">IFERROR(AVERAGE(OFFSET('20 %'!$E24,,(COLUMNS($E$6:AA23)-1)*4,,4)),"")</f>
        <v>0.65</v>
      </c>
      <c r="AB23" s="54" t="str">
        <f ca="1">IFERROR(AVERAGE(OFFSET('20 %'!$E24,,(COLUMNS($E$6:AB23)-1)*4,,4)),"")</f>
        <v/>
      </c>
      <c r="AC23" s="54" t="str">
        <f ca="1">IFERROR(AVERAGE(OFFSET('20 %'!$E24,,(COLUMNS($E$6:AC23)-1)*4,,4)),"")</f>
        <v/>
      </c>
      <c r="AD23" s="54">
        <f ca="1">IFERROR(AVERAGE(OFFSET('20 %'!$E24,,(COLUMNS($E$6:AD23)-1)*4,,4)),"")</f>
        <v>0.71250000000000002</v>
      </c>
      <c r="AE23" s="54">
        <f ca="1">IFERROR(AVERAGE(OFFSET('20 %'!$E24,,(COLUMNS($E$6:AE23)-1)*4,,4)),"")</f>
        <v>0.4</v>
      </c>
      <c r="AF23" s="54" t="str">
        <f ca="1">IFERROR(AVERAGE(OFFSET('20 %'!$E24,,(COLUMNS($E$6:AF23)-1)*4,,4)),"")</f>
        <v/>
      </c>
      <c r="AG23" s="54" t="str">
        <f ca="1">IFERROR(AVERAGE(OFFSET('20 %'!$E24,,(COLUMNS($E$6:AG23)-1)*4,,4)),"")</f>
        <v/>
      </c>
      <c r="AH23" s="54">
        <f ca="1">IFERROR(AVERAGE(OFFSET('20 %'!$E24,,(COLUMNS($E$6:AH23)-1)*4,,4)),"")</f>
        <v>0.7</v>
      </c>
      <c r="AI23" s="54">
        <f ca="1">IFERROR(AVERAGE(OFFSET('20 %'!$E24,,(COLUMNS($E$6:AI23)-1)*4,,4)),"")</f>
        <v>0.7</v>
      </c>
      <c r="AJ23" s="54" t="str">
        <f ca="1">IFERROR(AVERAGE(OFFSET('20 %'!$E24,,(COLUMNS($E$6:AJ23)-1)*4,,4)),"")</f>
        <v/>
      </c>
      <c r="AK23" s="54" t="str">
        <f ca="1">IFERROR(AVERAGE(OFFSET('20 %'!$E24,,(COLUMNS($E$6:AK23)-1)*4,,4)),"")</f>
        <v/>
      </c>
      <c r="AL23" s="54" t="str">
        <f ca="1">IFERROR(AVERAGE(OFFSET('20 %'!$E24,,(COLUMNS($E$6:AL23)-1)*4,,4)),"")</f>
        <v/>
      </c>
      <c r="AM23" s="54">
        <f ca="1">IFERROR(AVERAGE(OFFSET('20 %'!$E24,,(COLUMNS($E$6:AM23)-1)*4,,4)),"")</f>
        <v>0.7</v>
      </c>
      <c r="AN23" s="54">
        <f ca="1">IFERROR(AVERAGE(OFFSET('20 %'!$E24,,(COLUMNS($E$6:AN23)-1)*4,,4)),"")</f>
        <v>0.7</v>
      </c>
      <c r="AO23" s="54" t="str">
        <f ca="1">IFERROR(AVERAGE(OFFSET('20 %'!$E24,,(COLUMNS($E$6:AO23)-1)*4,,4)),"")</f>
        <v/>
      </c>
      <c r="AP23" s="54" t="str">
        <f ca="1">IFERROR(AVERAGE(OFFSET('20 %'!$E24,,(COLUMNS($E$6:AP23)-1)*4,,4)),"")</f>
        <v/>
      </c>
      <c r="AQ23" s="54">
        <f ca="1">IFERROR(AVERAGE(OFFSET('20 %'!$E24,,(COLUMNS($E$6:AQ23)-1)*4,,4)),"")</f>
        <v>0.66249999999999998</v>
      </c>
      <c r="AR23" s="54" t="str">
        <f ca="1">IFERROR(AVERAGE(OFFSET('20 %'!$E24,,(COLUMNS($E$6:AR23)-1)*4,,4)),"")</f>
        <v/>
      </c>
      <c r="AS23" s="54" t="str">
        <f ca="1">IFERROR(AVERAGE(OFFSET('20 %'!$E24,,(COLUMNS($E$6:AS23)-1)*4,,4)),"")</f>
        <v/>
      </c>
    </row>
    <row r="24" spans="2:45" x14ac:dyDescent="0.25">
      <c r="B24" s="42" t="str">
        <f>IF(ISBLANK('Nota de Estudiantes'!B27),"",'Nota de Estudiantes'!B27)</f>
        <v>21</v>
      </c>
      <c r="C24" s="42" t="str">
        <f>IF(ISBLANK('Nota de Estudiantes'!C27),"",'Nota de Estudiantes'!C27)</f>
        <v>REAÑO ROMERO, RUBEN DARIO</v>
      </c>
      <c r="D24" s="38" t="str">
        <f>IF(ISBLANK('Nota de Estudiantes'!D27),"",'Nota de Estudiantes'!D27)</f>
        <v>05</v>
      </c>
      <c r="E24" s="54">
        <f ca="1">IFERROR(AVERAGE(OFFSET('20 %'!$E25,,(COLUMNS($E$6:E24)-1)*4,,4)),"")</f>
        <v>0.76666666666666661</v>
      </c>
      <c r="F24" s="54">
        <f ca="1">IFERROR(AVERAGE(OFFSET('20 %'!$E25,,(COLUMNS($E$6:F24)-1)*4,,4)),"")</f>
        <v>0.8125</v>
      </c>
      <c r="G24" s="54" t="str">
        <f ca="1">IFERROR(AVERAGE(OFFSET('20 %'!$E25,,(COLUMNS($E$6:G24)-1)*4,,4)),"")</f>
        <v/>
      </c>
      <c r="H24" s="54" t="str">
        <f ca="1">IFERROR(AVERAGE(OFFSET('20 %'!$E25,,(COLUMNS($E$6:H24)-1)*4,,4)),"")</f>
        <v/>
      </c>
      <c r="I24" s="54">
        <f ca="1">IFERROR(AVERAGE(OFFSET('20 %'!$E25,,(COLUMNS($E$6:I24)-1)*4,,4)),"")</f>
        <v>0.6</v>
      </c>
      <c r="J24" s="54">
        <f ca="1">IFERROR(AVERAGE(OFFSET('20 %'!$E25,,(COLUMNS($E$6:J24)-1)*4,,4)),"")</f>
        <v>0.55000000000000004</v>
      </c>
      <c r="K24" s="54">
        <f ca="1">IFERROR(AVERAGE(OFFSET('20 %'!$E25,,(COLUMNS($E$6:K24)-1)*4,,4)),"")</f>
        <v>0.45</v>
      </c>
      <c r="L24" s="54" t="str">
        <f ca="1">IFERROR(AVERAGE(OFFSET('20 %'!$E25,,(COLUMNS($E$6:L24)-1)*4,,4)),"")</f>
        <v/>
      </c>
      <c r="M24" s="54" t="str">
        <f ca="1">IFERROR(AVERAGE(OFFSET('20 %'!$E25,,(COLUMNS($E$6:M24)-1)*4,,4)),"")</f>
        <v/>
      </c>
      <c r="N24" s="54" t="str">
        <f ca="1">IFERROR(AVERAGE(OFFSET('20 %'!$E25,,(COLUMNS($E$6:N24)-1)*4,,4)),"")</f>
        <v/>
      </c>
      <c r="O24" s="54">
        <f ca="1">IFERROR(AVERAGE(OFFSET('20 %'!$E25,,(COLUMNS($E$6:O24)-1)*4,,4)),"")</f>
        <v>0.45</v>
      </c>
      <c r="P24" s="54">
        <f ca="1">IFERROR(AVERAGE(OFFSET('20 %'!$E25,,(COLUMNS($E$6:P24)-1)*4,,4)),"")</f>
        <v>0.8</v>
      </c>
      <c r="Q24" s="54" t="str">
        <f ca="1">IFERROR(AVERAGE(OFFSET('20 %'!$E25,,(COLUMNS($E$6:Q24)-1)*4,,4)),"")</f>
        <v/>
      </c>
      <c r="R24" s="54" t="str">
        <f ca="1">IFERROR(AVERAGE(OFFSET('20 %'!$E25,,(COLUMNS($E$6:R24)-1)*4,,4)),"")</f>
        <v/>
      </c>
      <c r="S24" s="54">
        <f ca="1">IFERROR(AVERAGE(OFFSET('20 %'!$E25,,(COLUMNS($E$6:S24)-1)*4,,4)),"")</f>
        <v>0.6</v>
      </c>
      <c r="T24" s="54">
        <f ca="1">IFERROR(AVERAGE(OFFSET('20 %'!$E25,,(COLUMNS($E$6:T24)-1)*4,,4)),"")</f>
        <v>0.8</v>
      </c>
      <c r="U24" s="54" t="str">
        <f ca="1">IFERROR(AVERAGE(OFFSET('20 %'!$E25,,(COLUMNS($E$6:U24)-1)*4,,4)),"")</f>
        <v/>
      </c>
      <c r="V24" s="54" t="str">
        <f ca="1">IFERROR(AVERAGE(OFFSET('20 %'!$E25,,(COLUMNS($E$6:V24)-1)*4,,4)),"")</f>
        <v/>
      </c>
      <c r="W24" s="54">
        <f ca="1">IFERROR(AVERAGE(OFFSET('20 %'!$E25,,(COLUMNS($E$6:W24)-1)*4,,4)),"")</f>
        <v>0.65</v>
      </c>
      <c r="X24" s="54" t="str">
        <f ca="1">IFERROR(AVERAGE(OFFSET('20 %'!$E25,,(COLUMNS($E$6:X24)-1)*4,,4)),"")</f>
        <v/>
      </c>
      <c r="Y24" s="54" t="str">
        <f ca="1">IFERROR(AVERAGE(OFFSET('20 %'!$E25,,(COLUMNS($E$6:Y24)-1)*4,,4)),"")</f>
        <v/>
      </c>
      <c r="Z24" s="54">
        <f ca="1">IFERROR(AVERAGE(OFFSET('20 %'!$E25,,(COLUMNS($E$6:Z24)-1)*4,,4)),"")</f>
        <v>0.65</v>
      </c>
      <c r="AA24" s="54">
        <f ca="1">IFERROR(AVERAGE(OFFSET('20 %'!$E25,,(COLUMNS($E$6:AA24)-1)*4,,4)),"")</f>
        <v>0.65</v>
      </c>
      <c r="AB24" s="54" t="str">
        <f ca="1">IFERROR(AVERAGE(OFFSET('20 %'!$E25,,(COLUMNS($E$6:AB24)-1)*4,,4)),"")</f>
        <v/>
      </c>
      <c r="AC24" s="54" t="str">
        <f ca="1">IFERROR(AVERAGE(OFFSET('20 %'!$E25,,(COLUMNS($E$6:AC24)-1)*4,,4)),"")</f>
        <v/>
      </c>
      <c r="AD24" s="54">
        <f ca="1">IFERROR(AVERAGE(OFFSET('20 %'!$E25,,(COLUMNS($E$6:AD24)-1)*4,,4)),"")</f>
        <v>0.53749999999999998</v>
      </c>
      <c r="AE24" s="54">
        <f ca="1">IFERROR(AVERAGE(OFFSET('20 %'!$E25,,(COLUMNS($E$6:AE24)-1)*4,,4)),"")</f>
        <v>0.8</v>
      </c>
      <c r="AF24" s="54" t="str">
        <f ca="1">IFERROR(AVERAGE(OFFSET('20 %'!$E25,,(COLUMNS($E$6:AF24)-1)*4,,4)),"")</f>
        <v/>
      </c>
      <c r="AG24" s="54" t="str">
        <f ca="1">IFERROR(AVERAGE(OFFSET('20 %'!$E25,,(COLUMNS($E$6:AG24)-1)*4,,4)),"")</f>
        <v/>
      </c>
      <c r="AH24" s="54">
        <f ca="1">IFERROR(AVERAGE(OFFSET('20 %'!$E25,,(COLUMNS($E$6:AH24)-1)*4,,4)),"")</f>
        <v>0.5</v>
      </c>
      <c r="AI24" s="54">
        <f ca="1">IFERROR(AVERAGE(OFFSET('20 %'!$E25,,(COLUMNS($E$6:AI24)-1)*4,,4)),"")</f>
        <v>0.5</v>
      </c>
      <c r="AJ24" s="54" t="str">
        <f ca="1">IFERROR(AVERAGE(OFFSET('20 %'!$E25,,(COLUMNS($E$6:AJ24)-1)*4,,4)),"")</f>
        <v/>
      </c>
      <c r="AK24" s="54" t="str">
        <f ca="1">IFERROR(AVERAGE(OFFSET('20 %'!$E25,,(COLUMNS($E$6:AK24)-1)*4,,4)),"")</f>
        <v/>
      </c>
      <c r="AL24" s="54" t="str">
        <f ca="1">IFERROR(AVERAGE(OFFSET('20 %'!$E25,,(COLUMNS($E$6:AL24)-1)*4,,4)),"")</f>
        <v/>
      </c>
      <c r="AM24" s="54">
        <f ca="1">IFERROR(AVERAGE(OFFSET('20 %'!$E25,,(COLUMNS($E$6:AM24)-1)*4,,4)),"")</f>
        <v>0.5</v>
      </c>
      <c r="AN24" s="54">
        <f ca="1">IFERROR(AVERAGE(OFFSET('20 %'!$E25,,(COLUMNS($E$6:AN24)-1)*4,,4)),"")</f>
        <v>0.5</v>
      </c>
      <c r="AO24" s="54" t="str">
        <f ca="1">IFERROR(AVERAGE(OFFSET('20 %'!$E25,,(COLUMNS($E$6:AO24)-1)*4,,4)),"")</f>
        <v/>
      </c>
      <c r="AP24" s="54" t="str">
        <f ca="1">IFERROR(AVERAGE(OFFSET('20 %'!$E25,,(COLUMNS($E$6:AP24)-1)*4,,4)),"")</f>
        <v/>
      </c>
      <c r="AQ24" s="54">
        <f ca="1">IFERROR(AVERAGE(OFFSET('20 %'!$E25,,(COLUMNS($E$6:AQ24)-1)*4,,4)),"")</f>
        <v>0.76250000000000007</v>
      </c>
      <c r="AR24" s="54" t="str">
        <f ca="1">IFERROR(AVERAGE(OFFSET('20 %'!$E25,,(COLUMNS($E$6:AR24)-1)*4,,4)),"")</f>
        <v/>
      </c>
      <c r="AS24" s="54" t="str">
        <f ca="1">IFERROR(AVERAGE(OFFSET('20 %'!$E25,,(COLUMNS($E$6:AS24)-1)*4,,4)),"")</f>
        <v/>
      </c>
    </row>
    <row r="25" spans="2:45" x14ac:dyDescent="0.25">
      <c r="B25" s="42" t="str">
        <f>IF(ISBLANK('Nota de Estudiantes'!B28),"",'Nota de Estudiantes'!B28)</f>
        <v>22</v>
      </c>
      <c r="C25" s="42" t="str">
        <f>IF(ISBLANK('Nota de Estudiantes'!C28),"",'Nota de Estudiantes'!C28)</f>
        <v>RENGIFO REYNAGA, BRANDON PAUL</v>
      </c>
      <c r="D25" s="38" t="str">
        <f>IF(ISBLANK('Nota de Estudiantes'!D28),"",'Nota de Estudiantes'!D28)</f>
        <v>05</v>
      </c>
      <c r="E25" s="54">
        <f ca="1">IFERROR(AVERAGE(OFFSET('20 %'!$E26,,(COLUMNS($E$6:E25)-1)*4,,4)),"")</f>
        <v>0.71666666666666667</v>
      </c>
      <c r="F25" s="54">
        <f ca="1">IFERROR(AVERAGE(OFFSET('20 %'!$E26,,(COLUMNS($E$6:F25)-1)*4,,4)),"")</f>
        <v>0.8125</v>
      </c>
      <c r="G25" s="54" t="str">
        <f ca="1">IFERROR(AVERAGE(OFFSET('20 %'!$E26,,(COLUMNS($E$6:G25)-1)*4,,4)),"")</f>
        <v/>
      </c>
      <c r="H25" s="54" t="str">
        <f ca="1">IFERROR(AVERAGE(OFFSET('20 %'!$E26,,(COLUMNS($E$6:H25)-1)*4,,4)),"")</f>
        <v/>
      </c>
      <c r="I25" s="54">
        <f ca="1">IFERROR(AVERAGE(OFFSET('20 %'!$E26,,(COLUMNS($E$6:I25)-1)*4,,4)),"")</f>
        <v>0.75</v>
      </c>
      <c r="J25" s="54">
        <f ca="1">IFERROR(AVERAGE(OFFSET('20 %'!$E26,,(COLUMNS($E$6:J25)-1)*4,,4)),"")</f>
        <v>0.84999999999999987</v>
      </c>
      <c r="K25" s="54">
        <f ca="1">IFERROR(AVERAGE(OFFSET('20 %'!$E26,,(COLUMNS($E$6:K25)-1)*4,,4)),"")</f>
        <v>0.9</v>
      </c>
      <c r="L25" s="54" t="str">
        <f ca="1">IFERROR(AVERAGE(OFFSET('20 %'!$E26,,(COLUMNS($E$6:L25)-1)*4,,4)),"")</f>
        <v/>
      </c>
      <c r="M25" s="54" t="str">
        <f ca="1">IFERROR(AVERAGE(OFFSET('20 %'!$E26,,(COLUMNS($E$6:M25)-1)*4,,4)),"")</f>
        <v/>
      </c>
      <c r="N25" s="54" t="str">
        <f ca="1">IFERROR(AVERAGE(OFFSET('20 %'!$E26,,(COLUMNS($E$6:N25)-1)*4,,4)),"")</f>
        <v/>
      </c>
      <c r="O25" s="54">
        <f ca="1">IFERROR(AVERAGE(OFFSET('20 %'!$E26,,(COLUMNS($E$6:O25)-1)*4,,4)),"")</f>
        <v>0.9</v>
      </c>
      <c r="P25" s="54">
        <f ca="1">IFERROR(AVERAGE(OFFSET('20 %'!$E26,,(COLUMNS($E$6:P25)-1)*4,,4)),"")</f>
        <v>0.57499999999999996</v>
      </c>
      <c r="Q25" s="54" t="str">
        <f ca="1">IFERROR(AVERAGE(OFFSET('20 %'!$E26,,(COLUMNS($E$6:Q25)-1)*4,,4)),"")</f>
        <v/>
      </c>
      <c r="R25" s="54" t="str">
        <f ca="1">IFERROR(AVERAGE(OFFSET('20 %'!$E26,,(COLUMNS($E$6:R25)-1)*4,,4)),"")</f>
        <v/>
      </c>
      <c r="S25" s="54">
        <f ca="1">IFERROR(AVERAGE(OFFSET('20 %'!$E26,,(COLUMNS($E$6:S25)-1)*4,,4)),"")</f>
        <v>0.7</v>
      </c>
      <c r="T25" s="54">
        <f ca="1">IFERROR(AVERAGE(OFFSET('20 %'!$E26,,(COLUMNS($E$6:T25)-1)*4,,4)),"")</f>
        <v>0.55000000000000004</v>
      </c>
      <c r="U25" s="54" t="str">
        <f ca="1">IFERROR(AVERAGE(OFFSET('20 %'!$E26,,(COLUMNS($E$6:U25)-1)*4,,4)),"")</f>
        <v/>
      </c>
      <c r="V25" s="54" t="str">
        <f ca="1">IFERROR(AVERAGE(OFFSET('20 %'!$E26,,(COLUMNS($E$6:V25)-1)*4,,4)),"")</f>
        <v/>
      </c>
      <c r="W25" s="54">
        <f ca="1">IFERROR(AVERAGE(OFFSET('20 %'!$E26,,(COLUMNS($E$6:W25)-1)*4,,4)),"")</f>
        <v>0.55000000000000004</v>
      </c>
      <c r="X25" s="54" t="str">
        <f ca="1">IFERROR(AVERAGE(OFFSET('20 %'!$E26,,(COLUMNS($E$6:X25)-1)*4,,4)),"")</f>
        <v/>
      </c>
      <c r="Y25" s="54" t="str">
        <f ca="1">IFERROR(AVERAGE(OFFSET('20 %'!$E26,,(COLUMNS($E$6:Y25)-1)*4,,4)),"")</f>
        <v/>
      </c>
      <c r="Z25" s="54">
        <f ca="1">IFERROR(AVERAGE(OFFSET('20 %'!$E26,,(COLUMNS($E$6:Z25)-1)*4,,4)),"")</f>
        <v>0.65</v>
      </c>
      <c r="AA25" s="54">
        <f ca="1">IFERROR(AVERAGE(OFFSET('20 %'!$E26,,(COLUMNS($E$6:AA25)-1)*4,,4)),"")</f>
        <v>0.65</v>
      </c>
      <c r="AB25" s="54" t="str">
        <f ca="1">IFERROR(AVERAGE(OFFSET('20 %'!$E26,,(COLUMNS($E$6:AB25)-1)*4,,4)),"")</f>
        <v/>
      </c>
      <c r="AC25" s="54" t="str">
        <f ca="1">IFERROR(AVERAGE(OFFSET('20 %'!$E26,,(COLUMNS($E$6:AC25)-1)*4,,4)),"")</f>
        <v/>
      </c>
      <c r="AD25" s="54">
        <f ca="1">IFERROR(AVERAGE(OFFSET('20 %'!$E26,,(COLUMNS($E$6:AD25)-1)*4,,4)),"")</f>
        <v>0.83749999999999991</v>
      </c>
      <c r="AE25" s="54">
        <f ca="1">IFERROR(AVERAGE(OFFSET('20 %'!$E26,,(COLUMNS($E$6:AE25)-1)*4,,4)),"")</f>
        <v>0.55000000000000004</v>
      </c>
      <c r="AF25" s="54" t="str">
        <f ca="1">IFERROR(AVERAGE(OFFSET('20 %'!$E26,,(COLUMNS($E$6:AF25)-1)*4,,4)),"")</f>
        <v/>
      </c>
      <c r="AG25" s="54" t="str">
        <f ca="1">IFERROR(AVERAGE(OFFSET('20 %'!$E26,,(COLUMNS($E$6:AG25)-1)*4,,4)),"")</f>
        <v/>
      </c>
      <c r="AH25" s="54">
        <f ca="1">IFERROR(AVERAGE(OFFSET('20 %'!$E26,,(COLUMNS($E$6:AH25)-1)*4,,4)),"")</f>
        <v>0.75</v>
      </c>
      <c r="AI25" s="54">
        <f ca="1">IFERROR(AVERAGE(OFFSET('20 %'!$E26,,(COLUMNS($E$6:AI25)-1)*4,,4)),"")</f>
        <v>0.75</v>
      </c>
      <c r="AJ25" s="54" t="str">
        <f ca="1">IFERROR(AVERAGE(OFFSET('20 %'!$E26,,(COLUMNS($E$6:AJ25)-1)*4,,4)),"")</f>
        <v/>
      </c>
      <c r="AK25" s="54" t="str">
        <f ca="1">IFERROR(AVERAGE(OFFSET('20 %'!$E26,,(COLUMNS($E$6:AK25)-1)*4,,4)),"")</f>
        <v/>
      </c>
      <c r="AL25" s="54" t="str">
        <f ca="1">IFERROR(AVERAGE(OFFSET('20 %'!$E26,,(COLUMNS($E$6:AL25)-1)*4,,4)),"")</f>
        <v/>
      </c>
      <c r="AM25" s="54">
        <f ca="1">IFERROR(AVERAGE(OFFSET('20 %'!$E26,,(COLUMNS($E$6:AM25)-1)*4,,4)),"")</f>
        <v>0.75</v>
      </c>
      <c r="AN25" s="54">
        <f ca="1">IFERROR(AVERAGE(OFFSET('20 %'!$E26,,(COLUMNS($E$6:AN25)-1)*4,,4)),"")</f>
        <v>0.75</v>
      </c>
      <c r="AO25" s="54" t="str">
        <f ca="1">IFERROR(AVERAGE(OFFSET('20 %'!$E26,,(COLUMNS($E$6:AO25)-1)*4,,4)),"")</f>
        <v/>
      </c>
      <c r="AP25" s="54" t="str">
        <f ca="1">IFERROR(AVERAGE(OFFSET('20 %'!$E26,,(COLUMNS($E$6:AP25)-1)*4,,4)),"")</f>
        <v/>
      </c>
      <c r="AQ25" s="54">
        <f ca="1">IFERROR(AVERAGE(OFFSET('20 %'!$E26,,(COLUMNS($E$6:AQ25)-1)*4,,4)),"")</f>
        <v>0.88749999999999996</v>
      </c>
      <c r="AR25" s="54" t="str">
        <f ca="1">IFERROR(AVERAGE(OFFSET('20 %'!$E26,,(COLUMNS($E$6:AR25)-1)*4,,4)),"")</f>
        <v/>
      </c>
      <c r="AS25" s="54" t="str">
        <f ca="1">IFERROR(AVERAGE(OFFSET('20 %'!$E26,,(COLUMNS($E$6:AS25)-1)*4,,4)),"")</f>
        <v/>
      </c>
    </row>
    <row r="26" spans="2:45" x14ac:dyDescent="0.25">
      <c r="B26" s="42" t="str">
        <f>IF(ISBLANK('Nota de Estudiantes'!B29),"",'Nota de Estudiantes'!B29)</f>
        <v>23</v>
      </c>
      <c r="C26" s="42" t="str">
        <f>IF(ISBLANK('Nota de Estudiantes'!C29),"",'Nota de Estudiantes'!C29)</f>
        <v>SALAZAR MONTES, CARLOS ALBERTO</v>
      </c>
      <c r="D26" s="38" t="str">
        <f>IF(ISBLANK('Nota de Estudiantes'!D29),"",'Nota de Estudiantes'!D29)</f>
        <v>01</v>
      </c>
      <c r="E26" s="54">
        <f ca="1">IFERROR(AVERAGE(OFFSET('20 %'!$E27,,(COLUMNS($E$6:E26)-1)*4,,4)),"")</f>
        <v>0.71666666666666667</v>
      </c>
      <c r="F26" s="54">
        <f ca="1">IFERROR(AVERAGE(OFFSET('20 %'!$E27,,(COLUMNS($E$6:F26)-1)*4,,4)),"")</f>
        <v>0.65000000000000013</v>
      </c>
      <c r="G26" s="54" t="str">
        <f ca="1">IFERROR(AVERAGE(OFFSET('20 %'!$E27,,(COLUMNS($E$6:G26)-1)*4,,4)),"")</f>
        <v/>
      </c>
      <c r="H26" s="54" t="str">
        <f ca="1">IFERROR(AVERAGE(OFFSET('20 %'!$E27,,(COLUMNS($E$6:H26)-1)*4,,4)),"")</f>
        <v/>
      </c>
      <c r="I26" s="54">
        <f ca="1">IFERROR(AVERAGE(OFFSET('20 %'!$E27,,(COLUMNS($E$6:I26)-1)*4,,4)),"")</f>
        <v>0.65</v>
      </c>
      <c r="J26" s="54">
        <f ca="1">IFERROR(AVERAGE(OFFSET('20 %'!$E27,,(COLUMNS($E$6:J26)-1)*4,,4)),"")</f>
        <v>0.63750000000000007</v>
      </c>
      <c r="K26" s="54">
        <f ca="1">IFERROR(AVERAGE(OFFSET('20 %'!$E27,,(COLUMNS($E$6:K26)-1)*4,,4)),"")</f>
        <v>0.55000000000000004</v>
      </c>
      <c r="L26" s="54" t="str">
        <f ca="1">IFERROR(AVERAGE(OFFSET('20 %'!$E27,,(COLUMNS($E$6:L26)-1)*4,,4)),"")</f>
        <v/>
      </c>
      <c r="M26" s="54" t="str">
        <f ca="1">IFERROR(AVERAGE(OFFSET('20 %'!$E27,,(COLUMNS($E$6:M26)-1)*4,,4)),"")</f>
        <v/>
      </c>
      <c r="N26" s="54" t="str">
        <f ca="1">IFERROR(AVERAGE(OFFSET('20 %'!$E27,,(COLUMNS($E$6:N26)-1)*4,,4)),"")</f>
        <v/>
      </c>
      <c r="O26" s="54">
        <f ca="1">IFERROR(AVERAGE(OFFSET('20 %'!$E27,,(COLUMNS($E$6:O26)-1)*4,,4)),"")</f>
        <v>0.55000000000000004</v>
      </c>
      <c r="P26" s="54">
        <f ca="1">IFERROR(AVERAGE(OFFSET('20 %'!$E27,,(COLUMNS($E$6:P26)-1)*4,,4)),"")</f>
        <v>0.72499999999999998</v>
      </c>
      <c r="Q26" s="54" t="str">
        <f ca="1">IFERROR(AVERAGE(OFFSET('20 %'!$E27,,(COLUMNS($E$6:Q26)-1)*4,,4)),"")</f>
        <v/>
      </c>
      <c r="R26" s="54" t="str">
        <f ca="1">IFERROR(AVERAGE(OFFSET('20 %'!$E27,,(COLUMNS($E$6:R26)-1)*4,,4)),"")</f>
        <v/>
      </c>
      <c r="S26" s="54">
        <f ca="1">IFERROR(AVERAGE(OFFSET('20 %'!$E27,,(COLUMNS($E$6:S26)-1)*4,,4)),"")</f>
        <v>1</v>
      </c>
      <c r="T26" s="54">
        <f ca="1">IFERROR(AVERAGE(OFFSET('20 %'!$E27,,(COLUMNS($E$6:T26)-1)*4,,4)),"")</f>
        <v>0.95</v>
      </c>
      <c r="U26" s="54" t="str">
        <f ca="1">IFERROR(AVERAGE(OFFSET('20 %'!$E27,,(COLUMNS($E$6:U26)-1)*4,,4)),"")</f>
        <v/>
      </c>
      <c r="V26" s="54" t="str">
        <f ca="1">IFERROR(AVERAGE(OFFSET('20 %'!$E27,,(COLUMNS($E$6:V26)-1)*4,,4)),"")</f>
        <v/>
      </c>
      <c r="W26" s="54">
        <f ca="1">IFERROR(AVERAGE(OFFSET('20 %'!$E27,,(COLUMNS($E$6:W26)-1)*4,,4)),"")</f>
        <v>0.75</v>
      </c>
      <c r="X26" s="54" t="str">
        <f ca="1">IFERROR(AVERAGE(OFFSET('20 %'!$E27,,(COLUMNS($E$6:X26)-1)*4,,4)),"")</f>
        <v/>
      </c>
      <c r="Y26" s="54" t="str">
        <f ca="1">IFERROR(AVERAGE(OFFSET('20 %'!$E27,,(COLUMNS($E$6:Y26)-1)*4,,4)),"")</f>
        <v/>
      </c>
      <c r="Z26" s="54">
        <f ca="1">IFERROR(AVERAGE(OFFSET('20 %'!$E27,,(COLUMNS($E$6:Z26)-1)*4,,4)),"")</f>
        <v>0.95</v>
      </c>
      <c r="AA26" s="54">
        <f ca="1">IFERROR(AVERAGE(OFFSET('20 %'!$E27,,(COLUMNS($E$6:AA26)-1)*4,,4)),"")</f>
        <v>0.95</v>
      </c>
      <c r="AB26" s="54" t="str">
        <f ca="1">IFERROR(AVERAGE(OFFSET('20 %'!$E27,,(COLUMNS($E$6:AB26)-1)*4,,4)),"")</f>
        <v/>
      </c>
      <c r="AC26" s="54" t="str">
        <f ca="1">IFERROR(AVERAGE(OFFSET('20 %'!$E27,,(COLUMNS($E$6:AC26)-1)*4,,4)),"")</f>
        <v/>
      </c>
      <c r="AD26" s="54">
        <f ca="1">IFERROR(AVERAGE(OFFSET('20 %'!$E27,,(COLUMNS($E$6:AD26)-1)*4,,4)),"")</f>
        <v>0.82499999999999996</v>
      </c>
      <c r="AE26" s="54">
        <f ca="1">IFERROR(AVERAGE(OFFSET('20 %'!$E27,,(COLUMNS($E$6:AE26)-1)*4,,4)),"")</f>
        <v>0.95</v>
      </c>
      <c r="AF26" s="54" t="str">
        <f ca="1">IFERROR(AVERAGE(OFFSET('20 %'!$E27,,(COLUMNS($E$6:AF26)-1)*4,,4)),"")</f>
        <v/>
      </c>
      <c r="AG26" s="54" t="str">
        <f ca="1">IFERROR(AVERAGE(OFFSET('20 %'!$E27,,(COLUMNS($E$6:AG26)-1)*4,,4)),"")</f>
        <v/>
      </c>
      <c r="AH26" s="54">
        <f ca="1">IFERROR(AVERAGE(OFFSET('20 %'!$E27,,(COLUMNS($E$6:AH26)-1)*4,,4)),"")</f>
        <v>0.8</v>
      </c>
      <c r="AI26" s="54">
        <f ca="1">IFERROR(AVERAGE(OFFSET('20 %'!$E27,,(COLUMNS($E$6:AI26)-1)*4,,4)),"")</f>
        <v>0.8</v>
      </c>
      <c r="AJ26" s="54" t="str">
        <f ca="1">IFERROR(AVERAGE(OFFSET('20 %'!$E27,,(COLUMNS($E$6:AJ26)-1)*4,,4)),"")</f>
        <v/>
      </c>
      <c r="AK26" s="54" t="str">
        <f ca="1">IFERROR(AVERAGE(OFFSET('20 %'!$E27,,(COLUMNS($E$6:AK26)-1)*4,,4)),"")</f>
        <v/>
      </c>
      <c r="AL26" s="54" t="str">
        <f ca="1">IFERROR(AVERAGE(OFFSET('20 %'!$E27,,(COLUMNS($E$6:AL26)-1)*4,,4)),"")</f>
        <v/>
      </c>
      <c r="AM26" s="54">
        <f ca="1">IFERROR(AVERAGE(OFFSET('20 %'!$E27,,(COLUMNS($E$6:AM26)-1)*4,,4)),"")</f>
        <v>0.8</v>
      </c>
      <c r="AN26" s="54">
        <f ca="1">IFERROR(AVERAGE(OFFSET('20 %'!$E27,,(COLUMNS($E$6:AN26)-1)*4,,4)),"")</f>
        <v>0.8</v>
      </c>
      <c r="AO26" s="54" t="str">
        <f ca="1">IFERROR(AVERAGE(OFFSET('20 %'!$E27,,(COLUMNS($E$6:AO26)-1)*4,,4)),"")</f>
        <v/>
      </c>
      <c r="AP26" s="54" t="str">
        <f ca="1">IFERROR(AVERAGE(OFFSET('20 %'!$E27,,(COLUMNS($E$6:AP26)-1)*4,,4)),"")</f>
        <v/>
      </c>
      <c r="AQ26" s="54">
        <f ca="1">IFERROR(AVERAGE(OFFSET('20 %'!$E27,,(COLUMNS($E$6:AQ26)-1)*4,,4)),"")</f>
        <v>0.71250000000000002</v>
      </c>
      <c r="AR26" s="54" t="str">
        <f ca="1">IFERROR(AVERAGE(OFFSET('20 %'!$E27,,(COLUMNS($E$6:AR26)-1)*4,,4)),"")</f>
        <v/>
      </c>
      <c r="AS26" s="54" t="str">
        <f ca="1">IFERROR(AVERAGE(OFFSET('20 %'!$E27,,(COLUMNS($E$6:AS26)-1)*4,,4)),"")</f>
        <v/>
      </c>
    </row>
    <row r="27" spans="2:45" x14ac:dyDescent="0.25">
      <c r="B27" s="42" t="str">
        <f>IF(ISBLANK('Nota de Estudiantes'!B30),"",'Nota de Estudiantes'!B30)</f>
        <v>24</v>
      </c>
      <c r="C27" s="42" t="str">
        <f>IF(ISBLANK('Nota de Estudiantes'!C30),"",'Nota de Estudiantes'!C30)</f>
        <v>SILVA VILCHEZ, JOSE LUIS</v>
      </c>
      <c r="D27" s="38" t="str">
        <f>IF(ISBLANK('Nota de Estudiantes'!D30),"",'Nota de Estudiantes'!D30)</f>
        <v>05</v>
      </c>
      <c r="E27" s="54">
        <f ca="1">IFERROR(AVERAGE(OFFSET('20 %'!$E28,,(COLUMNS($E$6:E27)-1)*4,,4)),"")</f>
        <v>0.71666666666666667</v>
      </c>
      <c r="F27" s="54">
        <f ca="1">IFERROR(AVERAGE(OFFSET('20 %'!$E28,,(COLUMNS($E$6:F27)-1)*4,,4)),"")</f>
        <v>0.8125</v>
      </c>
      <c r="G27" s="54" t="str">
        <f ca="1">IFERROR(AVERAGE(OFFSET('20 %'!$E28,,(COLUMNS($E$6:G27)-1)*4,,4)),"")</f>
        <v/>
      </c>
      <c r="H27" s="54" t="str">
        <f ca="1">IFERROR(AVERAGE(OFFSET('20 %'!$E28,,(COLUMNS($E$6:H27)-1)*4,,4)),"")</f>
        <v/>
      </c>
      <c r="I27" s="54">
        <f ca="1">IFERROR(AVERAGE(OFFSET('20 %'!$E28,,(COLUMNS($E$6:I27)-1)*4,,4)),"")</f>
        <v>0.71666666666666667</v>
      </c>
      <c r="J27" s="54">
        <f ca="1">IFERROR(AVERAGE(OFFSET('20 %'!$E28,,(COLUMNS($E$6:J27)-1)*4,,4)),"")</f>
        <v>0.82499999999999996</v>
      </c>
      <c r="K27" s="54">
        <f ca="1">IFERROR(AVERAGE(OFFSET('20 %'!$E28,,(COLUMNS($E$6:K27)-1)*4,,4)),"")</f>
        <v>0.5</v>
      </c>
      <c r="L27" s="54" t="str">
        <f ca="1">IFERROR(AVERAGE(OFFSET('20 %'!$E28,,(COLUMNS($E$6:L27)-1)*4,,4)),"")</f>
        <v/>
      </c>
      <c r="M27" s="54" t="str">
        <f ca="1">IFERROR(AVERAGE(OFFSET('20 %'!$E28,,(COLUMNS($E$6:M27)-1)*4,,4)),"")</f>
        <v/>
      </c>
      <c r="N27" s="54" t="str">
        <f ca="1">IFERROR(AVERAGE(OFFSET('20 %'!$E28,,(COLUMNS($E$6:N27)-1)*4,,4)),"")</f>
        <v/>
      </c>
      <c r="O27" s="54">
        <f ca="1">IFERROR(AVERAGE(OFFSET('20 %'!$E28,,(COLUMNS($E$6:O27)-1)*4,,4)),"")</f>
        <v>0.5</v>
      </c>
      <c r="P27" s="54">
        <f ca="1">IFERROR(AVERAGE(OFFSET('20 %'!$E28,,(COLUMNS($E$6:P27)-1)*4,,4)),"")</f>
        <v>0.82499999999999996</v>
      </c>
      <c r="Q27" s="54" t="str">
        <f ca="1">IFERROR(AVERAGE(OFFSET('20 %'!$E28,,(COLUMNS($E$6:Q27)-1)*4,,4)),"")</f>
        <v/>
      </c>
      <c r="R27" s="54" t="str">
        <f ca="1">IFERROR(AVERAGE(OFFSET('20 %'!$E28,,(COLUMNS($E$6:R27)-1)*4,,4)),"")</f>
        <v/>
      </c>
      <c r="S27" s="54">
        <f ca="1">IFERROR(AVERAGE(OFFSET('20 %'!$E28,,(COLUMNS($E$6:S27)-1)*4,,4)),"")</f>
        <v>0.6</v>
      </c>
      <c r="T27" s="54">
        <f ca="1">IFERROR(AVERAGE(OFFSET('20 %'!$E28,,(COLUMNS($E$6:T27)-1)*4,,4)),"")</f>
        <v>0.65</v>
      </c>
      <c r="U27" s="54" t="str">
        <f ca="1">IFERROR(AVERAGE(OFFSET('20 %'!$E28,,(COLUMNS($E$6:U27)-1)*4,,4)),"")</f>
        <v/>
      </c>
      <c r="V27" s="54" t="str">
        <f ca="1">IFERROR(AVERAGE(OFFSET('20 %'!$E28,,(COLUMNS($E$6:V27)-1)*4,,4)),"")</f>
        <v/>
      </c>
      <c r="W27" s="54">
        <f ca="1">IFERROR(AVERAGE(OFFSET('20 %'!$E28,,(COLUMNS($E$6:W27)-1)*4,,4)),"")</f>
        <v>0.8</v>
      </c>
      <c r="X27" s="54" t="str">
        <f ca="1">IFERROR(AVERAGE(OFFSET('20 %'!$E28,,(COLUMNS($E$6:X27)-1)*4,,4)),"")</f>
        <v/>
      </c>
      <c r="Y27" s="54" t="str">
        <f ca="1">IFERROR(AVERAGE(OFFSET('20 %'!$E28,,(COLUMNS($E$6:Y27)-1)*4,,4)),"")</f>
        <v/>
      </c>
      <c r="Z27" s="54">
        <f ca="1">IFERROR(AVERAGE(OFFSET('20 %'!$E28,,(COLUMNS($E$6:Z27)-1)*4,,4)),"")</f>
        <v>0.7</v>
      </c>
      <c r="AA27" s="54">
        <f ca="1">IFERROR(AVERAGE(OFFSET('20 %'!$E28,,(COLUMNS($E$6:AA27)-1)*4,,4)),"")</f>
        <v>0.7</v>
      </c>
      <c r="AB27" s="54" t="str">
        <f ca="1">IFERROR(AVERAGE(OFFSET('20 %'!$E28,,(COLUMNS($E$6:AB27)-1)*4,,4)),"")</f>
        <v/>
      </c>
      <c r="AC27" s="54" t="str">
        <f ca="1">IFERROR(AVERAGE(OFFSET('20 %'!$E28,,(COLUMNS($E$6:AC27)-1)*4,,4)),"")</f>
        <v/>
      </c>
      <c r="AD27" s="54">
        <f ca="1">IFERROR(AVERAGE(OFFSET('20 %'!$E28,,(COLUMNS($E$6:AD27)-1)*4,,4)),"")</f>
        <v>0.5625</v>
      </c>
      <c r="AE27" s="54">
        <f ca="1">IFERROR(AVERAGE(OFFSET('20 %'!$E28,,(COLUMNS($E$6:AE27)-1)*4,,4)),"")</f>
        <v>0.65</v>
      </c>
      <c r="AF27" s="54" t="str">
        <f ca="1">IFERROR(AVERAGE(OFFSET('20 %'!$E28,,(COLUMNS($E$6:AF27)-1)*4,,4)),"")</f>
        <v/>
      </c>
      <c r="AG27" s="54" t="str">
        <f ca="1">IFERROR(AVERAGE(OFFSET('20 %'!$E28,,(COLUMNS($E$6:AG27)-1)*4,,4)),"")</f>
        <v/>
      </c>
      <c r="AH27" s="54">
        <f ca="1">IFERROR(AVERAGE(OFFSET('20 %'!$E28,,(COLUMNS($E$6:AH27)-1)*4,,4)),"")</f>
        <v>0.5</v>
      </c>
      <c r="AI27" s="54">
        <f ca="1">IFERROR(AVERAGE(OFFSET('20 %'!$E28,,(COLUMNS($E$6:AI27)-1)*4,,4)),"")</f>
        <v>0.5</v>
      </c>
      <c r="AJ27" s="54" t="str">
        <f ca="1">IFERROR(AVERAGE(OFFSET('20 %'!$E28,,(COLUMNS($E$6:AJ27)-1)*4,,4)),"")</f>
        <v/>
      </c>
      <c r="AK27" s="54" t="str">
        <f ca="1">IFERROR(AVERAGE(OFFSET('20 %'!$E28,,(COLUMNS($E$6:AK27)-1)*4,,4)),"")</f>
        <v/>
      </c>
      <c r="AL27" s="54" t="str">
        <f ca="1">IFERROR(AVERAGE(OFFSET('20 %'!$E28,,(COLUMNS($E$6:AL27)-1)*4,,4)),"")</f>
        <v/>
      </c>
      <c r="AM27" s="54">
        <f ca="1">IFERROR(AVERAGE(OFFSET('20 %'!$E28,,(COLUMNS($E$6:AM27)-1)*4,,4)),"")</f>
        <v>0.45</v>
      </c>
      <c r="AN27" s="54">
        <f ca="1">IFERROR(AVERAGE(OFFSET('20 %'!$E28,,(COLUMNS($E$6:AN27)-1)*4,,4)),"")</f>
        <v>0.45</v>
      </c>
      <c r="AO27" s="54" t="str">
        <f ca="1">IFERROR(AVERAGE(OFFSET('20 %'!$E28,,(COLUMNS($E$6:AO27)-1)*4,,4)),"")</f>
        <v/>
      </c>
      <c r="AP27" s="54" t="str">
        <f ca="1">IFERROR(AVERAGE(OFFSET('20 %'!$E28,,(COLUMNS($E$6:AP27)-1)*4,,4)),"")</f>
        <v/>
      </c>
      <c r="AQ27" s="54">
        <f ca="1">IFERROR(AVERAGE(OFFSET('20 %'!$E28,,(COLUMNS($E$6:AQ27)-1)*4,,4)),"")</f>
        <v>0.89999999999999991</v>
      </c>
      <c r="AR27" s="54" t="str">
        <f ca="1">IFERROR(AVERAGE(OFFSET('20 %'!$E28,,(COLUMNS($E$6:AR27)-1)*4,,4)),"")</f>
        <v/>
      </c>
      <c r="AS27" s="54" t="str">
        <f ca="1">IFERROR(AVERAGE(OFFSET('20 %'!$E28,,(COLUMNS($E$6:AS27)-1)*4,,4)),"")</f>
        <v/>
      </c>
    </row>
    <row r="28" spans="2:45" x14ac:dyDescent="0.25">
      <c r="B28" s="42" t="str">
        <f>IF(ISBLANK('Nota de Estudiantes'!B31),"",'Nota de Estudiantes'!B31)</f>
        <v>25</v>
      </c>
      <c r="C28" s="42" t="str">
        <f>IF(ISBLANK('Nota de Estudiantes'!C31),"",'Nota de Estudiantes'!C31)</f>
        <v>TORRES ZAPATA, MICHEL EMERSON</v>
      </c>
      <c r="D28" s="38" t="str">
        <f>IF(ISBLANK('Nota de Estudiantes'!D31),"",'Nota de Estudiantes'!D31)</f>
        <v>04</v>
      </c>
      <c r="E28" s="54">
        <f ca="1">IFERROR(AVERAGE(OFFSET('20 %'!$E29,,(COLUMNS($E$6:E28)-1)*4,,4)),"")</f>
        <v>0.83333333333333337</v>
      </c>
      <c r="F28" s="54">
        <f ca="1">IFERROR(AVERAGE(OFFSET('20 %'!$E29,,(COLUMNS($E$6:F28)-1)*4,,4)),"")</f>
        <v>0.77500000000000002</v>
      </c>
      <c r="G28" s="54" t="str">
        <f ca="1">IFERROR(AVERAGE(OFFSET('20 %'!$E29,,(COLUMNS($E$6:G28)-1)*4,,4)),"")</f>
        <v/>
      </c>
      <c r="H28" s="54" t="str">
        <f ca="1">IFERROR(AVERAGE(OFFSET('20 %'!$E29,,(COLUMNS($E$6:H28)-1)*4,,4)),"")</f>
        <v/>
      </c>
      <c r="I28" s="54">
        <f ca="1">IFERROR(AVERAGE(OFFSET('20 %'!$E29,,(COLUMNS($E$6:I28)-1)*4,,4)),"")</f>
        <v>0.9</v>
      </c>
      <c r="J28" s="54">
        <f ca="1">IFERROR(AVERAGE(OFFSET('20 %'!$E29,,(COLUMNS($E$6:J28)-1)*4,,4)),"")</f>
        <v>0.76250000000000007</v>
      </c>
      <c r="K28" s="54">
        <f ca="1">IFERROR(AVERAGE(OFFSET('20 %'!$E29,,(COLUMNS($E$6:K28)-1)*4,,4)),"")</f>
        <v>0.65</v>
      </c>
      <c r="L28" s="54" t="str">
        <f ca="1">IFERROR(AVERAGE(OFFSET('20 %'!$E29,,(COLUMNS($E$6:L28)-1)*4,,4)),"")</f>
        <v/>
      </c>
      <c r="M28" s="54" t="str">
        <f ca="1">IFERROR(AVERAGE(OFFSET('20 %'!$E29,,(COLUMNS($E$6:M28)-1)*4,,4)),"")</f>
        <v/>
      </c>
      <c r="N28" s="54" t="str">
        <f ca="1">IFERROR(AVERAGE(OFFSET('20 %'!$E29,,(COLUMNS($E$6:N28)-1)*4,,4)),"")</f>
        <v/>
      </c>
      <c r="O28" s="54">
        <f ca="1">IFERROR(AVERAGE(OFFSET('20 %'!$E29,,(COLUMNS($E$6:O28)-1)*4,,4)),"")</f>
        <v>0.65</v>
      </c>
      <c r="P28" s="54">
        <f ca="1">IFERROR(AVERAGE(OFFSET('20 %'!$E29,,(COLUMNS($E$6:P28)-1)*4,,4)),"")</f>
        <v>0.45</v>
      </c>
      <c r="Q28" s="54" t="str">
        <f ca="1">IFERROR(AVERAGE(OFFSET('20 %'!$E29,,(COLUMNS($E$6:Q28)-1)*4,,4)),"")</f>
        <v/>
      </c>
      <c r="R28" s="54" t="str">
        <f ca="1">IFERROR(AVERAGE(OFFSET('20 %'!$E29,,(COLUMNS($E$6:R28)-1)*4,,4)),"")</f>
        <v/>
      </c>
      <c r="S28" s="54">
        <f ca="1">IFERROR(AVERAGE(OFFSET('20 %'!$E29,,(COLUMNS($E$6:S28)-1)*4,,4)),"")</f>
        <v>0.7</v>
      </c>
      <c r="T28" s="54">
        <f ca="1">IFERROR(AVERAGE(OFFSET('20 %'!$E29,,(COLUMNS($E$6:T28)-1)*4,,4)),"")</f>
        <v>0.4</v>
      </c>
      <c r="U28" s="54" t="str">
        <f ca="1">IFERROR(AVERAGE(OFFSET('20 %'!$E29,,(COLUMNS($E$6:U28)-1)*4,,4)),"")</f>
        <v/>
      </c>
      <c r="V28" s="54" t="str">
        <f ca="1">IFERROR(AVERAGE(OFFSET('20 %'!$E29,,(COLUMNS($E$6:V28)-1)*4,,4)),"")</f>
        <v/>
      </c>
      <c r="W28" s="54">
        <f ca="1">IFERROR(AVERAGE(OFFSET('20 %'!$E29,,(COLUMNS($E$6:W28)-1)*4,,4)),"")</f>
        <v>0.875</v>
      </c>
      <c r="X28" s="54" t="str">
        <f ca="1">IFERROR(AVERAGE(OFFSET('20 %'!$E29,,(COLUMNS($E$6:X28)-1)*4,,4)),"")</f>
        <v/>
      </c>
      <c r="Y28" s="54" t="str">
        <f ca="1">IFERROR(AVERAGE(OFFSET('20 %'!$E29,,(COLUMNS($E$6:Y28)-1)*4,,4)),"")</f>
        <v/>
      </c>
      <c r="Z28" s="54">
        <f ca="1">IFERROR(AVERAGE(OFFSET('20 %'!$E29,,(COLUMNS($E$6:Z28)-1)*4,,4)),"")</f>
        <v>0.8</v>
      </c>
      <c r="AA28" s="54">
        <f ca="1">IFERROR(AVERAGE(OFFSET('20 %'!$E29,,(COLUMNS($E$6:AA28)-1)*4,,4)),"")</f>
        <v>0.8</v>
      </c>
      <c r="AB28" s="54" t="str">
        <f ca="1">IFERROR(AVERAGE(OFFSET('20 %'!$E29,,(COLUMNS($E$6:AB28)-1)*4,,4)),"")</f>
        <v/>
      </c>
      <c r="AC28" s="54" t="str">
        <f ca="1">IFERROR(AVERAGE(OFFSET('20 %'!$E29,,(COLUMNS($E$6:AC28)-1)*4,,4)),"")</f>
        <v/>
      </c>
      <c r="AD28" s="54">
        <f ca="1">IFERROR(AVERAGE(OFFSET('20 %'!$E29,,(COLUMNS($E$6:AD28)-1)*4,,4)),"")</f>
        <v>0.61250000000000004</v>
      </c>
      <c r="AE28" s="54">
        <f ca="1">IFERROR(AVERAGE(OFFSET('20 %'!$E29,,(COLUMNS($E$6:AE28)-1)*4,,4)),"")</f>
        <v>0.4</v>
      </c>
      <c r="AF28" s="54" t="str">
        <f ca="1">IFERROR(AVERAGE(OFFSET('20 %'!$E29,,(COLUMNS($E$6:AF28)-1)*4,,4)),"")</f>
        <v/>
      </c>
      <c r="AG28" s="54" t="str">
        <f ca="1">IFERROR(AVERAGE(OFFSET('20 %'!$E29,,(COLUMNS($E$6:AG28)-1)*4,,4)),"")</f>
        <v/>
      </c>
      <c r="AH28" s="54">
        <f ca="1">IFERROR(AVERAGE(OFFSET('20 %'!$E29,,(COLUMNS($E$6:AH28)-1)*4,,4)),"")</f>
        <v>0.45</v>
      </c>
      <c r="AI28" s="54">
        <f ca="1">IFERROR(AVERAGE(OFFSET('20 %'!$E29,,(COLUMNS($E$6:AI28)-1)*4,,4)),"")</f>
        <v>0.45</v>
      </c>
      <c r="AJ28" s="54" t="str">
        <f ca="1">IFERROR(AVERAGE(OFFSET('20 %'!$E29,,(COLUMNS($E$6:AJ28)-1)*4,,4)),"")</f>
        <v/>
      </c>
      <c r="AK28" s="54" t="str">
        <f ca="1">IFERROR(AVERAGE(OFFSET('20 %'!$E29,,(COLUMNS($E$6:AK28)-1)*4,,4)),"")</f>
        <v/>
      </c>
      <c r="AL28" s="54" t="str">
        <f ca="1">IFERROR(AVERAGE(OFFSET('20 %'!$E29,,(COLUMNS($E$6:AL28)-1)*4,,4)),"")</f>
        <v/>
      </c>
      <c r="AM28" s="54">
        <f ca="1">IFERROR(AVERAGE(OFFSET('20 %'!$E29,,(COLUMNS($E$6:AM28)-1)*4,,4)),"")</f>
        <v>0.45</v>
      </c>
      <c r="AN28" s="54">
        <f ca="1">IFERROR(AVERAGE(OFFSET('20 %'!$E29,,(COLUMNS($E$6:AN28)-1)*4,,4)),"")</f>
        <v>0.45</v>
      </c>
      <c r="AO28" s="54" t="str">
        <f ca="1">IFERROR(AVERAGE(OFFSET('20 %'!$E29,,(COLUMNS($E$6:AO28)-1)*4,,4)),"")</f>
        <v/>
      </c>
      <c r="AP28" s="54" t="str">
        <f ca="1">IFERROR(AVERAGE(OFFSET('20 %'!$E29,,(COLUMNS($E$6:AP28)-1)*4,,4)),"")</f>
        <v/>
      </c>
      <c r="AQ28" s="54">
        <f ca="1">IFERROR(AVERAGE(OFFSET('20 %'!$E29,,(COLUMNS($E$6:AQ28)-1)*4,,4)),"")</f>
        <v>0.66250000000000009</v>
      </c>
      <c r="AR28" s="54" t="str">
        <f ca="1">IFERROR(AVERAGE(OFFSET('20 %'!$E29,,(COLUMNS($E$6:AR28)-1)*4,,4)),"")</f>
        <v/>
      </c>
      <c r="AS28" s="54" t="str">
        <f ca="1">IFERROR(AVERAGE(OFFSET('20 %'!$E29,,(COLUMNS($E$6:AS28)-1)*4,,4)),"")</f>
        <v/>
      </c>
    </row>
    <row r="29" spans="2:45" x14ac:dyDescent="0.25">
      <c r="B29" s="42" t="str">
        <f>IF(ISBLANK('Nota de Estudiantes'!B32),"",'Nota de Estudiantes'!B32)</f>
        <v>26</v>
      </c>
      <c r="C29" s="42" t="str">
        <f>IF(ISBLANK('Nota de Estudiantes'!C32),"",'Nota de Estudiantes'!C32)</f>
        <v>VEGA BUENO, JAVIER ADRIAN</v>
      </c>
      <c r="D29" s="38" t="str">
        <f>IF(ISBLANK('Nota de Estudiantes'!D32),"",'Nota de Estudiantes'!D32)</f>
        <v>02</v>
      </c>
      <c r="E29" s="54">
        <f ca="1">IFERROR(AVERAGE(OFFSET('20 %'!$E30,,(COLUMNS($E$6:E29)-1)*4,,4)),"")</f>
        <v>0.76666666666666661</v>
      </c>
      <c r="F29" s="54">
        <f ca="1">IFERROR(AVERAGE(OFFSET('20 %'!$E30,,(COLUMNS($E$6:F29)-1)*4,,4)),"")</f>
        <v>0.68750000000000011</v>
      </c>
      <c r="G29" s="54" t="str">
        <f ca="1">IFERROR(AVERAGE(OFFSET('20 %'!$E30,,(COLUMNS($E$6:G29)-1)*4,,4)),"")</f>
        <v/>
      </c>
      <c r="H29" s="54" t="str">
        <f ca="1">IFERROR(AVERAGE(OFFSET('20 %'!$E30,,(COLUMNS($E$6:H29)-1)*4,,4)),"")</f>
        <v/>
      </c>
      <c r="I29" s="54">
        <f ca="1">IFERROR(AVERAGE(OFFSET('20 %'!$E30,,(COLUMNS($E$6:I29)-1)*4,,4)),"")</f>
        <v>0.78333333333333333</v>
      </c>
      <c r="J29" s="54">
        <f ca="1">IFERROR(AVERAGE(OFFSET('20 %'!$E30,,(COLUMNS($E$6:J29)-1)*4,,4)),"")</f>
        <v>0.58750000000000002</v>
      </c>
      <c r="K29" s="54">
        <f ca="1">IFERROR(AVERAGE(OFFSET('20 %'!$E30,,(COLUMNS($E$6:K29)-1)*4,,4)),"")</f>
        <v>0.75</v>
      </c>
      <c r="L29" s="54" t="str">
        <f ca="1">IFERROR(AVERAGE(OFFSET('20 %'!$E30,,(COLUMNS($E$6:L29)-1)*4,,4)),"")</f>
        <v/>
      </c>
      <c r="M29" s="54" t="str">
        <f ca="1">IFERROR(AVERAGE(OFFSET('20 %'!$E30,,(COLUMNS($E$6:M29)-1)*4,,4)),"")</f>
        <v/>
      </c>
      <c r="N29" s="54" t="str">
        <f ca="1">IFERROR(AVERAGE(OFFSET('20 %'!$E30,,(COLUMNS($E$6:N29)-1)*4,,4)),"")</f>
        <v/>
      </c>
      <c r="O29" s="54">
        <f ca="1">IFERROR(AVERAGE(OFFSET('20 %'!$E30,,(COLUMNS($E$6:O29)-1)*4,,4)),"")</f>
        <v>0.75</v>
      </c>
      <c r="P29" s="54">
        <f ca="1">IFERROR(AVERAGE(OFFSET('20 %'!$E30,,(COLUMNS($E$6:P29)-1)*4,,4)),"")</f>
        <v>0.85000000000000009</v>
      </c>
      <c r="Q29" s="54" t="str">
        <f ca="1">IFERROR(AVERAGE(OFFSET('20 %'!$E30,,(COLUMNS($E$6:Q29)-1)*4,,4)),"")</f>
        <v/>
      </c>
      <c r="R29" s="54" t="str">
        <f ca="1">IFERROR(AVERAGE(OFFSET('20 %'!$E30,,(COLUMNS($E$6:R29)-1)*4,,4)),"")</f>
        <v/>
      </c>
      <c r="S29" s="54">
        <f ca="1">IFERROR(AVERAGE(OFFSET('20 %'!$E30,,(COLUMNS($E$6:S29)-1)*4,,4)),"")</f>
        <v>0.5</v>
      </c>
      <c r="T29" s="54">
        <f ca="1">IFERROR(AVERAGE(OFFSET('20 %'!$E30,,(COLUMNS($E$6:T29)-1)*4,,4)),"")</f>
        <v>0.8</v>
      </c>
      <c r="U29" s="54" t="str">
        <f ca="1">IFERROR(AVERAGE(OFFSET('20 %'!$E30,,(COLUMNS($E$6:U29)-1)*4,,4)),"")</f>
        <v/>
      </c>
      <c r="V29" s="54" t="str">
        <f ca="1">IFERROR(AVERAGE(OFFSET('20 %'!$E30,,(COLUMNS($E$6:V29)-1)*4,,4)),"")</f>
        <v/>
      </c>
      <c r="W29" s="54">
        <f ca="1">IFERROR(AVERAGE(OFFSET('20 %'!$E30,,(COLUMNS($E$6:W29)-1)*4,,4)),"")</f>
        <v>0.77500000000000002</v>
      </c>
      <c r="X29" s="54" t="str">
        <f ca="1">IFERROR(AVERAGE(OFFSET('20 %'!$E30,,(COLUMNS($E$6:X29)-1)*4,,4)),"")</f>
        <v/>
      </c>
      <c r="Y29" s="54" t="str">
        <f ca="1">IFERROR(AVERAGE(OFFSET('20 %'!$E30,,(COLUMNS($E$6:Y29)-1)*4,,4)),"")</f>
        <v/>
      </c>
      <c r="Z29" s="54" t="str">
        <f ca="1">IFERROR(AVERAGE(OFFSET('20 %'!$E30,,(COLUMNS($E$6:Z29)-1)*4,,4)),"")</f>
        <v/>
      </c>
      <c r="AA29" s="54">
        <f ca="1">IFERROR(AVERAGE(OFFSET('20 %'!$E30,,(COLUMNS($E$6:AA29)-1)*4,,4)),"")</f>
        <v>0.9</v>
      </c>
      <c r="AB29" s="54" t="str">
        <f ca="1">IFERROR(AVERAGE(OFFSET('20 %'!$E30,,(COLUMNS($E$6:AB29)-1)*4,,4)),"")</f>
        <v/>
      </c>
      <c r="AC29" s="54" t="str">
        <f ca="1">IFERROR(AVERAGE(OFFSET('20 %'!$E30,,(COLUMNS($E$6:AC29)-1)*4,,4)),"")</f>
        <v/>
      </c>
      <c r="AD29" s="54">
        <f ca="1">IFERROR(AVERAGE(OFFSET('20 %'!$E30,,(COLUMNS($E$6:AD29)-1)*4,,4)),"")</f>
        <v>0.72500000000000009</v>
      </c>
      <c r="AE29" s="54">
        <f ca="1">IFERROR(AVERAGE(OFFSET('20 %'!$E30,,(COLUMNS($E$6:AE29)-1)*4,,4)),"")</f>
        <v>0.8</v>
      </c>
      <c r="AF29" s="54" t="str">
        <f ca="1">IFERROR(AVERAGE(OFFSET('20 %'!$E30,,(COLUMNS($E$6:AF29)-1)*4,,4)),"")</f>
        <v/>
      </c>
      <c r="AG29" s="54" t="str">
        <f ca="1">IFERROR(AVERAGE(OFFSET('20 %'!$E30,,(COLUMNS($E$6:AG29)-1)*4,,4)),"")</f>
        <v/>
      </c>
      <c r="AH29" s="54">
        <f ca="1">IFERROR(AVERAGE(OFFSET('20 %'!$E30,,(COLUMNS($E$6:AH29)-1)*4,,4)),"")</f>
        <v>0.55000000000000004</v>
      </c>
      <c r="AI29" s="54">
        <f ca="1">IFERROR(AVERAGE(OFFSET('20 %'!$E30,,(COLUMNS($E$6:AI29)-1)*4,,4)),"")</f>
        <v>0.55000000000000004</v>
      </c>
      <c r="AJ29" s="54" t="str">
        <f ca="1">IFERROR(AVERAGE(OFFSET('20 %'!$E30,,(COLUMNS($E$6:AJ29)-1)*4,,4)),"")</f>
        <v/>
      </c>
      <c r="AK29" s="54" t="str">
        <f ca="1">IFERROR(AVERAGE(OFFSET('20 %'!$E30,,(COLUMNS($E$6:AK29)-1)*4,,4)),"")</f>
        <v/>
      </c>
      <c r="AL29" s="54" t="str">
        <f ca="1">IFERROR(AVERAGE(OFFSET('20 %'!$E30,,(COLUMNS($E$6:AL29)-1)*4,,4)),"")</f>
        <v/>
      </c>
      <c r="AM29" s="54">
        <f ca="1">IFERROR(AVERAGE(OFFSET('20 %'!$E30,,(COLUMNS($E$6:AM29)-1)*4,,4)),"")</f>
        <v>0.9</v>
      </c>
      <c r="AN29" s="54">
        <f ca="1">IFERROR(AVERAGE(OFFSET('20 %'!$E30,,(COLUMNS($E$6:AN29)-1)*4,,4)),"")</f>
        <v>0.9</v>
      </c>
      <c r="AO29" s="54" t="str">
        <f ca="1">IFERROR(AVERAGE(OFFSET('20 %'!$E30,,(COLUMNS($E$6:AO29)-1)*4,,4)),"")</f>
        <v/>
      </c>
      <c r="AP29" s="54" t="str">
        <f ca="1">IFERROR(AVERAGE(OFFSET('20 %'!$E30,,(COLUMNS($E$6:AP29)-1)*4,,4)),"")</f>
        <v/>
      </c>
      <c r="AQ29" s="54">
        <f ca="1">IFERROR(AVERAGE(OFFSET('20 %'!$E30,,(COLUMNS($E$6:AQ29)-1)*4,,4)),"")</f>
        <v>0.75</v>
      </c>
      <c r="AR29" s="54" t="str">
        <f ca="1">IFERROR(AVERAGE(OFFSET('20 %'!$E30,,(COLUMNS($E$6:AR29)-1)*4,,4)),"")</f>
        <v/>
      </c>
      <c r="AS29" s="54" t="str">
        <f ca="1">IFERROR(AVERAGE(OFFSET('20 %'!$E30,,(COLUMNS($E$6:AS29)-1)*4,,4)),"")</f>
        <v/>
      </c>
    </row>
    <row r="30" spans="2:45" x14ac:dyDescent="0.25">
      <c r="B30" s="42" t="str">
        <f>IF(ISBLANK('Nota de Estudiantes'!B33),"",'Nota de Estudiantes'!B33)</f>
        <v/>
      </c>
      <c r="C30" s="42" t="str">
        <f>IF(ISBLANK('Nota de Estudiantes'!C33),"",'Nota de Estudiantes'!C33)</f>
        <v/>
      </c>
      <c r="D30" s="38" t="str">
        <f>IF(ISBLANK('Nota de Estudiantes'!D33),"",'Nota de Estudiantes'!D33)</f>
        <v/>
      </c>
      <c r="E30" s="54" t="str">
        <f ca="1">IFERROR(AVERAGE(OFFSET('20 %'!$E31,,(COLUMNS($E$6:E30)-1)*4,,4)),"")</f>
        <v/>
      </c>
      <c r="F30" s="54" t="str">
        <f ca="1">IFERROR(AVERAGE(OFFSET('20 %'!$E31,,(COLUMNS($E$6:F30)-1)*4,,4)),"")</f>
        <v/>
      </c>
      <c r="G30" s="54" t="str">
        <f ca="1">IFERROR(AVERAGE(OFFSET('20 %'!$E31,,(COLUMNS($E$6:G30)-1)*4,,4)),"")</f>
        <v/>
      </c>
      <c r="H30" s="54" t="str">
        <f ca="1">IFERROR(AVERAGE(OFFSET('20 %'!$E31,,(COLUMNS($E$6:H30)-1)*4,,4)),"")</f>
        <v/>
      </c>
      <c r="I30" s="54" t="str">
        <f ca="1">IFERROR(AVERAGE(OFFSET('20 %'!$E31,,(COLUMNS($E$6:I30)-1)*4,,4)),"")</f>
        <v/>
      </c>
      <c r="J30" s="54" t="str">
        <f ca="1">IFERROR(AVERAGE(OFFSET('20 %'!$E31,,(COLUMNS($E$6:J30)-1)*4,,4)),"")</f>
        <v/>
      </c>
      <c r="K30" s="54" t="str">
        <f ca="1">IFERROR(AVERAGE(OFFSET('20 %'!$E31,,(COLUMNS($E$6:K30)-1)*4,,4)),"")</f>
        <v/>
      </c>
      <c r="L30" s="54" t="str">
        <f ca="1">IFERROR(AVERAGE(OFFSET('20 %'!$E31,,(COLUMNS($E$6:L30)-1)*4,,4)),"")</f>
        <v/>
      </c>
      <c r="M30" s="54" t="str">
        <f ca="1">IFERROR(AVERAGE(OFFSET('20 %'!$E31,,(COLUMNS($E$6:M30)-1)*4,,4)),"")</f>
        <v/>
      </c>
      <c r="N30" s="54" t="str">
        <f ca="1">IFERROR(AVERAGE(OFFSET('20 %'!$E31,,(COLUMNS($E$6:N30)-1)*4,,4)),"")</f>
        <v/>
      </c>
      <c r="O30" s="54" t="str">
        <f ca="1">IFERROR(AVERAGE(OFFSET('20 %'!$E31,,(COLUMNS($E$6:O30)-1)*4,,4)),"")</f>
        <v/>
      </c>
      <c r="P30" s="54" t="str">
        <f ca="1">IFERROR(AVERAGE(OFFSET('20 %'!$E31,,(COLUMNS($E$6:P30)-1)*4,,4)),"")</f>
        <v/>
      </c>
      <c r="Q30" s="54" t="str">
        <f ca="1">IFERROR(AVERAGE(OFFSET('20 %'!$E31,,(COLUMNS($E$6:Q30)-1)*4,,4)),"")</f>
        <v/>
      </c>
      <c r="R30" s="54" t="str">
        <f ca="1">IFERROR(AVERAGE(OFFSET('20 %'!$E31,,(COLUMNS($E$6:R30)-1)*4,,4)),"")</f>
        <v/>
      </c>
      <c r="S30" s="54" t="str">
        <f ca="1">IFERROR(AVERAGE(OFFSET('20 %'!$E31,,(COLUMNS($E$6:S30)-1)*4,,4)),"")</f>
        <v/>
      </c>
      <c r="T30" s="54" t="str">
        <f ca="1">IFERROR(AVERAGE(OFFSET('20 %'!$E31,,(COLUMNS($E$6:T30)-1)*4,,4)),"")</f>
        <v/>
      </c>
      <c r="U30" s="54" t="str">
        <f ca="1">IFERROR(AVERAGE(OFFSET('20 %'!$E31,,(COLUMNS($E$6:U30)-1)*4,,4)),"")</f>
        <v/>
      </c>
      <c r="V30" s="54" t="str">
        <f ca="1">IFERROR(AVERAGE(OFFSET('20 %'!$E31,,(COLUMNS($E$6:V30)-1)*4,,4)),"")</f>
        <v/>
      </c>
      <c r="W30" s="54" t="str">
        <f ca="1">IFERROR(AVERAGE(OFFSET('20 %'!$E31,,(COLUMNS($E$6:W30)-1)*4,,4)),"")</f>
        <v/>
      </c>
      <c r="X30" s="54" t="str">
        <f ca="1">IFERROR(AVERAGE(OFFSET('20 %'!$E31,,(COLUMNS($E$6:X30)-1)*4,,4)),"")</f>
        <v/>
      </c>
      <c r="Y30" s="54" t="str">
        <f ca="1">IFERROR(AVERAGE(OFFSET('20 %'!$E31,,(COLUMNS($E$6:Y30)-1)*4,,4)),"")</f>
        <v/>
      </c>
      <c r="Z30" s="54" t="str">
        <f ca="1">IFERROR(AVERAGE(OFFSET('20 %'!$E31,,(COLUMNS($E$6:Z30)-1)*4,,4)),"")</f>
        <v/>
      </c>
      <c r="AA30" s="54" t="str">
        <f ca="1">IFERROR(AVERAGE(OFFSET('20 %'!$E31,,(COLUMNS($E$6:AA30)-1)*4,,4)),"")</f>
        <v/>
      </c>
      <c r="AB30" s="54" t="str">
        <f ca="1">IFERROR(AVERAGE(OFFSET('20 %'!$E31,,(COLUMNS($E$6:AB30)-1)*4,,4)),"")</f>
        <v/>
      </c>
      <c r="AC30" s="54" t="str">
        <f ca="1">IFERROR(AVERAGE(OFFSET('20 %'!$E31,,(COLUMNS($E$6:AC30)-1)*4,,4)),"")</f>
        <v/>
      </c>
      <c r="AD30" s="54" t="str">
        <f ca="1">IFERROR(AVERAGE(OFFSET('20 %'!$E31,,(COLUMNS($E$6:AD30)-1)*4,,4)),"")</f>
        <v/>
      </c>
      <c r="AE30" s="54" t="str">
        <f ca="1">IFERROR(AVERAGE(OFFSET('20 %'!$E31,,(COLUMNS($E$6:AE30)-1)*4,,4)),"")</f>
        <v/>
      </c>
      <c r="AF30" s="54" t="str">
        <f ca="1">IFERROR(AVERAGE(OFFSET('20 %'!$E31,,(COLUMNS($E$6:AF30)-1)*4,,4)),"")</f>
        <v/>
      </c>
      <c r="AG30" s="54" t="str">
        <f ca="1">IFERROR(AVERAGE(OFFSET('20 %'!$E31,,(COLUMNS($E$6:AG30)-1)*4,,4)),"")</f>
        <v/>
      </c>
      <c r="AH30" s="54" t="str">
        <f ca="1">IFERROR(AVERAGE(OFFSET('20 %'!$E31,,(COLUMNS($E$6:AH30)-1)*4,,4)),"")</f>
        <v/>
      </c>
      <c r="AI30" s="54" t="str">
        <f ca="1">IFERROR(AVERAGE(OFFSET('20 %'!$E31,,(COLUMNS($E$6:AI30)-1)*4,,4)),"")</f>
        <v/>
      </c>
      <c r="AJ30" s="54" t="str">
        <f ca="1">IFERROR(AVERAGE(OFFSET('20 %'!$E31,,(COLUMNS($E$6:AJ30)-1)*4,,4)),"")</f>
        <v/>
      </c>
      <c r="AK30" s="54" t="str">
        <f ca="1">IFERROR(AVERAGE(OFFSET('20 %'!$E31,,(COLUMNS($E$6:AK30)-1)*4,,4)),"")</f>
        <v/>
      </c>
      <c r="AL30" s="54" t="str">
        <f ca="1">IFERROR(AVERAGE(OFFSET('20 %'!$E31,,(COLUMNS($E$6:AL30)-1)*4,,4)),"")</f>
        <v/>
      </c>
      <c r="AM30" s="54" t="str">
        <f ca="1">IFERROR(AVERAGE(OFFSET('20 %'!$E31,,(COLUMNS($E$6:AM30)-1)*4,,4)),"")</f>
        <v/>
      </c>
      <c r="AN30" s="54" t="str">
        <f ca="1">IFERROR(AVERAGE(OFFSET('20 %'!$E31,,(COLUMNS($E$6:AN30)-1)*4,,4)),"")</f>
        <v/>
      </c>
      <c r="AO30" s="54" t="str">
        <f ca="1">IFERROR(AVERAGE(OFFSET('20 %'!$E31,,(COLUMNS($E$6:AO30)-1)*4,,4)),"")</f>
        <v/>
      </c>
      <c r="AP30" s="54" t="str">
        <f ca="1">IFERROR(AVERAGE(OFFSET('20 %'!$E31,,(COLUMNS($E$6:AP30)-1)*4,,4)),"")</f>
        <v/>
      </c>
      <c r="AQ30" s="54" t="str">
        <f ca="1">IFERROR(AVERAGE(OFFSET('20 %'!$E31,,(COLUMNS($E$6:AQ30)-1)*4,,4)),"")</f>
        <v/>
      </c>
      <c r="AR30" s="54" t="str">
        <f ca="1">IFERROR(AVERAGE(OFFSET('20 %'!$E31,,(COLUMNS($E$6:AR30)-1)*4,,4)),"")</f>
        <v/>
      </c>
      <c r="AS30" s="54" t="str">
        <f ca="1">IFERROR(AVERAGE(OFFSET('20 %'!$E31,,(COLUMNS($E$6:AS30)-1)*4,,4)),"")</f>
        <v/>
      </c>
    </row>
    <row r="31" spans="2:45" x14ac:dyDescent="0.25">
      <c r="B31" s="42" t="str">
        <f>IF(ISBLANK('Nota de Estudiantes'!B34),"",'Nota de Estudiantes'!B34)</f>
        <v/>
      </c>
      <c r="C31" s="42" t="str">
        <f>IF(ISBLANK('Nota de Estudiantes'!C34),"",'Nota de Estudiantes'!C34)</f>
        <v/>
      </c>
      <c r="D31" s="38" t="str">
        <f>IF(ISBLANK('Nota de Estudiantes'!D34),"",'Nota de Estudiantes'!D34)</f>
        <v/>
      </c>
      <c r="E31" s="54" t="str">
        <f ca="1">IFERROR(AVERAGE(OFFSET('20 %'!$E32,,(COLUMNS($E$6:E31)-1)*4,,4)),"")</f>
        <v/>
      </c>
      <c r="F31" s="54" t="str">
        <f ca="1">IFERROR(AVERAGE(OFFSET('20 %'!$E32,,(COLUMNS($E$6:F31)-1)*4,,4)),"")</f>
        <v/>
      </c>
      <c r="G31" s="54" t="str">
        <f ca="1">IFERROR(AVERAGE(OFFSET('20 %'!$E32,,(COLUMNS($E$6:G31)-1)*4,,4)),"")</f>
        <v/>
      </c>
      <c r="H31" s="54" t="str">
        <f ca="1">IFERROR(AVERAGE(OFFSET('20 %'!$E32,,(COLUMNS($E$6:H31)-1)*4,,4)),"")</f>
        <v/>
      </c>
      <c r="I31" s="54" t="str">
        <f ca="1">IFERROR(AVERAGE(OFFSET('20 %'!$E32,,(COLUMNS($E$6:I31)-1)*4,,4)),"")</f>
        <v/>
      </c>
      <c r="J31" s="54" t="str">
        <f ca="1">IFERROR(AVERAGE(OFFSET('20 %'!$E32,,(COLUMNS($E$6:J31)-1)*4,,4)),"")</f>
        <v/>
      </c>
      <c r="K31" s="54" t="str">
        <f ca="1">IFERROR(AVERAGE(OFFSET('20 %'!$E32,,(COLUMNS($E$6:K31)-1)*4,,4)),"")</f>
        <v/>
      </c>
      <c r="L31" s="54" t="str">
        <f ca="1">IFERROR(AVERAGE(OFFSET('20 %'!$E32,,(COLUMNS($E$6:L31)-1)*4,,4)),"")</f>
        <v/>
      </c>
      <c r="M31" s="54" t="str">
        <f ca="1">IFERROR(AVERAGE(OFFSET('20 %'!$E32,,(COLUMNS($E$6:M31)-1)*4,,4)),"")</f>
        <v/>
      </c>
      <c r="N31" s="54" t="str">
        <f ca="1">IFERROR(AVERAGE(OFFSET('20 %'!$E32,,(COLUMNS($E$6:N31)-1)*4,,4)),"")</f>
        <v/>
      </c>
      <c r="O31" s="54" t="str">
        <f ca="1">IFERROR(AVERAGE(OFFSET('20 %'!$E32,,(COLUMNS($E$6:O31)-1)*4,,4)),"")</f>
        <v/>
      </c>
      <c r="P31" s="54" t="str">
        <f ca="1">IFERROR(AVERAGE(OFFSET('20 %'!$E32,,(COLUMNS($E$6:P31)-1)*4,,4)),"")</f>
        <v/>
      </c>
      <c r="Q31" s="54" t="str">
        <f ca="1">IFERROR(AVERAGE(OFFSET('20 %'!$E32,,(COLUMNS($E$6:Q31)-1)*4,,4)),"")</f>
        <v/>
      </c>
      <c r="R31" s="54" t="str">
        <f ca="1">IFERROR(AVERAGE(OFFSET('20 %'!$E32,,(COLUMNS($E$6:R31)-1)*4,,4)),"")</f>
        <v/>
      </c>
      <c r="S31" s="54" t="str">
        <f ca="1">IFERROR(AVERAGE(OFFSET('20 %'!$E32,,(COLUMNS($E$6:S31)-1)*4,,4)),"")</f>
        <v/>
      </c>
      <c r="T31" s="54" t="str">
        <f ca="1">IFERROR(AVERAGE(OFFSET('20 %'!$E32,,(COLUMNS($E$6:T31)-1)*4,,4)),"")</f>
        <v/>
      </c>
      <c r="U31" s="54" t="str">
        <f ca="1">IFERROR(AVERAGE(OFFSET('20 %'!$E32,,(COLUMNS($E$6:U31)-1)*4,,4)),"")</f>
        <v/>
      </c>
      <c r="V31" s="54" t="str">
        <f ca="1">IFERROR(AVERAGE(OFFSET('20 %'!$E32,,(COLUMNS($E$6:V31)-1)*4,,4)),"")</f>
        <v/>
      </c>
      <c r="W31" s="54" t="str">
        <f ca="1">IFERROR(AVERAGE(OFFSET('20 %'!$E32,,(COLUMNS($E$6:W31)-1)*4,,4)),"")</f>
        <v/>
      </c>
      <c r="X31" s="54" t="str">
        <f ca="1">IFERROR(AVERAGE(OFFSET('20 %'!$E32,,(COLUMNS($E$6:X31)-1)*4,,4)),"")</f>
        <v/>
      </c>
      <c r="Y31" s="54" t="str">
        <f ca="1">IFERROR(AVERAGE(OFFSET('20 %'!$E32,,(COLUMNS($E$6:Y31)-1)*4,,4)),"")</f>
        <v/>
      </c>
      <c r="Z31" s="54" t="str">
        <f ca="1">IFERROR(AVERAGE(OFFSET('20 %'!$E32,,(COLUMNS($E$6:Z31)-1)*4,,4)),"")</f>
        <v/>
      </c>
      <c r="AA31" s="54" t="str">
        <f ca="1">IFERROR(AVERAGE(OFFSET('20 %'!$E32,,(COLUMNS($E$6:AA31)-1)*4,,4)),"")</f>
        <v/>
      </c>
      <c r="AB31" s="54" t="str">
        <f ca="1">IFERROR(AVERAGE(OFFSET('20 %'!$E32,,(COLUMNS($E$6:AB31)-1)*4,,4)),"")</f>
        <v/>
      </c>
      <c r="AC31" s="54" t="str">
        <f ca="1">IFERROR(AVERAGE(OFFSET('20 %'!$E32,,(COLUMNS($E$6:AC31)-1)*4,,4)),"")</f>
        <v/>
      </c>
      <c r="AD31" s="54" t="str">
        <f ca="1">IFERROR(AVERAGE(OFFSET('20 %'!$E32,,(COLUMNS($E$6:AD31)-1)*4,,4)),"")</f>
        <v/>
      </c>
      <c r="AE31" s="54" t="str">
        <f ca="1">IFERROR(AVERAGE(OFFSET('20 %'!$E32,,(COLUMNS($E$6:AE31)-1)*4,,4)),"")</f>
        <v/>
      </c>
      <c r="AF31" s="54" t="str">
        <f ca="1">IFERROR(AVERAGE(OFFSET('20 %'!$E32,,(COLUMNS($E$6:AF31)-1)*4,,4)),"")</f>
        <v/>
      </c>
      <c r="AG31" s="54" t="str">
        <f ca="1">IFERROR(AVERAGE(OFFSET('20 %'!$E32,,(COLUMNS($E$6:AG31)-1)*4,,4)),"")</f>
        <v/>
      </c>
      <c r="AH31" s="54" t="str">
        <f ca="1">IFERROR(AVERAGE(OFFSET('20 %'!$E32,,(COLUMNS($E$6:AH31)-1)*4,,4)),"")</f>
        <v/>
      </c>
      <c r="AI31" s="54" t="str">
        <f ca="1">IFERROR(AVERAGE(OFFSET('20 %'!$E32,,(COLUMNS($E$6:AI31)-1)*4,,4)),"")</f>
        <v/>
      </c>
      <c r="AJ31" s="54" t="str">
        <f ca="1">IFERROR(AVERAGE(OFFSET('20 %'!$E32,,(COLUMNS($E$6:AJ31)-1)*4,,4)),"")</f>
        <v/>
      </c>
      <c r="AK31" s="54" t="str">
        <f ca="1">IFERROR(AVERAGE(OFFSET('20 %'!$E32,,(COLUMNS($E$6:AK31)-1)*4,,4)),"")</f>
        <v/>
      </c>
      <c r="AL31" s="54" t="str">
        <f ca="1">IFERROR(AVERAGE(OFFSET('20 %'!$E32,,(COLUMNS($E$6:AL31)-1)*4,,4)),"")</f>
        <v/>
      </c>
      <c r="AM31" s="54" t="str">
        <f ca="1">IFERROR(AVERAGE(OFFSET('20 %'!$E32,,(COLUMNS($E$6:AM31)-1)*4,,4)),"")</f>
        <v/>
      </c>
      <c r="AN31" s="54" t="str">
        <f ca="1">IFERROR(AVERAGE(OFFSET('20 %'!$E32,,(COLUMNS($E$6:AN31)-1)*4,,4)),"")</f>
        <v/>
      </c>
      <c r="AO31" s="54" t="str">
        <f ca="1">IFERROR(AVERAGE(OFFSET('20 %'!$E32,,(COLUMNS($E$6:AO31)-1)*4,,4)),"")</f>
        <v/>
      </c>
      <c r="AP31" s="54" t="str">
        <f ca="1">IFERROR(AVERAGE(OFFSET('20 %'!$E32,,(COLUMNS($E$6:AP31)-1)*4,,4)),"")</f>
        <v/>
      </c>
      <c r="AQ31" s="54" t="str">
        <f ca="1">IFERROR(AVERAGE(OFFSET('20 %'!$E32,,(COLUMNS($E$6:AQ31)-1)*4,,4)),"")</f>
        <v/>
      </c>
      <c r="AR31" s="54" t="str">
        <f ca="1">IFERROR(AVERAGE(OFFSET('20 %'!$E32,,(COLUMNS($E$6:AR31)-1)*4,,4)),"")</f>
        <v/>
      </c>
      <c r="AS31" s="54" t="str">
        <f ca="1">IFERROR(AVERAGE(OFFSET('20 %'!$E32,,(COLUMNS($E$6:AS31)-1)*4,,4)),"")</f>
        <v/>
      </c>
    </row>
    <row r="32" spans="2:45" x14ac:dyDescent="0.25">
      <c r="B32" s="42" t="str">
        <f>IF(ISBLANK('Nota de Estudiantes'!B35),"",'Nota de Estudiantes'!B35)</f>
        <v/>
      </c>
      <c r="C32" s="42" t="str">
        <f>IF(ISBLANK('Nota de Estudiantes'!C35),"",'Nota de Estudiantes'!C35)</f>
        <v/>
      </c>
      <c r="D32" s="38" t="str">
        <f>IF(ISBLANK('Nota de Estudiantes'!D35),"",'Nota de Estudiantes'!D35)</f>
        <v/>
      </c>
      <c r="E32" s="54" t="str">
        <f ca="1">IFERROR(AVERAGE(OFFSET('20 %'!$E33,,(COLUMNS($E$6:E32)-1)*4,,4)),"")</f>
        <v/>
      </c>
      <c r="F32" s="54" t="str">
        <f ca="1">IFERROR(AVERAGE(OFFSET('20 %'!$E33,,(COLUMNS($E$6:F32)-1)*4,,4)),"")</f>
        <v/>
      </c>
      <c r="G32" s="54" t="str">
        <f ca="1">IFERROR(AVERAGE(OFFSET('20 %'!$E33,,(COLUMNS($E$6:G32)-1)*4,,4)),"")</f>
        <v/>
      </c>
      <c r="H32" s="54" t="str">
        <f ca="1">IFERROR(AVERAGE(OFFSET('20 %'!$E33,,(COLUMNS($E$6:H32)-1)*4,,4)),"")</f>
        <v/>
      </c>
      <c r="I32" s="54" t="str">
        <f ca="1">IFERROR(AVERAGE(OFFSET('20 %'!$E33,,(COLUMNS($E$6:I32)-1)*4,,4)),"")</f>
        <v/>
      </c>
      <c r="J32" s="54" t="str">
        <f ca="1">IFERROR(AVERAGE(OFFSET('20 %'!$E33,,(COLUMNS($E$6:J32)-1)*4,,4)),"")</f>
        <v/>
      </c>
      <c r="K32" s="54" t="str">
        <f ca="1">IFERROR(AVERAGE(OFFSET('20 %'!$E33,,(COLUMNS($E$6:K32)-1)*4,,4)),"")</f>
        <v/>
      </c>
      <c r="L32" s="54" t="str">
        <f ca="1">IFERROR(AVERAGE(OFFSET('20 %'!$E33,,(COLUMNS($E$6:L32)-1)*4,,4)),"")</f>
        <v/>
      </c>
      <c r="M32" s="54" t="str">
        <f ca="1">IFERROR(AVERAGE(OFFSET('20 %'!$E33,,(COLUMNS($E$6:M32)-1)*4,,4)),"")</f>
        <v/>
      </c>
      <c r="N32" s="54" t="str">
        <f ca="1">IFERROR(AVERAGE(OFFSET('20 %'!$E33,,(COLUMNS($E$6:N32)-1)*4,,4)),"")</f>
        <v/>
      </c>
      <c r="O32" s="54" t="str">
        <f ca="1">IFERROR(AVERAGE(OFFSET('20 %'!$E33,,(COLUMNS($E$6:O32)-1)*4,,4)),"")</f>
        <v/>
      </c>
      <c r="P32" s="54" t="str">
        <f ca="1">IFERROR(AVERAGE(OFFSET('20 %'!$E33,,(COLUMNS($E$6:P32)-1)*4,,4)),"")</f>
        <v/>
      </c>
      <c r="Q32" s="54" t="str">
        <f ca="1">IFERROR(AVERAGE(OFFSET('20 %'!$E33,,(COLUMNS($E$6:Q32)-1)*4,,4)),"")</f>
        <v/>
      </c>
      <c r="R32" s="54" t="str">
        <f ca="1">IFERROR(AVERAGE(OFFSET('20 %'!$E33,,(COLUMNS($E$6:R32)-1)*4,,4)),"")</f>
        <v/>
      </c>
      <c r="S32" s="54" t="str">
        <f ca="1">IFERROR(AVERAGE(OFFSET('20 %'!$E33,,(COLUMNS($E$6:S32)-1)*4,,4)),"")</f>
        <v/>
      </c>
      <c r="T32" s="54" t="str">
        <f ca="1">IFERROR(AVERAGE(OFFSET('20 %'!$E33,,(COLUMNS($E$6:T32)-1)*4,,4)),"")</f>
        <v/>
      </c>
      <c r="U32" s="54" t="str">
        <f ca="1">IFERROR(AVERAGE(OFFSET('20 %'!$E33,,(COLUMNS($E$6:U32)-1)*4,,4)),"")</f>
        <v/>
      </c>
      <c r="V32" s="54" t="str">
        <f ca="1">IFERROR(AVERAGE(OFFSET('20 %'!$E33,,(COLUMNS($E$6:V32)-1)*4,,4)),"")</f>
        <v/>
      </c>
      <c r="W32" s="54" t="str">
        <f ca="1">IFERROR(AVERAGE(OFFSET('20 %'!$E33,,(COLUMNS($E$6:W32)-1)*4,,4)),"")</f>
        <v/>
      </c>
      <c r="X32" s="54" t="str">
        <f ca="1">IFERROR(AVERAGE(OFFSET('20 %'!$E33,,(COLUMNS($E$6:X32)-1)*4,,4)),"")</f>
        <v/>
      </c>
      <c r="Y32" s="54" t="str">
        <f ca="1">IFERROR(AVERAGE(OFFSET('20 %'!$E33,,(COLUMNS($E$6:Y32)-1)*4,,4)),"")</f>
        <v/>
      </c>
      <c r="Z32" s="54" t="str">
        <f ca="1">IFERROR(AVERAGE(OFFSET('20 %'!$E33,,(COLUMNS($E$6:Z32)-1)*4,,4)),"")</f>
        <v/>
      </c>
      <c r="AA32" s="54" t="str">
        <f ca="1">IFERROR(AVERAGE(OFFSET('20 %'!$E33,,(COLUMNS($E$6:AA32)-1)*4,,4)),"")</f>
        <v/>
      </c>
      <c r="AB32" s="54" t="str">
        <f ca="1">IFERROR(AVERAGE(OFFSET('20 %'!$E33,,(COLUMNS($E$6:AB32)-1)*4,,4)),"")</f>
        <v/>
      </c>
      <c r="AC32" s="54" t="str">
        <f ca="1">IFERROR(AVERAGE(OFFSET('20 %'!$E33,,(COLUMNS($E$6:AC32)-1)*4,,4)),"")</f>
        <v/>
      </c>
      <c r="AD32" s="54" t="str">
        <f ca="1">IFERROR(AVERAGE(OFFSET('20 %'!$E33,,(COLUMNS($E$6:AD32)-1)*4,,4)),"")</f>
        <v/>
      </c>
      <c r="AE32" s="54" t="str">
        <f ca="1">IFERROR(AVERAGE(OFFSET('20 %'!$E33,,(COLUMNS($E$6:AE32)-1)*4,,4)),"")</f>
        <v/>
      </c>
      <c r="AF32" s="54" t="str">
        <f ca="1">IFERROR(AVERAGE(OFFSET('20 %'!$E33,,(COLUMNS($E$6:AF32)-1)*4,,4)),"")</f>
        <v/>
      </c>
      <c r="AG32" s="54" t="str">
        <f ca="1">IFERROR(AVERAGE(OFFSET('20 %'!$E33,,(COLUMNS($E$6:AG32)-1)*4,,4)),"")</f>
        <v/>
      </c>
      <c r="AH32" s="54" t="str">
        <f ca="1">IFERROR(AVERAGE(OFFSET('20 %'!$E33,,(COLUMNS($E$6:AH32)-1)*4,,4)),"")</f>
        <v/>
      </c>
      <c r="AI32" s="54" t="str">
        <f ca="1">IFERROR(AVERAGE(OFFSET('20 %'!$E33,,(COLUMNS($E$6:AI32)-1)*4,,4)),"")</f>
        <v/>
      </c>
      <c r="AJ32" s="54" t="str">
        <f ca="1">IFERROR(AVERAGE(OFFSET('20 %'!$E33,,(COLUMNS($E$6:AJ32)-1)*4,,4)),"")</f>
        <v/>
      </c>
      <c r="AK32" s="54" t="str">
        <f ca="1">IFERROR(AVERAGE(OFFSET('20 %'!$E33,,(COLUMNS($E$6:AK32)-1)*4,,4)),"")</f>
        <v/>
      </c>
      <c r="AL32" s="54" t="str">
        <f ca="1">IFERROR(AVERAGE(OFFSET('20 %'!$E33,,(COLUMNS($E$6:AL32)-1)*4,,4)),"")</f>
        <v/>
      </c>
      <c r="AM32" s="54" t="str">
        <f ca="1">IFERROR(AVERAGE(OFFSET('20 %'!$E33,,(COLUMNS($E$6:AM32)-1)*4,,4)),"")</f>
        <v/>
      </c>
      <c r="AN32" s="54" t="str">
        <f ca="1">IFERROR(AVERAGE(OFFSET('20 %'!$E33,,(COLUMNS($E$6:AN32)-1)*4,,4)),"")</f>
        <v/>
      </c>
      <c r="AO32" s="54" t="str">
        <f ca="1">IFERROR(AVERAGE(OFFSET('20 %'!$E33,,(COLUMNS($E$6:AO32)-1)*4,,4)),"")</f>
        <v/>
      </c>
      <c r="AP32" s="54" t="str">
        <f ca="1">IFERROR(AVERAGE(OFFSET('20 %'!$E33,,(COLUMNS($E$6:AP32)-1)*4,,4)),"")</f>
        <v/>
      </c>
      <c r="AQ32" s="54" t="str">
        <f ca="1">IFERROR(AVERAGE(OFFSET('20 %'!$E33,,(COLUMNS($E$6:AQ32)-1)*4,,4)),"")</f>
        <v/>
      </c>
      <c r="AR32" s="54" t="str">
        <f ca="1">IFERROR(AVERAGE(OFFSET('20 %'!$E33,,(COLUMNS($E$6:AR32)-1)*4,,4)),"")</f>
        <v/>
      </c>
      <c r="AS32" s="54" t="str">
        <f ca="1">IFERROR(AVERAGE(OFFSET('20 %'!$E33,,(COLUMNS($E$6:AS32)-1)*4,,4)),"")</f>
        <v/>
      </c>
    </row>
    <row r="33" spans="2:45" x14ac:dyDescent="0.25">
      <c r="B33" s="42" t="str">
        <f>IF(ISBLANK('Nota de Estudiantes'!B36),"",'Nota de Estudiantes'!B36)</f>
        <v/>
      </c>
      <c r="C33" s="42" t="str">
        <f>IF(ISBLANK('Nota de Estudiantes'!C36),"",'Nota de Estudiantes'!C36)</f>
        <v/>
      </c>
      <c r="D33" s="38" t="str">
        <f>IF(ISBLANK('Nota de Estudiantes'!D36),"",'Nota de Estudiantes'!D36)</f>
        <v/>
      </c>
      <c r="E33" s="54" t="str">
        <f ca="1">IFERROR(AVERAGE(OFFSET('20 %'!$E34,,(COLUMNS($E$6:E33)-1)*4,,4)),"")</f>
        <v/>
      </c>
      <c r="F33" s="54" t="str">
        <f ca="1">IFERROR(AVERAGE(OFFSET('20 %'!$E34,,(COLUMNS($E$6:F33)-1)*4,,4)),"")</f>
        <v/>
      </c>
      <c r="G33" s="54" t="str">
        <f ca="1">IFERROR(AVERAGE(OFFSET('20 %'!$E34,,(COLUMNS($E$6:G33)-1)*4,,4)),"")</f>
        <v/>
      </c>
      <c r="H33" s="54" t="str">
        <f ca="1">IFERROR(AVERAGE(OFFSET('20 %'!$E34,,(COLUMNS($E$6:H33)-1)*4,,4)),"")</f>
        <v/>
      </c>
      <c r="I33" s="54" t="str">
        <f ca="1">IFERROR(AVERAGE(OFFSET('20 %'!$E34,,(COLUMNS($E$6:I33)-1)*4,,4)),"")</f>
        <v/>
      </c>
      <c r="J33" s="54" t="str">
        <f ca="1">IFERROR(AVERAGE(OFFSET('20 %'!$E34,,(COLUMNS($E$6:J33)-1)*4,,4)),"")</f>
        <v/>
      </c>
      <c r="K33" s="54" t="str">
        <f ca="1">IFERROR(AVERAGE(OFFSET('20 %'!$E34,,(COLUMNS($E$6:K33)-1)*4,,4)),"")</f>
        <v/>
      </c>
      <c r="L33" s="54" t="str">
        <f ca="1">IFERROR(AVERAGE(OFFSET('20 %'!$E34,,(COLUMNS($E$6:L33)-1)*4,,4)),"")</f>
        <v/>
      </c>
      <c r="M33" s="54" t="str">
        <f ca="1">IFERROR(AVERAGE(OFFSET('20 %'!$E34,,(COLUMNS($E$6:M33)-1)*4,,4)),"")</f>
        <v/>
      </c>
      <c r="N33" s="54" t="str">
        <f ca="1">IFERROR(AVERAGE(OFFSET('20 %'!$E34,,(COLUMNS($E$6:N33)-1)*4,,4)),"")</f>
        <v/>
      </c>
      <c r="O33" s="54" t="str">
        <f ca="1">IFERROR(AVERAGE(OFFSET('20 %'!$E34,,(COLUMNS($E$6:O33)-1)*4,,4)),"")</f>
        <v/>
      </c>
      <c r="P33" s="54" t="str">
        <f ca="1">IFERROR(AVERAGE(OFFSET('20 %'!$E34,,(COLUMNS($E$6:P33)-1)*4,,4)),"")</f>
        <v/>
      </c>
      <c r="Q33" s="54" t="str">
        <f ca="1">IFERROR(AVERAGE(OFFSET('20 %'!$E34,,(COLUMNS($E$6:Q33)-1)*4,,4)),"")</f>
        <v/>
      </c>
      <c r="R33" s="54" t="str">
        <f ca="1">IFERROR(AVERAGE(OFFSET('20 %'!$E34,,(COLUMNS($E$6:R33)-1)*4,,4)),"")</f>
        <v/>
      </c>
      <c r="S33" s="54" t="str">
        <f ca="1">IFERROR(AVERAGE(OFFSET('20 %'!$E34,,(COLUMNS($E$6:S33)-1)*4,,4)),"")</f>
        <v/>
      </c>
      <c r="T33" s="54" t="str">
        <f ca="1">IFERROR(AVERAGE(OFFSET('20 %'!$E34,,(COLUMNS($E$6:T33)-1)*4,,4)),"")</f>
        <v/>
      </c>
      <c r="U33" s="54" t="str">
        <f ca="1">IFERROR(AVERAGE(OFFSET('20 %'!$E34,,(COLUMNS($E$6:U33)-1)*4,,4)),"")</f>
        <v/>
      </c>
      <c r="V33" s="54" t="str">
        <f ca="1">IFERROR(AVERAGE(OFFSET('20 %'!$E34,,(COLUMNS($E$6:V33)-1)*4,,4)),"")</f>
        <v/>
      </c>
      <c r="W33" s="54" t="str">
        <f ca="1">IFERROR(AVERAGE(OFFSET('20 %'!$E34,,(COLUMNS($E$6:W33)-1)*4,,4)),"")</f>
        <v/>
      </c>
      <c r="X33" s="54" t="str">
        <f ca="1">IFERROR(AVERAGE(OFFSET('20 %'!$E34,,(COLUMNS($E$6:X33)-1)*4,,4)),"")</f>
        <v/>
      </c>
      <c r="Y33" s="54" t="str">
        <f ca="1">IFERROR(AVERAGE(OFFSET('20 %'!$E34,,(COLUMNS($E$6:Y33)-1)*4,,4)),"")</f>
        <v/>
      </c>
      <c r="Z33" s="54" t="str">
        <f ca="1">IFERROR(AVERAGE(OFFSET('20 %'!$E34,,(COLUMNS($E$6:Z33)-1)*4,,4)),"")</f>
        <v/>
      </c>
      <c r="AA33" s="54" t="str">
        <f ca="1">IFERROR(AVERAGE(OFFSET('20 %'!$E34,,(COLUMNS($E$6:AA33)-1)*4,,4)),"")</f>
        <v/>
      </c>
      <c r="AB33" s="54" t="str">
        <f ca="1">IFERROR(AVERAGE(OFFSET('20 %'!$E34,,(COLUMNS($E$6:AB33)-1)*4,,4)),"")</f>
        <v/>
      </c>
      <c r="AC33" s="54" t="str">
        <f ca="1">IFERROR(AVERAGE(OFFSET('20 %'!$E34,,(COLUMNS($E$6:AC33)-1)*4,,4)),"")</f>
        <v/>
      </c>
      <c r="AD33" s="54" t="str">
        <f ca="1">IFERROR(AVERAGE(OFFSET('20 %'!$E34,,(COLUMNS($E$6:AD33)-1)*4,,4)),"")</f>
        <v/>
      </c>
      <c r="AE33" s="54" t="str">
        <f ca="1">IFERROR(AVERAGE(OFFSET('20 %'!$E34,,(COLUMNS($E$6:AE33)-1)*4,,4)),"")</f>
        <v/>
      </c>
      <c r="AF33" s="54" t="str">
        <f ca="1">IFERROR(AVERAGE(OFFSET('20 %'!$E34,,(COLUMNS($E$6:AF33)-1)*4,,4)),"")</f>
        <v/>
      </c>
      <c r="AG33" s="54" t="str">
        <f ca="1">IFERROR(AVERAGE(OFFSET('20 %'!$E34,,(COLUMNS($E$6:AG33)-1)*4,,4)),"")</f>
        <v/>
      </c>
      <c r="AH33" s="54" t="str">
        <f ca="1">IFERROR(AVERAGE(OFFSET('20 %'!$E34,,(COLUMNS($E$6:AH33)-1)*4,,4)),"")</f>
        <v/>
      </c>
      <c r="AI33" s="54" t="str">
        <f ca="1">IFERROR(AVERAGE(OFFSET('20 %'!$E34,,(COLUMNS($E$6:AI33)-1)*4,,4)),"")</f>
        <v/>
      </c>
      <c r="AJ33" s="54" t="str">
        <f ca="1">IFERROR(AVERAGE(OFFSET('20 %'!$E34,,(COLUMNS($E$6:AJ33)-1)*4,,4)),"")</f>
        <v/>
      </c>
      <c r="AK33" s="54" t="str">
        <f ca="1">IFERROR(AVERAGE(OFFSET('20 %'!$E34,,(COLUMNS($E$6:AK33)-1)*4,,4)),"")</f>
        <v/>
      </c>
      <c r="AL33" s="54" t="str">
        <f ca="1">IFERROR(AVERAGE(OFFSET('20 %'!$E34,,(COLUMNS($E$6:AL33)-1)*4,,4)),"")</f>
        <v/>
      </c>
      <c r="AM33" s="54" t="str">
        <f ca="1">IFERROR(AVERAGE(OFFSET('20 %'!$E34,,(COLUMNS($E$6:AM33)-1)*4,,4)),"")</f>
        <v/>
      </c>
      <c r="AN33" s="54" t="str">
        <f ca="1">IFERROR(AVERAGE(OFFSET('20 %'!$E34,,(COLUMNS($E$6:AN33)-1)*4,,4)),"")</f>
        <v/>
      </c>
      <c r="AO33" s="54" t="str">
        <f ca="1">IFERROR(AVERAGE(OFFSET('20 %'!$E34,,(COLUMNS($E$6:AO33)-1)*4,,4)),"")</f>
        <v/>
      </c>
      <c r="AP33" s="54" t="str">
        <f ca="1">IFERROR(AVERAGE(OFFSET('20 %'!$E34,,(COLUMNS($E$6:AP33)-1)*4,,4)),"")</f>
        <v/>
      </c>
      <c r="AQ33" s="54" t="str">
        <f ca="1">IFERROR(AVERAGE(OFFSET('20 %'!$E34,,(COLUMNS($E$6:AQ33)-1)*4,,4)),"")</f>
        <v/>
      </c>
      <c r="AR33" s="54" t="str">
        <f ca="1">IFERROR(AVERAGE(OFFSET('20 %'!$E34,,(COLUMNS($E$6:AR33)-1)*4,,4)),"")</f>
        <v/>
      </c>
      <c r="AS33" s="54" t="str">
        <f ca="1">IFERROR(AVERAGE(OFFSET('20 %'!$E34,,(COLUMNS($E$6:AS33)-1)*4,,4)),"")</f>
        <v/>
      </c>
    </row>
    <row r="34" spans="2:45" x14ac:dyDescent="0.25">
      <c r="B34" s="42" t="str">
        <f>IF(ISBLANK('Nota de Estudiantes'!B37),"",'Nota de Estudiantes'!B37)</f>
        <v/>
      </c>
      <c r="C34" s="42" t="str">
        <f>IF(ISBLANK('Nota de Estudiantes'!C37),"",'Nota de Estudiantes'!C37)</f>
        <v/>
      </c>
      <c r="D34" s="38" t="str">
        <f>IF(ISBLANK('Nota de Estudiantes'!D37),"",'Nota de Estudiantes'!D37)</f>
        <v/>
      </c>
      <c r="E34" s="54" t="str">
        <f ca="1">IFERROR(AVERAGE(OFFSET('20 %'!$E35,,(COLUMNS($E$6:E34)-1)*4,,4)),"")</f>
        <v/>
      </c>
      <c r="F34" s="54" t="str">
        <f ca="1">IFERROR(AVERAGE(OFFSET('20 %'!$E35,,(COLUMNS($E$6:F34)-1)*4,,4)),"")</f>
        <v/>
      </c>
      <c r="G34" s="54" t="str">
        <f ca="1">IFERROR(AVERAGE(OFFSET('20 %'!$E35,,(COLUMNS($E$6:G34)-1)*4,,4)),"")</f>
        <v/>
      </c>
      <c r="H34" s="54" t="str">
        <f ca="1">IFERROR(AVERAGE(OFFSET('20 %'!$E35,,(COLUMNS($E$6:H34)-1)*4,,4)),"")</f>
        <v/>
      </c>
      <c r="I34" s="54" t="str">
        <f ca="1">IFERROR(AVERAGE(OFFSET('20 %'!$E35,,(COLUMNS($E$6:I34)-1)*4,,4)),"")</f>
        <v/>
      </c>
      <c r="J34" s="54" t="str">
        <f ca="1">IFERROR(AVERAGE(OFFSET('20 %'!$E35,,(COLUMNS($E$6:J34)-1)*4,,4)),"")</f>
        <v/>
      </c>
      <c r="K34" s="54" t="str">
        <f ca="1">IFERROR(AVERAGE(OFFSET('20 %'!$E35,,(COLUMNS($E$6:K34)-1)*4,,4)),"")</f>
        <v/>
      </c>
      <c r="L34" s="54" t="str">
        <f ca="1">IFERROR(AVERAGE(OFFSET('20 %'!$E35,,(COLUMNS($E$6:L34)-1)*4,,4)),"")</f>
        <v/>
      </c>
      <c r="M34" s="54" t="str">
        <f ca="1">IFERROR(AVERAGE(OFFSET('20 %'!$E35,,(COLUMNS($E$6:M34)-1)*4,,4)),"")</f>
        <v/>
      </c>
      <c r="N34" s="54" t="str">
        <f ca="1">IFERROR(AVERAGE(OFFSET('20 %'!$E35,,(COLUMNS($E$6:N34)-1)*4,,4)),"")</f>
        <v/>
      </c>
      <c r="O34" s="54" t="str">
        <f ca="1">IFERROR(AVERAGE(OFFSET('20 %'!$E35,,(COLUMNS($E$6:O34)-1)*4,,4)),"")</f>
        <v/>
      </c>
      <c r="P34" s="54" t="str">
        <f ca="1">IFERROR(AVERAGE(OFFSET('20 %'!$E35,,(COLUMNS($E$6:P34)-1)*4,,4)),"")</f>
        <v/>
      </c>
      <c r="Q34" s="54" t="str">
        <f ca="1">IFERROR(AVERAGE(OFFSET('20 %'!$E35,,(COLUMNS($E$6:Q34)-1)*4,,4)),"")</f>
        <v/>
      </c>
      <c r="R34" s="54" t="str">
        <f ca="1">IFERROR(AVERAGE(OFFSET('20 %'!$E35,,(COLUMNS($E$6:R34)-1)*4,,4)),"")</f>
        <v/>
      </c>
      <c r="S34" s="54" t="str">
        <f ca="1">IFERROR(AVERAGE(OFFSET('20 %'!$E35,,(COLUMNS($E$6:S34)-1)*4,,4)),"")</f>
        <v/>
      </c>
      <c r="T34" s="54" t="str">
        <f ca="1">IFERROR(AVERAGE(OFFSET('20 %'!$E35,,(COLUMNS($E$6:T34)-1)*4,,4)),"")</f>
        <v/>
      </c>
      <c r="U34" s="54" t="str">
        <f ca="1">IFERROR(AVERAGE(OFFSET('20 %'!$E35,,(COLUMNS($E$6:U34)-1)*4,,4)),"")</f>
        <v/>
      </c>
      <c r="V34" s="54" t="str">
        <f ca="1">IFERROR(AVERAGE(OFFSET('20 %'!$E35,,(COLUMNS($E$6:V34)-1)*4,,4)),"")</f>
        <v/>
      </c>
      <c r="W34" s="54" t="str">
        <f ca="1">IFERROR(AVERAGE(OFFSET('20 %'!$E35,,(COLUMNS($E$6:W34)-1)*4,,4)),"")</f>
        <v/>
      </c>
      <c r="X34" s="54" t="str">
        <f ca="1">IFERROR(AVERAGE(OFFSET('20 %'!$E35,,(COLUMNS($E$6:X34)-1)*4,,4)),"")</f>
        <v/>
      </c>
      <c r="Y34" s="54" t="str">
        <f ca="1">IFERROR(AVERAGE(OFFSET('20 %'!$E35,,(COLUMNS($E$6:Y34)-1)*4,,4)),"")</f>
        <v/>
      </c>
      <c r="Z34" s="54" t="str">
        <f ca="1">IFERROR(AVERAGE(OFFSET('20 %'!$E35,,(COLUMNS($E$6:Z34)-1)*4,,4)),"")</f>
        <v/>
      </c>
      <c r="AA34" s="54" t="str">
        <f ca="1">IFERROR(AVERAGE(OFFSET('20 %'!$E35,,(COLUMNS($E$6:AA34)-1)*4,,4)),"")</f>
        <v/>
      </c>
      <c r="AB34" s="54" t="str">
        <f ca="1">IFERROR(AVERAGE(OFFSET('20 %'!$E35,,(COLUMNS($E$6:AB34)-1)*4,,4)),"")</f>
        <v/>
      </c>
      <c r="AC34" s="54" t="str">
        <f ca="1">IFERROR(AVERAGE(OFFSET('20 %'!$E35,,(COLUMNS($E$6:AC34)-1)*4,,4)),"")</f>
        <v/>
      </c>
      <c r="AD34" s="54" t="str">
        <f ca="1">IFERROR(AVERAGE(OFFSET('20 %'!$E35,,(COLUMNS($E$6:AD34)-1)*4,,4)),"")</f>
        <v/>
      </c>
      <c r="AE34" s="54" t="str">
        <f ca="1">IFERROR(AVERAGE(OFFSET('20 %'!$E35,,(COLUMNS($E$6:AE34)-1)*4,,4)),"")</f>
        <v/>
      </c>
      <c r="AF34" s="54" t="str">
        <f ca="1">IFERROR(AVERAGE(OFFSET('20 %'!$E35,,(COLUMNS($E$6:AF34)-1)*4,,4)),"")</f>
        <v/>
      </c>
      <c r="AG34" s="54" t="str">
        <f ca="1">IFERROR(AVERAGE(OFFSET('20 %'!$E35,,(COLUMNS($E$6:AG34)-1)*4,,4)),"")</f>
        <v/>
      </c>
      <c r="AH34" s="54" t="str">
        <f ca="1">IFERROR(AVERAGE(OFFSET('20 %'!$E35,,(COLUMNS($E$6:AH34)-1)*4,,4)),"")</f>
        <v/>
      </c>
      <c r="AI34" s="54" t="str">
        <f ca="1">IFERROR(AVERAGE(OFFSET('20 %'!$E35,,(COLUMNS($E$6:AI34)-1)*4,,4)),"")</f>
        <v/>
      </c>
      <c r="AJ34" s="54" t="str">
        <f ca="1">IFERROR(AVERAGE(OFFSET('20 %'!$E35,,(COLUMNS($E$6:AJ34)-1)*4,,4)),"")</f>
        <v/>
      </c>
      <c r="AK34" s="54" t="str">
        <f ca="1">IFERROR(AVERAGE(OFFSET('20 %'!$E35,,(COLUMNS($E$6:AK34)-1)*4,,4)),"")</f>
        <v/>
      </c>
      <c r="AL34" s="54" t="str">
        <f ca="1">IFERROR(AVERAGE(OFFSET('20 %'!$E35,,(COLUMNS($E$6:AL34)-1)*4,,4)),"")</f>
        <v/>
      </c>
      <c r="AM34" s="54" t="str">
        <f ca="1">IFERROR(AVERAGE(OFFSET('20 %'!$E35,,(COLUMNS($E$6:AM34)-1)*4,,4)),"")</f>
        <v/>
      </c>
      <c r="AN34" s="54" t="str">
        <f ca="1">IFERROR(AVERAGE(OFFSET('20 %'!$E35,,(COLUMNS($E$6:AN34)-1)*4,,4)),"")</f>
        <v/>
      </c>
      <c r="AO34" s="54" t="str">
        <f ca="1">IFERROR(AVERAGE(OFFSET('20 %'!$E35,,(COLUMNS($E$6:AO34)-1)*4,,4)),"")</f>
        <v/>
      </c>
      <c r="AP34" s="54" t="str">
        <f ca="1">IFERROR(AVERAGE(OFFSET('20 %'!$E35,,(COLUMNS($E$6:AP34)-1)*4,,4)),"")</f>
        <v/>
      </c>
      <c r="AQ34" s="54" t="str">
        <f ca="1">IFERROR(AVERAGE(OFFSET('20 %'!$E35,,(COLUMNS($E$6:AQ34)-1)*4,,4)),"")</f>
        <v/>
      </c>
      <c r="AR34" s="54" t="str">
        <f ca="1">IFERROR(AVERAGE(OFFSET('20 %'!$E35,,(COLUMNS($E$6:AR34)-1)*4,,4)),"")</f>
        <v/>
      </c>
      <c r="AS34" s="54" t="str">
        <f ca="1">IFERROR(AVERAGE(OFFSET('20 %'!$E35,,(COLUMNS($E$6:AS34)-1)*4,,4)),"")</f>
        <v/>
      </c>
    </row>
    <row r="35" spans="2:45" x14ac:dyDescent="0.25">
      <c r="B35" s="42" t="str">
        <f>IF(ISBLANK('Nota de Estudiantes'!B38),"",'Nota de Estudiantes'!B38)</f>
        <v/>
      </c>
      <c r="C35" s="42" t="str">
        <f>IF(ISBLANK('Nota de Estudiantes'!C38),"",'Nota de Estudiantes'!C38)</f>
        <v/>
      </c>
      <c r="D35" s="38" t="str">
        <f>IF(ISBLANK('Nota de Estudiantes'!D38),"",'Nota de Estudiantes'!D38)</f>
        <v/>
      </c>
      <c r="E35" s="54" t="str">
        <f ca="1">IFERROR(AVERAGE(OFFSET('20 %'!$E36,,(COLUMNS($E$6:E35)-1)*4,,4)),"")</f>
        <v/>
      </c>
      <c r="F35" s="54" t="str">
        <f ca="1">IFERROR(AVERAGE(OFFSET('20 %'!$E36,,(COLUMNS($E$6:F35)-1)*4,,4)),"")</f>
        <v/>
      </c>
      <c r="G35" s="54" t="str">
        <f ca="1">IFERROR(AVERAGE(OFFSET('20 %'!$E36,,(COLUMNS($E$6:G35)-1)*4,,4)),"")</f>
        <v/>
      </c>
      <c r="H35" s="54" t="str">
        <f ca="1">IFERROR(AVERAGE(OFFSET('20 %'!$E36,,(COLUMNS($E$6:H35)-1)*4,,4)),"")</f>
        <v/>
      </c>
      <c r="I35" s="54" t="str">
        <f ca="1">IFERROR(AVERAGE(OFFSET('20 %'!$E36,,(COLUMNS($E$6:I35)-1)*4,,4)),"")</f>
        <v/>
      </c>
      <c r="J35" s="54" t="str">
        <f ca="1">IFERROR(AVERAGE(OFFSET('20 %'!$E36,,(COLUMNS($E$6:J35)-1)*4,,4)),"")</f>
        <v/>
      </c>
      <c r="K35" s="54" t="str">
        <f ca="1">IFERROR(AVERAGE(OFFSET('20 %'!$E36,,(COLUMNS($E$6:K35)-1)*4,,4)),"")</f>
        <v/>
      </c>
      <c r="L35" s="54" t="str">
        <f ca="1">IFERROR(AVERAGE(OFFSET('20 %'!$E36,,(COLUMNS($E$6:L35)-1)*4,,4)),"")</f>
        <v/>
      </c>
      <c r="M35" s="54" t="str">
        <f ca="1">IFERROR(AVERAGE(OFFSET('20 %'!$E36,,(COLUMNS($E$6:M35)-1)*4,,4)),"")</f>
        <v/>
      </c>
      <c r="N35" s="54" t="str">
        <f ca="1">IFERROR(AVERAGE(OFFSET('20 %'!$E36,,(COLUMNS($E$6:N35)-1)*4,,4)),"")</f>
        <v/>
      </c>
      <c r="O35" s="54" t="str">
        <f ca="1">IFERROR(AVERAGE(OFFSET('20 %'!$E36,,(COLUMNS($E$6:O35)-1)*4,,4)),"")</f>
        <v/>
      </c>
      <c r="P35" s="54" t="str">
        <f ca="1">IFERROR(AVERAGE(OFFSET('20 %'!$E36,,(COLUMNS($E$6:P35)-1)*4,,4)),"")</f>
        <v/>
      </c>
      <c r="Q35" s="54" t="str">
        <f ca="1">IFERROR(AVERAGE(OFFSET('20 %'!$E36,,(COLUMNS($E$6:Q35)-1)*4,,4)),"")</f>
        <v/>
      </c>
      <c r="R35" s="54" t="str">
        <f ca="1">IFERROR(AVERAGE(OFFSET('20 %'!$E36,,(COLUMNS($E$6:R35)-1)*4,,4)),"")</f>
        <v/>
      </c>
      <c r="S35" s="54" t="str">
        <f ca="1">IFERROR(AVERAGE(OFFSET('20 %'!$E36,,(COLUMNS($E$6:S35)-1)*4,,4)),"")</f>
        <v/>
      </c>
      <c r="T35" s="54" t="str">
        <f ca="1">IFERROR(AVERAGE(OFFSET('20 %'!$E36,,(COLUMNS($E$6:T35)-1)*4,,4)),"")</f>
        <v/>
      </c>
      <c r="U35" s="54" t="str">
        <f ca="1">IFERROR(AVERAGE(OFFSET('20 %'!$E36,,(COLUMNS($E$6:U35)-1)*4,,4)),"")</f>
        <v/>
      </c>
      <c r="V35" s="54" t="str">
        <f ca="1">IFERROR(AVERAGE(OFFSET('20 %'!$E36,,(COLUMNS($E$6:V35)-1)*4,,4)),"")</f>
        <v/>
      </c>
      <c r="W35" s="54" t="str">
        <f ca="1">IFERROR(AVERAGE(OFFSET('20 %'!$E36,,(COLUMNS($E$6:W35)-1)*4,,4)),"")</f>
        <v/>
      </c>
      <c r="X35" s="54" t="str">
        <f ca="1">IFERROR(AVERAGE(OFFSET('20 %'!$E36,,(COLUMNS($E$6:X35)-1)*4,,4)),"")</f>
        <v/>
      </c>
      <c r="Y35" s="54" t="str">
        <f ca="1">IFERROR(AVERAGE(OFFSET('20 %'!$E36,,(COLUMNS($E$6:Y35)-1)*4,,4)),"")</f>
        <v/>
      </c>
      <c r="Z35" s="54" t="str">
        <f ca="1">IFERROR(AVERAGE(OFFSET('20 %'!$E36,,(COLUMNS($E$6:Z35)-1)*4,,4)),"")</f>
        <v/>
      </c>
      <c r="AA35" s="54" t="str">
        <f ca="1">IFERROR(AVERAGE(OFFSET('20 %'!$E36,,(COLUMNS($E$6:AA35)-1)*4,,4)),"")</f>
        <v/>
      </c>
      <c r="AB35" s="54" t="str">
        <f ca="1">IFERROR(AVERAGE(OFFSET('20 %'!$E36,,(COLUMNS($E$6:AB35)-1)*4,,4)),"")</f>
        <v/>
      </c>
      <c r="AC35" s="54" t="str">
        <f ca="1">IFERROR(AVERAGE(OFFSET('20 %'!$E36,,(COLUMNS($E$6:AC35)-1)*4,,4)),"")</f>
        <v/>
      </c>
      <c r="AD35" s="54" t="str">
        <f ca="1">IFERROR(AVERAGE(OFFSET('20 %'!$E36,,(COLUMNS($E$6:AD35)-1)*4,,4)),"")</f>
        <v/>
      </c>
      <c r="AE35" s="54" t="str">
        <f ca="1">IFERROR(AVERAGE(OFFSET('20 %'!$E36,,(COLUMNS($E$6:AE35)-1)*4,,4)),"")</f>
        <v/>
      </c>
      <c r="AF35" s="54" t="str">
        <f ca="1">IFERROR(AVERAGE(OFFSET('20 %'!$E36,,(COLUMNS($E$6:AF35)-1)*4,,4)),"")</f>
        <v/>
      </c>
      <c r="AG35" s="54" t="str">
        <f ca="1">IFERROR(AVERAGE(OFFSET('20 %'!$E36,,(COLUMNS($E$6:AG35)-1)*4,,4)),"")</f>
        <v/>
      </c>
      <c r="AH35" s="54" t="str">
        <f ca="1">IFERROR(AVERAGE(OFFSET('20 %'!$E36,,(COLUMNS($E$6:AH35)-1)*4,,4)),"")</f>
        <v/>
      </c>
      <c r="AI35" s="54" t="str">
        <f ca="1">IFERROR(AVERAGE(OFFSET('20 %'!$E36,,(COLUMNS($E$6:AI35)-1)*4,,4)),"")</f>
        <v/>
      </c>
      <c r="AJ35" s="54" t="str">
        <f ca="1">IFERROR(AVERAGE(OFFSET('20 %'!$E36,,(COLUMNS($E$6:AJ35)-1)*4,,4)),"")</f>
        <v/>
      </c>
      <c r="AK35" s="54" t="str">
        <f ca="1">IFERROR(AVERAGE(OFFSET('20 %'!$E36,,(COLUMNS($E$6:AK35)-1)*4,,4)),"")</f>
        <v/>
      </c>
      <c r="AL35" s="54" t="str">
        <f ca="1">IFERROR(AVERAGE(OFFSET('20 %'!$E36,,(COLUMNS($E$6:AL35)-1)*4,,4)),"")</f>
        <v/>
      </c>
      <c r="AM35" s="54" t="str">
        <f ca="1">IFERROR(AVERAGE(OFFSET('20 %'!$E36,,(COLUMNS($E$6:AM35)-1)*4,,4)),"")</f>
        <v/>
      </c>
      <c r="AN35" s="54" t="str">
        <f ca="1">IFERROR(AVERAGE(OFFSET('20 %'!$E36,,(COLUMNS($E$6:AN35)-1)*4,,4)),"")</f>
        <v/>
      </c>
      <c r="AO35" s="54" t="str">
        <f ca="1">IFERROR(AVERAGE(OFFSET('20 %'!$E36,,(COLUMNS($E$6:AO35)-1)*4,,4)),"")</f>
        <v/>
      </c>
      <c r="AP35" s="54" t="str">
        <f ca="1">IFERROR(AVERAGE(OFFSET('20 %'!$E36,,(COLUMNS($E$6:AP35)-1)*4,,4)),"")</f>
        <v/>
      </c>
      <c r="AQ35" s="54" t="str">
        <f ca="1">IFERROR(AVERAGE(OFFSET('20 %'!$E36,,(COLUMNS($E$6:AQ35)-1)*4,,4)),"")</f>
        <v/>
      </c>
      <c r="AR35" s="54" t="str">
        <f ca="1">IFERROR(AVERAGE(OFFSET('20 %'!$E36,,(COLUMNS($E$6:AR35)-1)*4,,4)),"")</f>
        <v/>
      </c>
      <c r="AS35" s="54" t="str">
        <f ca="1">IFERROR(AVERAGE(OFFSET('20 %'!$E36,,(COLUMNS($E$6:AS35)-1)*4,,4)),"")</f>
        <v/>
      </c>
    </row>
    <row r="36" spans="2:45" x14ac:dyDescent="0.25">
      <c r="B36" s="42" t="str">
        <f>IF(ISBLANK('Nota de Estudiantes'!B39),"",'Nota de Estudiantes'!B39)</f>
        <v/>
      </c>
      <c r="C36" s="42" t="str">
        <f>IF(ISBLANK('Nota de Estudiantes'!C39),"",'Nota de Estudiantes'!C39)</f>
        <v/>
      </c>
      <c r="D36" s="38" t="str">
        <f>IF(ISBLANK('Nota de Estudiantes'!D39),"",'Nota de Estudiantes'!D39)</f>
        <v/>
      </c>
      <c r="E36" s="54" t="str">
        <f ca="1">IFERROR(AVERAGE(OFFSET('20 %'!$E37,,(COLUMNS($E$6:E36)-1)*4,,4)),"")</f>
        <v/>
      </c>
      <c r="F36" s="54" t="str">
        <f ca="1">IFERROR(AVERAGE(OFFSET('20 %'!$E37,,(COLUMNS($E$6:F36)-1)*4,,4)),"")</f>
        <v/>
      </c>
      <c r="G36" s="54" t="str">
        <f ca="1">IFERROR(AVERAGE(OFFSET('20 %'!$E37,,(COLUMNS($E$6:G36)-1)*4,,4)),"")</f>
        <v/>
      </c>
      <c r="H36" s="54" t="str">
        <f ca="1">IFERROR(AVERAGE(OFFSET('20 %'!$E37,,(COLUMNS($E$6:H36)-1)*4,,4)),"")</f>
        <v/>
      </c>
      <c r="I36" s="54" t="str">
        <f ca="1">IFERROR(AVERAGE(OFFSET('20 %'!$E37,,(COLUMNS($E$6:I36)-1)*4,,4)),"")</f>
        <v/>
      </c>
      <c r="J36" s="54" t="str">
        <f ca="1">IFERROR(AVERAGE(OFFSET('20 %'!$E37,,(COLUMNS($E$6:J36)-1)*4,,4)),"")</f>
        <v/>
      </c>
      <c r="K36" s="54" t="str">
        <f ca="1">IFERROR(AVERAGE(OFFSET('20 %'!$E37,,(COLUMNS($E$6:K36)-1)*4,,4)),"")</f>
        <v/>
      </c>
      <c r="L36" s="54" t="str">
        <f ca="1">IFERROR(AVERAGE(OFFSET('20 %'!$E37,,(COLUMNS($E$6:L36)-1)*4,,4)),"")</f>
        <v/>
      </c>
      <c r="M36" s="54" t="str">
        <f ca="1">IFERROR(AVERAGE(OFFSET('20 %'!$E37,,(COLUMNS($E$6:M36)-1)*4,,4)),"")</f>
        <v/>
      </c>
      <c r="N36" s="54" t="str">
        <f ca="1">IFERROR(AVERAGE(OFFSET('20 %'!$E37,,(COLUMNS($E$6:N36)-1)*4,,4)),"")</f>
        <v/>
      </c>
      <c r="O36" s="54" t="str">
        <f ca="1">IFERROR(AVERAGE(OFFSET('20 %'!$E37,,(COLUMNS($E$6:O36)-1)*4,,4)),"")</f>
        <v/>
      </c>
      <c r="P36" s="54" t="str">
        <f ca="1">IFERROR(AVERAGE(OFFSET('20 %'!$E37,,(COLUMNS($E$6:P36)-1)*4,,4)),"")</f>
        <v/>
      </c>
      <c r="Q36" s="54" t="str">
        <f ca="1">IFERROR(AVERAGE(OFFSET('20 %'!$E37,,(COLUMNS($E$6:Q36)-1)*4,,4)),"")</f>
        <v/>
      </c>
      <c r="R36" s="54" t="str">
        <f ca="1">IFERROR(AVERAGE(OFFSET('20 %'!$E37,,(COLUMNS($E$6:R36)-1)*4,,4)),"")</f>
        <v/>
      </c>
      <c r="S36" s="54" t="str">
        <f ca="1">IFERROR(AVERAGE(OFFSET('20 %'!$E37,,(COLUMNS($E$6:S36)-1)*4,,4)),"")</f>
        <v/>
      </c>
      <c r="T36" s="54" t="str">
        <f ca="1">IFERROR(AVERAGE(OFFSET('20 %'!$E37,,(COLUMNS($E$6:T36)-1)*4,,4)),"")</f>
        <v/>
      </c>
      <c r="U36" s="54" t="str">
        <f ca="1">IFERROR(AVERAGE(OFFSET('20 %'!$E37,,(COLUMNS($E$6:U36)-1)*4,,4)),"")</f>
        <v/>
      </c>
      <c r="V36" s="54" t="str">
        <f ca="1">IFERROR(AVERAGE(OFFSET('20 %'!$E37,,(COLUMNS($E$6:V36)-1)*4,,4)),"")</f>
        <v/>
      </c>
      <c r="W36" s="54" t="str">
        <f ca="1">IFERROR(AVERAGE(OFFSET('20 %'!$E37,,(COLUMNS($E$6:W36)-1)*4,,4)),"")</f>
        <v/>
      </c>
      <c r="X36" s="54" t="str">
        <f ca="1">IFERROR(AVERAGE(OFFSET('20 %'!$E37,,(COLUMNS($E$6:X36)-1)*4,,4)),"")</f>
        <v/>
      </c>
      <c r="Y36" s="54" t="str">
        <f ca="1">IFERROR(AVERAGE(OFFSET('20 %'!$E37,,(COLUMNS($E$6:Y36)-1)*4,,4)),"")</f>
        <v/>
      </c>
      <c r="Z36" s="54" t="str">
        <f ca="1">IFERROR(AVERAGE(OFFSET('20 %'!$E37,,(COLUMNS($E$6:Z36)-1)*4,,4)),"")</f>
        <v/>
      </c>
      <c r="AA36" s="54" t="str">
        <f ca="1">IFERROR(AVERAGE(OFFSET('20 %'!$E37,,(COLUMNS($E$6:AA36)-1)*4,,4)),"")</f>
        <v/>
      </c>
      <c r="AB36" s="54" t="str">
        <f ca="1">IFERROR(AVERAGE(OFFSET('20 %'!$E37,,(COLUMNS($E$6:AB36)-1)*4,,4)),"")</f>
        <v/>
      </c>
      <c r="AC36" s="54" t="str">
        <f ca="1">IFERROR(AVERAGE(OFFSET('20 %'!$E37,,(COLUMNS($E$6:AC36)-1)*4,,4)),"")</f>
        <v/>
      </c>
      <c r="AD36" s="54" t="str">
        <f ca="1">IFERROR(AVERAGE(OFFSET('20 %'!$E37,,(COLUMNS($E$6:AD36)-1)*4,,4)),"")</f>
        <v/>
      </c>
      <c r="AE36" s="54" t="str">
        <f ca="1">IFERROR(AVERAGE(OFFSET('20 %'!$E37,,(COLUMNS($E$6:AE36)-1)*4,,4)),"")</f>
        <v/>
      </c>
      <c r="AF36" s="54" t="str">
        <f ca="1">IFERROR(AVERAGE(OFFSET('20 %'!$E37,,(COLUMNS($E$6:AF36)-1)*4,,4)),"")</f>
        <v/>
      </c>
      <c r="AG36" s="54" t="str">
        <f ca="1">IFERROR(AVERAGE(OFFSET('20 %'!$E37,,(COLUMNS($E$6:AG36)-1)*4,,4)),"")</f>
        <v/>
      </c>
      <c r="AH36" s="54" t="str">
        <f ca="1">IFERROR(AVERAGE(OFFSET('20 %'!$E37,,(COLUMNS($E$6:AH36)-1)*4,,4)),"")</f>
        <v/>
      </c>
      <c r="AI36" s="54" t="str">
        <f ca="1">IFERROR(AVERAGE(OFFSET('20 %'!$E37,,(COLUMNS($E$6:AI36)-1)*4,,4)),"")</f>
        <v/>
      </c>
      <c r="AJ36" s="54" t="str">
        <f ca="1">IFERROR(AVERAGE(OFFSET('20 %'!$E37,,(COLUMNS($E$6:AJ36)-1)*4,,4)),"")</f>
        <v/>
      </c>
      <c r="AK36" s="54" t="str">
        <f ca="1">IFERROR(AVERAGE(OFFSET('20 %'!$E37,,(COLUMNS($E$6:AK36)-1)*4,,4)),"")</f>
        <v/>
      </c>
      <c r="AL36" s="54" t="str">
        <f ca="1">IFERROR(AVERAGE(OFFSET('20 %'!$E37,,(COLUMNS($E$6:AL36)-1)*4,,4)),"")</f>
        <v/>
      </c>
      <c r="AM36" s="54" t="str">
        <f ca="1">IFERROR(AVERAGE(OFFSET('20 %'!$E37,,(COLUMNS($E$6:AM36)-1)*4,,4)),"")</f>
        <v/>
      </c>
      <c r="AN36" s="54" t="str">
        <f ca="1">IFERROR(AVERAGE(OFFSET('20 %'!$E37,,(COLUMNS($E$6:AN36)-1)*4,,4)),"")</f>
        <v/>
      </c>
      <c r="AO36" s="54" t="str">
        <f ca="1">IFERROR(AVERAGE(OFFSET('20 %'!$E37,,(COLUMNS($E$6:AO36)-1)*4,,4)),"")</f>
        <v/>
      </c>
      <c r="AP36" s="54" t="str">
        <f ca="1">IFERROR(AVERAGE(OFFSET('20 %'!$E37,,(COLUMNS($E$6:AP36)-1)*4,,4)),"")</f>
        <v/>
      </c>
      <c r="AQ36" s="54" t="str">
        <f ca="1">IFERROR(AVERAGE(OFFSET('20 %'!$E37,,(COLUMNS($E$6:AQ36)-1)*4,,4)),"")</f>
        <v/>
      </c>
      <c r="AR36" s="54" t="str">
        <f ca="1">IFERROR(AVERAGE(OFFSET('20 %'!$E37,,(COLUMNS($E$6:AR36)-1)*4,,4)),"")</f>
        <v/>
      </c>
      <c r="AS36" s="54" t="str">
        <f ca="1">IFERROR(AVERAGE(OFFSET('20 %'!$E37,,(COLUMNS($E$6:AS36)-1)*4,,4)),"")</f>
        <v/>
      </c>
    </row>
    <row r="37" spans="2:45" x14ac:dyDescent="0.25">
      <c r="B37" s="42" t="str">
        <f>IF(ISBLANK('Nota de Estudiantes'!B40),"",'Nota de Estudiantes'!B40)</f>
        <v/>
      </c>
      <c r="C37" s="42" t="str">
        <f>IF(ISBLANK('Nota de Estudiantes'!C40),"",'Nota de Estudiantes'!C40)</f>
        <v/>
      </c>
      <c r="D37" s="38" t="str">
        <f>IF(ISBLANK('Nota de Estudiantes'!D40),"",'Nota de Estudiantes'!D40)</f>
        <v/>
      </c>
      <c r="E37" s="54" t="str">
        <f ca="1">IFERROR(AVERAGE(OFFSET('20 %'!$E38,,(COLUMNS($E$6:E37)-1)*4,,4)),"")</f>
        <v/>
      </c>
      <c r="F37" s="54" t="str">
        <f ca="1">IFERROR(AVERAGE(OFFSET('20 %'!$E38,,(COLUMNS($E$6:F37)-1)*4,,4)),"")</f>
        <v/>
      </c>
      <c r="G37" s="54" t="str">
        <f ca="1">IFERROR(AVERAGE(OFFSET('20 %'!$E38,,(COLUMNS($E$6:G37)-1)*4,,4)),"")</f>
        <v/>
      </c>
      <c r="H37" s="54" t="str">
        <f ca="1">IFERROR(AVERAGE(OFFSET('20 %'!$E38,,(COLUMNS($E$6:H37)-1)*4,,4)),"")</f>
        <v/>
      </c>
      <c r="I37" s="54" t="str">
        <f ca="1">IFERROR(AVERAGE(OFFSET('20 %'!$E38,,(COLUMNS($E$6:I37)-1)*4,,4)),"")</f>
        <v/>
      </c>
      <c r="J37" s="54" t="str">
        <f ca="1">IFERROR(AVERAGE(OFFSET('20 %'!$E38,,(COLUMNS($E$6:J37)-1)*4,,4)),"")</f>
        <v/>
      </c>
      <c r="K37" s="54" t="str">
        <f ca="1">IFERROR(AVERAGE(OFFSET('20 %'!$E38,,(COLUMNS($E$6:K37)-1)*4,,4)),"")</f>
        <v/>
      </c>
      <c r="L37" s="54" t="str">
        <f ca="1">IFERROR(AVERAGE(OFFSET('20 %'!$E38,,(COLUMNS($E$6:L37)-1)*4,,4)),"")</f>
        <v/>
      </c>
      <c r="M37" s="54" t="str">
        <f ca="1">IFERROR(AVERAGE(OFFSET('20 %'!$E38,,(COLUMNS($E$6:M37)-1)*4,,4)),"")</f>
        <v/>
      </c>
      <c r="N37" s="54" t="str">
        <f ca="1">IFERROR(AVERAGE(OFFSET('20 %'!$E38,,(COLUMNS($E$6:N37)-1)*4,,4)),"")</f>
        <v/>
      </c>
      <c r="O37" s="54" t="str">
        <f ca="1">IFERROR(AVERAGE(OFFSET('20 %'!$E38,,(COLUMNS($E$6:O37)-1)*4,,4)),"")</f>
        <v/>
      </c>
      <c r="P37" s="54" t="str">
        <f ca="1">IFERROR(AVERAGE(OFFSET('20 %'!$E38,,(COLUMNS($E$6:P37)-1)*4,,4)),"")</f>
        <v/>
      </c>
      <c r="Q37" s="54" t="str">
        <f ca="1">IFERROR(AVERAGE(OFFSET('20 %'!$E38,,(COLUMNS($E$6:Q37)-1)*4,,4)),"")</f>
        <v/>
      </c>
      <c r="R37" s="54" t="str">
        <f ca="1">IFERROR(AVERAGE(OFFSET('20 %'!$E38,,(COLUMNS($E$6:R37)-1)*4,,4)),"")</f>
        <v/>
      </c>
      <c r="S37" s="54" t="str">
        <f ca="1">IFERROR(AVERAGE(OFFSET('20 %'!$E38,,(COLUMNS($E$6:S37)-1)*4,,4)),"")</f>
        <v/>
      </c>
      <c r="T37" s="54" t="str">
        <f ca="1">IFERROR(AVERAGE(OFFSET('20 %'!$E38,,(COLUMNS($E$6:T37)-1)*4,,4)),"")</f>
        <v/>
      </c>
      <c r="U37" s="54" t="str">
        <f ca="1">IFERROR(AVERAGE(OFFSET('20 %'!$E38,,(COLUMNS($E$6:U37)-1)*4,,4)),"")</f>
        <v/>
      </c>
      <c r="V37" s="54" t="str">
        <f ca="1">IFERROR(AVERAGE(OFFSET('20 %'!$E38,,(COLUMNS($E$6:V37)-1)*4,,4)),"")</f>
        <v/>
      </c>
      <c r="W37" s="54" t="str">
        <f ca="1">IFERROR(AVERAGE(OFFSET('20 %'!$E38,,(COLUMNS($E$6:W37)-1)*4,,4)),"")</f>
        <v/>
      </c>
      <c r="X37" s="54" t="str">
        <f ca="1">IFERROR(AVERAGE(OFFSET('20 %'!$E38,,(COLUMNS($E$6:X37)-1)*4,,4)),"")</f>
        <v/>
      </c>
      <c r="Y37" s="54" t="str">
        <f ca="1">IFERROR(AVERAGE(OFFSET('20 %'!$E38,,(COLUMNS($E$6:Y37)-1)*4,,4)),"")</f>
        <v/>
      </c>
      <c r="Z37" s="54" t="str">
        <f ca="1">IFERROR(AVERAGE(OFFSET('20 %'!$E38,,(COLUMNS($E$6:Z37)-1)*4,,4)),"")</f>
        <v/>
      </c>
      <c r="AA37" s="54" t="str">
        <f ca="1">IFERROR(AVERAGE(OFFSET('20 %'!$E38,,(COLUMNS($E$6:AA37)-1)*4,,4)),"")</f>
        <v/>
      </c>
      <c r="AB37" s="54" t="str">
        <f ca="1">IFERROR(AVERAGE(OFFSET('20 %'!$E38,,(COLUMNS($E$6:AB37)-1)*4,,4)),"")</f>
        <v/>
      </c>
      <c r="AC37" s="54" t="str">
        <f ca="1">IFERROR(AVERAGE(OFFSET('20 %'!$E38,,(COLUMNS($E$6:AC37)-1)*4,,4)),"")</f>
        <v/>
      </c>
      <c r="AD37" s="54" t="str">
        <f ca="1">IFERROR(AVERAGE(OFFSET('20 %'!$E38,,(COLUMNS($E$6:AD37)-1)*4,,4)),"")</f>
        <v/>
      </c>
      <c r="AE37" s="54" t="str">
        <f ca="1">IFERROR(AVERAGE(OFFSET('20 %'!$E38,,(COLUMNS($E$6:AE37)-1)*4,,4)),"")</f>
        <v/>
      </c>
      <c r="AF37" s="54" t="str">
        <f ca="1">IFERROR(AVERAGE(OFFSET('20 %'!$E38,,(COLUMNS($E$6:AF37)-1)*4,,4)),"")</f>
        <v/>
      </c>
      <c r="AG37" s="54" t="str">
        <f ca="1">IFERROR(AVERAGE(OFFSET('20 %'!$E38,,(COLUMNS($E$6:AG37)-1)*4,,4)),"")</f>
        <v/>
      </c>
      <c r="AH37" s="54" t="str">
        <f ca="1">IFERROR(AVERAGE(OFFSET('20 %'!$E38,,(COLUMNS($E$6:AH37)-1)*4,,4)),"")</f>
        <v/>
      </c>
      <c r="AI37" s="54" t="str">
        <f ca="1">IFERROR(AVERAGE(OFFSET('20 %'!$E38,,(COLUMNS($E$6:AI37)-1)*4,,4)),"")</f>
        <v/>
      </c>
      <c r="AJ37" s="54" t="str">
        <f ca="1">IFERROR(AVERAGE(OFFSET('20 %'!$E38,,(COLUMNS($E$6:AJ37)-1)*4,,4)),"")</f>
        <v/>
      </c>
      <c r="AK37" s="54" t="str">
        <f ca="1">IFERROR(AVERAGE(OFFSET('20 %'!$E38,,(COLUMNS($E$6:AK37)-1)*4,,4)),"")</f>
        <v/>
      </c>
      <c r="AL37" s="54" t="str">
        <f ca="1">IFERROR(AVERAGE(OFFSET('20 %'!$E38,,(COLUMNS($E$6:AL37)-1)*4,,4)),"")</f>
        <v/>
      </c>
      <c r="AM37" s="54" t="str">
        <f ca="1">IFERROR(AVERAGE(OFFSET('20 %'!$E38,,(COLUMNS($E$6:AM37)-1)*4,,4)),"")</f>
        <v/>
      </c>
      <c r="AN37" s="54" t="str">
        <f ca="1">IFERROR(AVERAGE(OFFSET('20 %'!$E38,,(COLUMNS($E$6:AN37)-1)*4,,4)),"")</f>
        <v/>
      </c>
      <c r="AO37" s="54" t="str">
        <f ca="1">IFERROR(AVERAGE(OFFSET('20 %'!$E38,,(COLUMNS($E$6:AO37)-1)*4,,4)),"")</f>
        <v/>
      </c>
      <c r="AP37" s="54" t="str">
        <f ca="1">IFERROR(AVERAGE(OFFSET('20 %'!$E38,,(COLUMNS($E$6:AP37)-1)*4,,4)),"")</f>
        <v/>
      </c>
      <c r="AQ37" s="54" t="str">
        <f ca="1">IFERROR(AVERAGE(OFFSET('20 %'!$E38,,(COLUMNS($E$6:AQ37)-1)*4,,4)),"")</f>
        <v/>
      </c>
      <c r="AR37" s="54" t="str">
        <f ca="1">IFERROR(AVERAGE(OFFSET('20 %'!$E38,,(COLUMNS($E$6:AR37)-1)*4,,4)),"")</f>
        <v/>
      </c>
      <c r="AS37" s="54" t="str">
        <f ca="1">IFERROR(AVERAGE(OFFSET('20 %'!$E38,,(COLUMNS($E$6:AS37)-1)*4,,4)),"")</f>
        <v/>
      </c>
    </row>
    <row r="38" spans="2:45" x14ac:dyDescent="0.25">
      <c r="B38" s="42" t="str">
        <f>IF(ISBLANK('Nota de Estudiantes'!B41),"",'Nota de Estudiantes'!B41)</f>
        <v/>
      </c>
      <c r="C38" s="42" t="str">
        <f>IF(ISBLANK('Nota de Estudiantes'!C41),"",'Nota de Estudiantes'!C41)</f>
        <v/>
      </c>
      <c r="D38" s="38" t="str">
        <f>IF(ISBLANK('Nota de Estudiantes'!D41),"",'Nota de Estudiantes'!D41)</f>
        <v/>
      </c>
      <c r="E38" s="54" t="str">
        <f ca="1">IFERROR(AVERAGE(OFFSET('20 %'!$E39,,(COLUMNS($E$6:E38)-1)*4,,4)),"")</f>
        <v/>
      </c>
      <c r="F38" s="54" t="str">
        <f ca="1">IFERROR(AVERAGE(OFFSET('20 %'!$E39,,(COLUMNS($E$6:F38)-1)*4,,4)),"")</f>
        <v/>
      </c>
      <c r="G38" s="54" t="str">
        <f ca="1">IFERROR(AVERAGE(OFFSET('20 %'!$E39,,(COLUMNS($E$6:G38)-1)*4,,4)),"")</f>
        <v/>
      </c>
      <c r="H38" s="54" t="str">
        <f ca="1">IFERROR(AVERAGE(OFFSET('20 %'!$E39,,(COLUMNS($E$6:H38)-1)*4,,4)),"")</f>
        <v/>
      </c>
      <c r="I38" s="54" t="str">
        <f ca="1">IFERROR(AVERAGE(OFFSET('20 %'!$E39,,(COLUMNS($E$6:I38)-1)*4,,4)),"")</f>
        <v/>
      </c>
      <c r="J38" s="54" t="str">
        <f ca="1">IFERROR(AVERAGE(OFFSET('20 %'!$E39,,(COLUMNS($E$6:J38)-1)*4,,4)),"")</f>
        <v/>
      </c>
      <c r="K38" s="54" t="str">
        <f ca="1">IFERROR(AVERAGE(OFFSET('20 %'!$E39,,(COLUMNS($E$6:K38)-1)*4,,4)),"")</f>
        <v/>
      </c>
      <c r="L38" s="54" t="str">
        <f ca="1">IFERROR(AVERAGE(OFFSET('20 %'!$E39,,(COLUMNS($E$6:L38)-1)*4,,4)),"")</f>
        <v/>
      </c>
      <c r="M38" s="54" t="str">
        <f ca="1">IFERROR(AVERAGE(OFFSET('20 %'!$E39,,(COLUMNS($E$6:M38)-1)*4,,4)),"")</f>
        <v/>
      </c>
      <c r="N38" s="54" t="str">
        <f ca="1">IFERROR(AVERAGE(OFFSET('20 %'!$E39,,(COLUMNS($E$6:N38)-1)*4,,4)),"")</f>
        <v/>
      </c>
      <c r="O38" s="54" t="str">
        <f ca="1">IFERROR(AVERAGE(OFFSET('20 %'!$E39,,(COLUMNS($E$6:O38)-1)*4,,4)),"")</f>
        <v/>
      </c>
      <c r="P38" s="54" t="str">
        <f ca="1">IFERROR(AVERAGE(OFFSET('20 %'!$E39,,(COLUMNS($E$6:P38)-1)*4,,4)),"")</f>
        <v/>
      </c>
      <c r="Q38" s="54" t="str">
        <f ca="1">IFERROR(AVERAGE(OFFSET('20 %'!$E39,,(COLUMNS($E$6:Q38)-1)*4,,4)),"")</f>
        <v/>
      </c>
      <c r="R38" s="54" t="str">
        <f ca="1">IFERROR(AVERAGE(OFFSET('20 %'!$E39,,(COLUMNS($E$6:R38)-1)*4,,4)),"")</f>
        <v/>
      </c>
      <c r="S38" s="54" t="str">
        <f ca="1">IFERROR(AVERAGE(OFFSET('20 %'!$E39,,(COLUMNS($E$6:S38)-1)*4,,4)),"")</f>
        <v/>
      </c>
      <c r="T38" s="54" t="str">
        <f ca="1">IFERROR(AVERAGE(OFFSET('20 %'!$E39,,(COLUMNS($E$6:T38)-1)*4,,4)),"")</f>
        <v/>
      </c>
      <c r="U38" s="54" t="str">
        <f ca="1">IFERROR(AVERAGE(OFFSET('20 %'!$E39,,(COLUMNS($E$6:U38)-1)*4,,4)),"")</f>
        <v/>
      </c>
      <c r="V38" s="54" t="str">
        <f ca="1">IFERROR(AVERAGE(OFFSET('20 %'!$E39,,(COLUMNS($E$6:V38)-1)*4,,4)),"")</f>
        <v/>
      </c>
      <c r="W38" s="54" t="str">
        <f ca="1">IFERROR(AVERAGE(OFFSET('20 %'!$E39,,(COLUMNS($E$6:W38)-1)*4,,4)),"")</f>
        <v/>
      </c>
      <c r="X38" s="54" t="str">
        <f ca="1">IFERROR(AVERAGE(OFFSET('20 %'!$E39,,(COLUMNS($E$6:X38)-1)*4,,4)),"")</f>
        <v/>
      </c>
      <c r="Y38" s="54" t="str">
        <f ca="1">IFERROR(AVERAGE(OFFSET('20 %'!$E39,,(COLUMNS($E$6:Y38)-1)*4,,4)),"")</f>
        <v/>
      </c>
      <c r="Z38" s="54" t="str">
        <f ca="1">IFERROR(AVERAGE(OFFSET('20 %'!$E39,,(COLUMNS($E$6:Z38)-1)*4,,4)),"")</f>
        <v/>
      </c>
      <c r="AA38" s="54" t="str">
        <f ca="1">IFERROR(AVERAGE(OFFSET('20 %'!$E39,,(COLUMNS($E$6:AA38)-1)*4,,4)),"")</f>
        <v/>
      </c>
      <c r="AB38" s="54" t="str">
        <f ca="1">IFERROR(AVERAGE(OFFSET('20 %'!$E39,,(COLUMNS($E$6:AB38)-1)*4,,4)),"")</f>
        <v/>
      </c>
      <c r="AC38" s="54" t="str">
        <f ca="1">IFERROR(AVERAGE(OFFSET('20 %'!$E39,,(COLUMNS($E$6:AC38)-1)*4,,4)),"")</f>
        <v/>
      </c>
      <c r="AD38" s="54" t="str">
        <f ca="1">IFERROR(AVERAGE(OFFSET('20 %'!$E39,,(COLUMNS($E$6:AD38)-1)*4,,4)),"")</f>
        <v/>
      </c>
      <c r="AE38" s="54" t="str">
        <f ca="1">IFERROR(AVERAGE(OFFSET('20 %'!$E39,,(COLUMNS($E$6:AE38)-1)*4,,4)),"")</f>
        <v/>
      </c>
      <c r="AF38" s="54" t="str">
        <f ca="1">IFERROR(AVERAGE(OFFSET('20 %'!$E39,,(COLUMNS($E$6:AF38)-1)*4,,4)),"")</f>
        <v/>
      </c>
      <c r="AG38" s="54" t="str">
        <f ca="1">IFERROR(AVERAGE(OFFSET('20 %'!$E39,,(COLUMNS($E$6:AG38)-1)*4,,4)),"")</f>
        <v/>
      </c>
      <c r="AH38" s="54" t="str">
        <f ca="1">IFERROR(AVERAGE(OFFSET('20 %'!$E39,,(COLUMNS($E$6:AH38)-1)*4,,4)),"")</f>
        <v/>
      </c>
      <c r="AI38" s="54" t="str">
        <f ca="1">IFERROR(AVERAGE(OFFSET('20 %'!$E39,,(COLUMNS($E$6:AI38)-1)*4,,4)),"")</f>
        <v/>
      </c>
      <c r="AJ38" s="54" t="str">
        <f ca="1">IFERROR(AVERAGE(OFFSET('20 %'!$E39,,(COLUMNS($E$6:AJ38)-1)*4,,4)),"")</f>
        <v/>
      </c>
      <c r="AK38" s="54" t="str">
        <f ca="1">IFERROR(AVERAGE(OFFSET('20 %'!$E39,,(COLUMNS($E$6:AK38)-1)*4,,4)),"")</f>
        <v/>
      </c>
      <c r="AL38" s="54" t="str">
        <f ca="1">IFERROR(AVERAGE(OFFSET('20 %'!$E39,,(COLUMNS($E$6:AL38)-1)*4,,4)),"")</f>
        <v/>
      </c>
      <c r="AM38" s="54" t="str">
        <f ca="1">IFERROR(AVERAGE(OFFSET('20 %'!$E39,,(COLUMNS($E$6:AM38)-1)*4,,4)),"")</f>
        <v/>
      </c>
      <c r="AN38" s="54" t="str">
        <f ca="1">IFERROR(AVERAGE(OFFSET('20 %'!$E39,,(COLUMNS($E$6:AN38)-1)*4,,4)),"")</f>
        <v/>
      </c>
      <c r="AO38" s="54" t="str">
        <f ca="1">IFERROR(AVERAGE(OFFSET('20 %'!$E39,,(COLUMNS($E$6:AO38)-1)*4,,4)),"")</f>
        <v/>
      </c>
      <c r="AP38" s="54" t="str">
        <f ca="1">IFERROR(AVERAGE(OFFSET('20 %'!$E39,,(COLUMNS($E$6:AP38)-1)*4,,4)),"")</f>
        <v/>
      </c>
      <c r="AQ38" s="54" t="str">
        <f ca="1">IFERROR(AVERAGE(OFFSET('20 %'!$E39,,(COLUMNS($E$6:AQ38)-1)*4,,4)),"")</f>
        <v/>
      </c>
      <c r="AR38" s="54" t="str">
        <f ca="1">IFERROR(AVERAGE(OFFSET('20 %'!$E39,,(COLUMNS($E$6:AR38)-1)*4,,4)),"")</f>
        <v/>
      </c>
      <c r="AS38" s="54" t="str">
        <f ca="1">IFERROR(AVERAGE(OFFSET('20 %'!$E39,,(COLUMNS($E$6:AS38)-1)*4,,4)),"")</f>
        <v/>
      </c>
    </row>
    <row r="39" spans="2:45" x14ac:dyDescent="0.25">
      <c r="B39" s="42" t="str">
        <f>IF(ISBLANK('Nota de Estudiantes'!B42),"",'Nota de Estudiantes'!B42)</f>
        <v/>
      </c>
      <c r="C39" s="42" t="str">
        <f>IF(ISBLANK('Nota de Estudiantes'!C42),"",'Nota de Estudiantes'!C42)</f>
        <v/>
      </c>
      <c r="D39" s="38" t="str">
        <f>IF(ISBLANK('Nota de Estudiantes'!D42),"",'Nota de Estudiantes'!D42)</f>
        <v/>
      </c>
      <c r="E39" s="54" t="str">
        <f ca="1">IFERROR(AVERAGE(OFFSET('20 %'!$E40,,(COLUMNS($E$6:E39)-1)*4,,4)),"")</f>
        <v/>
      </c>
      <c r="F39" s="54" t="str">
        <f ca="1">IFERROR(AVERAGE(OFFSET('20 %'!$E40,,(COLUMNS($E$6:F39)-1)*4,,4)),"")</f>
        <v/>
      </c>
      <c r="G39" s="54" t="str">
        <f ca="1">IFERROR(AVERAGE(OFFSET('20 %'!$E40,,(COLUMNS($E$6:G39)-1)*4,,4)),"")</f>
        <v/>
      </c>
      <c r="H39" s="54" t="str">
        <f ca="1">IFERROR(AVERAGE(OFFSET('20 %'!$E40,,(COLUMNS($E$6:H39)-1)*4,,4)),"")</f>
        <v/>
      </c>
      <c r="I39" s="54" t="str">
        <f ca="1">IFERROR(AVERAGE(OFFSET('20 %'!$E40,,(COLUMNS($E$6:I39)-1)*4,,4)),"")</f>
        <v/>
      </c>
      <c r="J39" s="54" t="str">
        <f ca="1">IFERROR(AVERAGE(OFFSET('20 %'!$E40,,(COLUMNS($E$6:J39)-1)*4,,4)),"")</f>
        <v/>
      </c>
      <c r="K39" s="54" t="str">
        <f ca="1">IFERROR(AVERAGE(OFFSET('20 %'!$E40,,(COLUMNS($E$6:K39)-1)*4,,4)),"")</f>
        <v/>
      </c>
      <c r="L39" s="54" t="str">
        <f ca="1">IFERROR(AVERAGE(OFFSET('20 %'!$E40,,(COLUMNS($E$6:L39)-1)*4,,4)),"")</f>
        <v/>
      </c>
      <c r="M39" s="54" t="str">
        <f ca="1">IFERROR(AVERAGE(OFFSET('20 %'!$E40,,(COLUMNS($E$6:M39)-1)*4,,4)),"")</f>
        <v/>
      </c>
      <c r="N39" s="54" t="str">
        <f ca="1">IFERROR(AVERAGE(OFFSET('20 %'!$E40,,(COLUMNS($E$6:N39)-1)*4,,4)),"")</f>
        <v/>
      </c>
      <c r="O39" s="54" t="str">
        <f ca="1">IFERROR(AVERAGE(OFFSET('20 %'!$E40,,(COLUMNS($E$6:O39)-1)*4,,4)),"")</f>
        <v/>
      </c>
      <c r="P39" s="54" t="str">
        <f ca="1">IFERROR(AVERAGE(OFFSET('20 %'!$E40,,(COLUMNS($E$6:P39)-1)*4,,4)),"")</f>
        <v/>
      </c>
      <c r="Q39" s="54" t="str">
        <f ca="1">IFERROR(AVERAGE(OFFSET('20 %'!$E40,,(COLUMNS($E$6:Q39)-1)*4,,4)),"")</f>
        <v/>
      </c>
      <c r="R39" s="54" t="str">
        <f ca="1">IFERROR(AVERAGE(OFFSET('20 %'!$E40,,(COLUMNS($E$6:R39)-1)*4,,4)),"")</f>
        <v/>
      </c>
      <c r="S39" s="54" t="str">
        <f ca="1">IFERROR(AVERAGE(OFFSET('20 %'!$E40,,(COLUMNS($E$6:S39)-1)*4,,4)),"")</f>
        <v/>
      </c>
      <c r="T39" s="54" t="str">
        <f ca="1">IFERROR(AVERAGE(OFFSET('20 %'!$E40,,(COLUMNS($E$6:T39)-1)*4,,4)),"")</f>
        <v/>
      </c>
      <c r="U39" s="54" t="str">
        <f ca="1">IFERROR(AVERAGE(OFFSET('20 %'!$E40,,(COLUMNS($E$6:U39)-1)*4,,4)),"")</f>
        <v/>
      </c>
      <c r="V39" s="54" t="str">
        <f ca="1">IFERROR(AVERAGE(OFFSET('20 %'!$E40,,(COLUMNS($E$6:V39)-1)*4,,4)),"")</f>
        <v/>
      </c>
      <c r="W39" s="54" t="str">
        <f ca="1">IFERROR(AVERAGE(OFFSET('20 %'!$E40,,(COLUMNS($E$6:W39)-1)*4,,4)),"")</f>
        <v/>
      </c>
      <c r="X39" s="54" t="str">
        <f ca="1">IFERROR(AVERAGE(OFFSET('20 %'!$E40,,(COLUMNS($E$6:X39)-1)*4,,4)),"")</f>
        <v/>
      </c>
      <c r="Y39" s="54" t="str">
        <f ca="1">IFERROR(AVERAGE(OFFSET('20 %'!$E40,,(COLUMNS($E$6:Y39)-1)*4,,4)),"")</f>
        <v/>
      </c>
      <c r="Z39" s="54" t="str">
        <f ca="1">IFERROR(AVERAGE(OFFSET('20 %'!$E40,,(COLUMNS($E$6:Z39)-1)*4,,4)),"")</f>
        <v/>
      </c>
      <c r="AA39" s="54" t="str">
        <f ca="1">IFERROR(AVERAGE(OFFSET('20 %'!$E40,,(COLUMNS($E$6:AA39)-1)*4,,4)),"")</f>
        <v/>
      </c>
      <c r="AB39" s="54" t="str">
        <f ca="1">IFERROR(AVERAGE(OFFSET('20 %'!$E40,,(COLUMNS($E$6:AB39)-1)*4,,4)),"")</f>
        <v/>
      </c>
      <c r="AC39" s="54" t="str">
        <f ca="1">IFERROR(AVERAGE(OFFSET('20 %'!$E40,,(COLUMNS($E$6:AC39)-1)*4,,4)),"")</f>
        <v/>
      </c>
      <c r="AD39" s="54" t="str">
        <f ca="1">IFERROR(AVERAGE(OFFSET('20 %'!$E40,,(COLUMNS($E$6:AD39)-1)*4,,4)),"")</f>
        <v/>
      </c>
      <c r="AE39" s="54" t="str">
        <f ca="1">IFERROR(AVERAGE(OFFSET('20 %'!$E40,,(COLUMNS($E$6:AE39)-1)*4,,4)),"")</f>
        <v/>
      </c>
      <c r="AF39" s="54" t="str">
        <f ca="1">IFERROR(AVERAGE(OFFSET('20 %'!$E40,,(COLUMNS($E$6:AF39)-1)*4,,4)),"")</f>
        <v/>
      </c>
      <c r="AG39" s="54" t="str">
        <f ca="1">IFERROR(AVERAGE(OFFSET('20 %'!$E40,,(COLUMNS($E$6:AG39)-1)*4,,4)),"")</f>
        <v/>
      </c>
      <c r="AH39" s="54" t="str">
        <f ca="1">IFERROR(AVERAGE(OFFSET('20 %'!$E40,,(COLUMNS($E$6:AH39)-1)*4,,4)),"")</f>
        <v/>
      </c>
      <c r="AI39" s="54" t="str">
        <f ca="1">IFERROR(AVERAGE(OFFSET('20 %'!$E40,,(COLUMNS($E$6:AI39)-1)*4,,4)),"")</f>
        <v/>
      </c>
      <c r="AJ39" s="54" t="str">
        <f ca="1">IFERROR(AVERAGE(OFFSET('20 %'!$E40,,(COLUMNS($E$6:AJ39)-1)*4,,4)),"")</f>
        <v/>
      </c>
      <c r="AK39" s="54" t="str">
        <f ca="1">IFERROR(AVERAGE(OFFSET('20 %'!$E40,,(COLUMNS($E$6:AK39)-1)*4,,4)),"")</f>
        <v/>
      </c>
      <c r="AL39" s="54" t="str">
        <f ca="1">IFERROR(AVERAGE(OFFSET('20 %'!$E40,,(COLUMNS($E$6:AL39)-1)*4,,4)),"")</f>
        <v/>
      </c>
      <c r="AM39" s="54" t="str">
        <f ca="1">IFERROR(AVERAGE(OFFSET('20 %'!$E40,,(COLUMNS($E$6:AM39)-1)*4,,4)),"")</f>
        <v/>
      </c>
      <c r="AN39" s="54" t="str">
        <f ca="1">IFERROR(AVERAGE(OFFSET('20 %'!$E40,,(COLUMNS($E$6:AN39)-1)*4,,4)),"")</f>
        <v/>
      </c>
      <c r="AO39" s="54" t="str">
        <f ca="1">IFERROR(AVERAGE(OFFSET('20 %'!$E40,,(COLUMNS($E$6:AO39)-1)*4,,4)),"")</f>
        <v/>
      </c>
      <c r="AP39" s="54" t="str">
        <f ca="1">IFERROR(AVERAGE(OFFSET('20 %'!$E40,,(COLUMNS($E$6:AP39)-1)*4,,4)),"")</f>
        <v/>
      </c>
      <c r="AQ39" s="54" t="str">
        <f ca="1">IFERROR(AVERAGE(OFFSET('20 %'!$E40,,(COLUMNS($E$6:AQ39)-1)*4,,4)),"")</f>
        <v/>
      </c>
      <c r="AR39" s="54" t="str">
        <f ca="1">IFERROR(AVERAGE(OFFSET('20 %'!$E40,,(COLUMNS($E$6:AR39)-1)*4,,4)),"")</f>
        <v/>
      </c>
      <c r="AS39" s="54" t="str">
        <f ca="1">IFERROR(AVERAGE(OFFSET('20 %'!$E40,,(COLUMNS($E$6:AS39)-1)*4,,4)),"")</f>
        <v/>
      </c>
    </row>
    <row r="40" spans="2:45" x14ac:dyDescent="0.25">
      <c r="B40" s="42" t="str">
        <f>IF(ISBLANK('Nota de Estudiantes'!B43),"",'Nota de Estudiantes'!B43)</f>
        <v/>
      </c>
      <c r="C40" s="42" t="str">
        <f>IF(ISBLANK('Nota de Estudiantes'!C43),"",'Nota de Estudiantes'!C43)</f>
        <v/>
      </c>
      <c r="D40" s="38" t="str">
        <f>IF(ISBLANK('Nota de Estudiantes'!D43),"",'Nota de Estudiantes'!D43)</f>
        <v/>
      </c>
      <c r="E40" s="54" t="str">
        <f ca="1">IFERROR(AVERAGE(OFFSET('20 %'!$E41,,(COLUMNS($E$6:E40)-1)*4,,4)),"")</f>
        <v/>
      </c>
      <c r="F40" s="54" t="str">
        <f ca="1">IFERROR(AVERAGE(OFFSET('20 %'!$E41,,(COLUMNS($E$6:F40)-1)*4,,4)),"")</f>
        <v/>
      </c>
      <c r="G40" s="54" t="str">
        <f ca="1">IFERROR(AVERAGE(OFFSET('20 %'!$E41,,(COLUMNS($E$6:G40)-1)*4,,4)),"")</f>
        <v/>
      </c>
      <c r="H40" s="54" t="str">
        <f ca="1">IFERROR(AVERAGE(OFFSET('20 %'!$E41,,(COLUMNS($E$6:H40)-1)*4,,4)),"")</f>
        <v/>
      </c>
      <c r="I40" s="54" t="str">
        <f ca="1">IFERROR(AVERAGE(OFFSET('20 %'!$E41,,(COLUMNS($E$6:I40)-1)*4,,4)),"")</f>
        <v/>
      </c>
      <c r="J40" s="54" t="str">
        <f ca="1">IFERROR(AVERAGE(OFFSET('20 %'!$E41,,(COLUMNS($E$6:J40)-1)*4,,4)),"")</f>
        <v/>
      </c>
      <c r="K40" s="54" t="str">
        <f ca="1">IFERROR(AVERAGE(OFFSET('20 %'!$E41,,(COLUMNS($E$6:K40)-1)*4,,4)),"")</f>
        <v/>
      </c>
      <c r="L40" s="54" t="str">
        <f ca="1">IFERROR(AVERAGE(OFFSET('20 %'!$E41,,(COLUMNS($E$6:L40)-1)*4,,4)),"")</f>
        <v/>
      </c>
      <c r="M40" s="54" t="str">
        <f ca="1">IFERROR(AVERAGE(OFFSET('20 %'!$E41,,(COLUMNS($E$6:M40)-1)*4,,4)),"")</f>
        <v/>
      </c>
      <c r="N40" s="54" t="str">
        <f ca="1">IFERROR(AVERAGE(OFFSET('20 %'!$E41,,(COLUMNS($E$6:N40)-1)*4,,4)),"")</f>
        <v/>
      </c>
      <c r="O40" s="54" t="str">
        <f ca="1">IFERROR(AVERAGE(OFFSET('20 %'!$E41,,(COLUMNS($E$6:O40)-1)*4,,4)),"")</f>
        <v/>
      </c>
      <c r="P40" s="54" t="str">
        <f ca="1">IFERROR(AVERAGE(OFFSET('20 %'!$E41,,(COLUMNS($E$6:P40)-1)*4,,4)),"")</f>
        <v/>
      </c>
      <c r="Q40" s="54" t="str">
        <f ca="1">IFERROR(AVERAGE(OFFSET('20 %'!$E41,,(COLUMNS($E$6:Q40)-1)*4,,4)),"")</f>
        <v/>
      </c>
      <c r="R40" s="54" t="str">
        <f ca="1">IFERROR(AVERAGE(OFFSET('20 %'!$E41,,(COLUMNS($E$6:R40)-1)*4,,4)),"")</f>
        <v/>
      </c>
      <c r="S40" s="54" t="str">
        <f ca="1">IFERROR(AVERAGE(OFFSET('20 %'!$E41,,(COLUMNS($E$6:S40)-1)*4,,4)),"")</f>
        <v/>
      </c>
      <c r="T40" s="54" t="str">
        <f ca="1">IFERROR(AVERAGE(OFFSET('20 %'!$E41,,(COLUMNS($E$6:T40)-1)*4,,4)),"")</f>
        <v/>
      </c>
      <c r="U40" s="54" t="str">
        <f ca="1">IFERROR(AVERAGE(OFFSET('20 %'!$E41,,(COLUMNS($E$6:U40)-1)*4,,4)),"")</f>
        <v/>
      </c>
      <c r="V40" s="54" t="str">
        <f ca="1">IFERROR(AVERAGE(OFFSET('20 %'!$E41,,(COLUMNS($E$6:V40)-1)*4,,4)),"")</f>
        <v/>
      </c>
      <c r="W40" s="54" t="str">
        <f ca="1">IFERROR(AVERAGE(OFFSET('20 %'!$E41,,(COLUMNS($E$6:W40)-1)*4,,4)),"")</f>
        <v/>
      </c>
      <c r="X40" s="54" t="str">
        <f ca="1">IFERROR(AVERAGE(OFFSET('20 %'!$E41,,(COLUMNS($E$6:X40)-1)*4,,4)),"")</f>
        <v/>
      </c>
      <c r="Y40" s="54" t="str">
        <f ca="1">IFERROR(AVERAGE(OFFSET('20 %'!$E41,,(COLUMNS($E$6:Y40)-1)*4,,4)),"")</f>
        <v/>
      </c>
      <c r="Z40" s="54" t="str">
        <f ca="1">IFERROR(AVERAGE(OFFSET('20 %'!$E41,,(COLUMNS($E$6:Z40)-1)*4,,4)),"")</f>
        <v/>
      </c>
      <c r="AA40" s="54" t="str">
        <f ca="1">IFERROR(AVERAGE(OFFSET('20 %'!$E41,,(COLUMNS($E$6:AA40)-1)*4,,4)),"")</f>
        <v/>
      </c>
      <c r="AB40" s="54" t="str">
        <f ca="1">IFERROR(AVERAGE(OFFSET('20 %'!$E41,,(COLUMNS($E$6:AB40)-1)*4,,4)),"")</f>
        <v/>
      </c>
      <c r="AC40" s="54" t="str">
        <f ca="1">IFERROR(AVERAGE(OFFSET('20 %'!$E41,,(COLUMNS($E$6:AC40)-1)*4,,4)),"")</f>
        <v/>
      </c>
      <c r="AD40" s="54" t="str">
        <f ca="1">IFERROR(AVERAGE(OFFSET('20 %'!$E41,,(COLUMNS($E$6:AD40)-1)*4,,4)),"")</f>
        <v/>
      </c>
      <c r="AE40" s="54" t="str">
        <f ca="1">IFERROR(AVERAGE(OFFSET('20 %'!$E41,,(COLUMNS($E$6:AE40)-1)*4,,4)),"")</f>
        <v/>
      </c>
      <c r="AF40" s="54" t="str">
        <f ca="1">IFERROR(AVERAGE(OFFSET('20 %'!$E41,,(COLUMNS($E$6:AF40)-1)*4,,4)),"")</f>
        <v/>
      </c>
      <c r="AG40" s="54" t="str">
        <f ca="1">IFERROR(AVERAGE(OFFSET('20 %'!$E41,,(COLUMNS($E$6:AG40)-1)*4,,4)),"")</f>
        <v/>
      </c>
      <c r="AH40" s="54" t="str">
        <f ca="1">IFERROR(AVERAGE(OFFSET('20 %'!$E41,,(COLUMNS($E$6:AH40)-1)*4,,4)),"")</f>
        <v/>
      </c>
      <c r="AI40" s="54" t="str">
        <f ca="1">IFERROR(AVERAGE(OFFSET('20 %'!$E41,,(COLUMNS($E$6:AI40)-1)*4,,4)),"")</f>
        <v/>
      </c>
      <c r="AJ40" s="54" t="str">
        <f ca="1">IFERROR(AVERAGE(OFFSET('20 %'!$E41,,(COLUMNS($E$6:AJ40)-1)*4,,4)),"")</f>
        <v/>
      </c>
      <c r="AK40" s="54" t="str">
        <f ca="1">IFERROR(AVERAGE(OFFSET('20 %'!$E41,,(COLUMNS($E$6:AK40)-1)*4,,4)),"")</f>
        <v/>
      </c>
      <c r="AL40" s="54" t="str">
        <f ca="1">IFERROR(AVERAGE(OFFSET('20 %'!$E41,,(COLUMNS($E$6:AL40)-1)*4,,4)),"")</f>
        <v/>
      </c>
      <c r="AM40" s="54" t="str">
        <f ca="1">IFERROR(AVERAGE(OFFSET('20 %'!$E41,,(COLUMNS($E$6:AM40)-1)*4,,4)),"")</f>
        <v/>
      </c>
      <c r="AN40" s="54" t="str">
        <f ca="1">IFERROR(AVERAGE(OFFSET('20 %'!$E41,,(COLUMNS($E$6:AN40)-1)*4,,4)),"")</f>
        <v/>
      </c>
      <c r="AO40" s="54" t="str">
        <f ca="1">IFERROR(AVERAGE(OFFSET('20 %'!$E41,,(COLUMNS($E$6:AO40)-1)*4,,4)),"")</f>
        <v/>
      </c>
      <c r="AP40" s="54" t="str">
        <f ca="1">IFERROR(AVERAGE(OFFSET('20 %'!$E41,,(COLUMNS($E$6:AP40)-1)*4,,4)),"")</f>
        <v/>
      </c>
      <c r="AQ40" s="54" t="str">
        <f ca="1">IFERROR(AVERAGE(OFFSET('20 %'!$E41,,(COLUMNS($E$6:AQ40)-1)*4,,4)),"")</f>
        <v/>
      </c>
      <c r="AR40" s="54" t="str">
        <f ca="1">IFERROR(AVERAGE(OFFSET('20 %'!$E41,,(COLUMNS($E$6:AR40)-1)*4,,4)),"")</f>
        <v/>
      </c>
      <c r="AS40" s="54" t="str">
        <f ca="1">IFERROR(AVERAGE(OFFSET('20 %'!$E41,,(COLUMNS($E$6:AS40)-1)*4,,4)),"")</f>
        <v/>
      </c>
    </row>
    <row r="41" spans="2:45" x14ac:dyDescent="0.25">
      <c r="B41" s="42" t="str">
        <f>IF(ISBLANK('Nota de Estudiantes'!B44),"",'Nota de Estudiantes'!B44)</f>
        <v/>
      </c>
      <c r="C41" s="42" t="str">
        <f>IF(ISBLANK('Nota de Estudiantes'!C44),"",'Nota de Estudiantes'!C44)</f>
        <v/>
      </c>
      <c r="D41" s="38" t="str">
        <f>IF(ISBLANK('Nota de Estudiantes'!D44),"",'Nota de Estudiantes'!D44)</f>
        <v/>
      </c>
      <c r="E41" s="54" t="str">
        <f ca="1">IFERROR(AVERAGE(OFFSET('20 %'!$E42,,(COLUMNS($E$6:E41)-1)*4,,4)),"")</f>
        <v/>
      </c>
      <c r="F41" s="54" t="str">
        <f ca="1">IFERROR(AVERAGE(OFFSET('20 %'!$E42,,(COLUMNS($E$6:F41)-1)*4,,4)),"")</f>
        <v/>
      </c>
      <c r="G41" s="54" t="str">
        <f ca="1">IFERROR(AVERAGE(OFFSET('20 %'!$E42,,(COLUMNS($E$6:G41)-1)*4,,4)),"")</f>
        <v/>
      </c>
      <c r="H41" s="54" t="str">
        <f ca="1">IFERROR(AVERAGE(OFFSET('20 %'!$E42,,(COLUMNS($E$6:H41)-1)*4,,4)),"")</f>
        <v/>
      </c>
      <c r="I41" s="54" t="str">
        <f ca="1">IFERROR(AVERAGE(OFFSET('20 %'!$E42,,(COLUMNS($E$6:I41)-1)*4,,4)),"")</f>
        <v/>
      </c>
      <c r="J41" s="54" t="str">
        <f ca="1">IFERROR(AVERAGE(OFFSET('20 %'!$E42,,(COLUMNS($E$6:J41)-1)*4,,4)),"")</f>
        <v/>
      </c>
      <c r="K41" s="54" t="str">
        <f ca="1">IFERROR(AVERAGE(OFFSET('20 %'!$E42,,(COLUMNS($E$6:K41)-1)*4,,4)),"")</f>
        <v/>
      </c>
      <c r="L41" s="54" t="str">
        <f ca="1">IFERROR(AVERAGE(OFFSET('20 %'!$E42,,(COLUMNS($E$6:L41)-1)*4,,4)),"")</f>
        <v/>
      </c>
      <c r="M41" s="54" t="str">
        <f ca="1">IFERROR(AVERAGE(OFFSET('20 %'!$E42,,(COLUMNS($E$6:M41)-1)*4,,4)),"")</f>
        <v/>
      </c>
      <c r="N41" s="54" t="str">
        <f ca="1">IFERROR(AVERAGE(OFFSET('20 %'!$E42,,(COLUMNS($E$6:N41)-1)*4,,4)),"")</f>
        <v/>
      </c>
      <c r="O41" s="54" t="str">
        <f ca="1">IFERROR(AVERAGE(OFFSET('20 %'!$E42,,(COLUMNS($E$6:O41)-1)*4,,4)),"")</f>
        <v/>
      </c>
      <c r="P41" s="54" t="str">
        <f ca="1">IFERROR(AVERAGE(OFFSET('20 %'!$E42,,(COLUMNS($E$6:P41)-1)*4,,4)),"")</f>
        <v/>
      </c>
      <c r="Q41" s="54" t="str">
        <f ca="1">IFERROR(AVERAGE(OFFSET('20 %'!$E42,,(COLUMNS($E$6:Q41)-1)*4,,4)),"")</f>
        <v/>
      </c>
      <c r="R41" s="54" t="str">
        <f ca="1">IFERROR(AVERAGE(OFFSET('20 %'!$E42,,(COLUMNS($E$6:R41)-1)*4,,4)),"")</f>
        <v/>
      </c>
      <c r="S41" s="54" t="str">
        <f ca="1">IFERROR(AVERAGE(OFFSET('20 %'!$E42,,(COLUMNS($E$6:S41)-1)*4,,4)),"")</f>
        <v/>
      </c>
      <c r="T41" s="54" t="str">
        <f ca="1">IFERROR(AVERAGE(OFFSET('20 %'!$E42,,(COLUMNS($E$6:T41)-1)*4,,4)),"")</f>
        <v/>
      </c>
      <c r="U41" s="54" t="str">
        <f ca="1">IFERROR(AVERAGE(OFFSET('20 %'!$E42,,(COLUMNS($E$6:U41)-1)*4,,4)),"")</f>
        <v/>
      </c>
      <c r="V41" s="54" t="str">
        <f ca="1">IFERROR(AVERAGE(OFFSET('20 %'!$E42,,(COLUMNS($E$6:V41)-1)*4,,4)),"")</f>
        <v/>
      </c>
      <c r="W41" s="54" t="str">
        <f ca="1">IFERROR(AVERAGE(OFFSET('20 %'!$E42,,(COLUMNS($E$6:W41)-1)*4,,4)),"")</f>
        <v/>
      </c>
      <c r="X41" s="54" t="str">
        <f ca="1">IFERROR(AVERAGE(OFFSET('20 %'!$E42,,(COLUMNS($E$6:X41)-1)*4,,4)),"")</f>
        <v/>
      </c>
      <c r="Y41" s="54" t="str">
        <f ca="1">IFERROR(AVERAGE(OFFSET('20 %'!$E42,,(COLUMNS($E$6:Y41)-1)*4,,4)),"")</f>
        <v/>
      </c>
      <c r="Z41" s="54" t="str">
        <f ca="1">IFERROR(AVERAGE(OFFSET('20 %'!$E42,,(COLUMNS($E$6:Z41)-1)*4,,4)),"")</f>
        <v/>
      </c>
      <c r="AA41" s="54" t="str">
        <f ca="1">IFERROR(AVERAGE(OFFSET('20 %'!$E42,,(COLUMNS($E$6:AA41)-1)*4,,4)),"")</f>
        <v/>
      </c>
      <c r="AB41" s="54" t="str">
        <f ca="1">IFERROR(AVERAGE(OFFSET('20 %'!$E42,,(COLUMNS($E$6:AB41)-1)*4,,4)),"")</f>
        <v/>
      </c>
      <c r="AC41" s="54" t="str">
        <f ca="1">IFERROR(AVERAGE(OFFSET('20 %'!$E42,,(COLUMNS($E$6:AC41)-1)*4,,4)),"")</f>
        <v/>
      </c>
      <c r="AD41" s="54" t="str">
        <f ca="1">IFERROR(AVERAGE(OFFSET('20 %'!$E42,,(COLUMNS($E$6:AD41)-1)*4,,4)),"")</f>
        <v/>
      </c>
      <c r="AE41" s="54" t="str">
        <f ca="1">IFERROR(AVERAGE(OFFSET('20 %'!$E42,,(COLUMNS($E$6:AE41)-1)*4,,4)),"")</f>
        <v/>
      </c>
      <c r="AF41" s="54" t="str">
        <f ca="1">IFERROR(AVERAGE(OFFSET('20 %'!$E42,,(COLUMNS($E$6:AF41)-1)*4,,4)),"")</f>
        <v/>
      </c>
      <c r="AG41" s="54" t="str">
        <f ca="1">IFERROR(AVERAGE(OFFSET('20 %'!$E42,,(COLUMNS($E$6:AG41)-1)*4,,4)),"")</f>
        <v/>
      </c>
      <c r="AH41" s="54" t="str">
        <f ca="1">IFERROR(AVERAGE(OFFSET('20 %'!$E42,,(COLUMNS($E$6:AH41)-1)*4,,4)),"")</f>
        <v/>
      </c>
      <c r="AI41" s="54" t="str">
        <f ca="1">IFERROR(AVERAGE(OFFSET('20 %'!$E42,,(COLUMNS($E$6:AI41)-1)*4,,4)),"")</f>
        <v/>
      </c>
      <c r="AJ41" s="54" t="str">
        <f ca="1">IFERROR(AVERAGE(OFFSET('20 %'!$E42,,(COLUMNS($E$6:AJ41)-1)*4,,4)),"")</f>
        <v/>
      </c>
      <c r="AK41" s="54" t="str">
        <f ca="1">IFERROR(AVERAGE(OFFSET('20 %'!$E42,,(COLUMNS($E$6:AK41)-1)*4,,4)),"")</f>
        <v/>
      </c>
      <c r="AL41" s="54" t="str">
        <f ca="1">IFERROR(AVERAGE(OFFSET('20 %'!$E42,,(COLUMNS($E$6:AL41)-1)*4,,4)),"")</f>
        <v/>
      </c>
      <c r="AM41" s="54" t="str">
        <f ca="1">IFERROR(AVERAGE(OFFSET('20 %'!$E42,,(COLUMNS($E$6:AM41)-1)*4,,4)),"")</f>
        <v/>
      </c>
      <c r="AN41" s="54" t="str">
        <f ca="1">IFERROR(AVERAGE(OFFSET('20 %'!$E42,,(COLUMNS($E$6:AN41)-1)*4,,4)),"")</f>
        <v/>
      </c>
      <c r="AO41" s="54" t="str">
        <f ca="1">IFERROR(AVERAGE(OFFSET('20 %'!$E42,,(COLUMNS($E$6:AO41)-1)*4,,4)),"")</f>
        <v/>
      </c>
      <c r="AP41" s="54" t="str">
        <f ca="1">IFERROR(AVERAGE(OFFSET('20 %'!$E42,,(COLUMNS($E$6:AP41)-1)*4,,4)),"")</f>
        <v/>
      </c>
      <c r="AQ41" s="54" t="str">
        <f ca="1">IFERROR(AVERAGE(OFFSET('20 %'!$E42,,(COLUMNS($E$6:AQ41)-1)*4,,4)),"")</f>
        <v/>
      </c>
      <c r="AR41" s="54" t="str">
        <f ca="1">IFERROR(AVERAGE(OFFSET('20 %'!$E42,,(COLUMNS($E$6:AR41)-1)*4,,4)),"")</f>
        <v/>
      </c>
      <c r="AS41" s="54" t="str">
        <f ca="1">IFERROR(AVERAGE(OFFSET('20 %'!$E42,,(COLUMNS($E$6:AS41)-1)*4,,4)),"")</f>
        <v/>
      </c>
    </row>
    <row r="42" spans="2:45" x14ac:dyDescent="0.25">
      <c r="B42" s="42" t="str">
        <f>IF(ISBLANK('Nota de Estudiantes'!B45),"",'Nota de Estudiantes'!B45)</f>
        <v/>
      </c>
      <c r="C42" s="42" t="str">
        <f>IF(ISBLANK('Nota de Estudiantes'!C45),"",'Nota de Estudiantes'!C45)</f>
        <v/>
      </c>
      <c r="D42" s="38" t="str">
        <f>IF(ISBLANK('Nota de Estudiantes'!D45),"",'Nota de Estudiantes'!D45)</f>
        <v/>
      </c>
      <c r="E42" s="54" t="str">
        <f ca="1">IFERROR(AVERAGE(OFFSET('20 %'!$E43,,(COLUMNS($E$6:E42)-1)*4,,4)),"")</f>
        <v/>
      </c>
      <c r="F42" s="54" t="str">
        <f ca="1">IFERROR(AVERAGE(OFFSET('20 %'!$E43,,(COLUMNS($E$6:F42)-1)*4,,4)),"")</f>
        <v/>
      </c>
      <c r="G42" s="54" t="str">
        <f ca="1">IFERROR(AVERAGE(OFFSET('20 %'!$E43,,(COLUMNS($E$6:G42)-1)*4,,4)),"")</f>
        <v/>
      </c>
      <c r="H42" s="54" t="str">
        <f ca="1">IFERROR(AVERAGE(OFFSET('20 %'!$E43,,(COLUMNS($E$6:H42)-1)*4,,4)),"")</f>
        <v/>
      </c>
      <c r="I42" s="54" t="str">
        <f ca="1">IFERROR(AVERAGE(OFFSET('20 %'!$E43,,(COLUMNS($E$6:I42)-1)*4,,4)),"")</f>
        <v/>
      </c>
      <c r="J42" s="54" t="str">
        <f ca="1">IFERROR(AVERAGE(OFFSET('20 %'!$E43,,(COLUMNS($E$6:J42)-1)*4,,4)),"")</f>
        <v/>
      </c>
      <c r="K42" s="54" t="str">
        <f ca="1">IFERROR(AVERAGE(OFFSET('20 %'!$E43,,(COLUMNS($E$6:K42)-1)*4,,4)),"")</f>
        <v/>
      </c>
      <c r="L42" s="54" t="str">
        <f ca="1">IFERROR(AVERAGE(OFFSET('20 %'!$E43,,(COLUMNS($E$6:L42)-1)*4,,4)),"")</f>
        <v/>
      </c>
      <c r="M42" s="54" t="str">
        <f ca="1">IFERROR(AVERAGE(OFFSET('20 %'!$E43,,(COLUMNS($E$6:M42)-1)*4,,4)),"")</f>
        <v/>
      </c>
      <c r="N42" s="54" t="str">
        <f ca="1">IFERROR(AVERAGE(OFFSET('20 %'!$E43,,(COLUMNS($E$6:N42)-1)*4,,4)),"")</f>
        <v/>
      </c>
      <c r="O42" s="54" t="str">
        <f ca="1">IFERROR(AVERAGE(OFFSET('20 %'!$E43,,(COLUMNS($E$6:O42)-1)*4,,4)),"")</f>
        <v/>
      </c>
      <c r="P42" s="54" t="str">
        <f ca="1">IFERROR(AVERAGE(OFFSET('20 %'!$E43,,(COLUMNS($E$6:P42)-1)*4,,4)),"")</f>
        <v/>
      </c>
      <c r="Q42" s="54" t="str">
        <f ca="1">IFERROR(AVERAGE(OFFSET('20 %'!$E43,,(COLUMNS($E$6:Q42)-1)*4,,4)),"")</f>
        <v/>
      </c>
      <c r="R42" s="54" t="str">
        <f ca="1">IFERROR(AVERAGE(OFFSET('20 %'!$E43,,(COLUMNS($E$6:R42)-1)*4,,4)),"")</f>
        <v/>
      </c>
      <c r="S42" s="54" t="str">
        <f ca="1">IFERROR(AVERAGE(OFFSET('20 %'!$E43,,(COLUMNS($E$6:S42)-1)*4,,4)),"")</f>
        <v/>
      </c>
      <c r="T42" s="54" t="str">
        <f ca="1">IFERROR(AVERAGE(OFFSET('20 %'!$E43,,(COLUMNS($E$6:T42)-1)*4,,4)),"")</f>
        <v/>
      </c>
      <c r="U42" s="54" t="str">
        <f ca="1">IFERROR(AVERAGE(OFFSET('20 %'!$E43,,(COLUMNS($E$6:U42)-1)*4,,4)),"")</f>
        <v/>
      </c>
      <c r="V42" s="54" t="str">
        <f ca="1">IFERROR(AVERAGE(OFFSET('20 %'!$E43,,(COLUMNS($E$6:V42)-1)*4,,4)),"")</f>
        <v/>
      </c>
      <c r="W42" s="54" t="str">
        <f ca="1">IFERROR(AVERAGE(OFFSET('20 %'!$E43,,(COLUMNS($E$6:W42)-1)*4,,4)),"")</f>
        <v/>
      </c>
      <c r="X42" s="54" t="str">
        <f ca="1">IFERROR(AVERAGE(OFFSET('20 %'!$E43,,(COLUMNS($E$6:X42)-1)*4,,4)),"")</f>
        <v/>
      </c>
      <c r="Y42" s="54" t="str">
        <f ca="1">IFERROR(AVERAGE(OFFSET('20 %'!$E43,,(COLUMNS($E$6:Y42)-1)*4,,4)),"")</f>
        <v/>
      </c>
      <c r="Z42" s="54" t="str">
        <f ca="1">IFERROR(AVERAGE(OFFSET('20 %'!$E43,,(COLUMNS($E$6:Z42)-1)*4,,4)),"")</f>
        <v/>
      </c>
      <c r="AA42" s="54" t="str">
        <f ca="1">IFERROR(AVERAGE(OFFSET('20 %'!$E43,,(COLUMNS($E$6:AA42)-1)*4,,4)),"")</f>
        <v/>
      </c>
      <c r="AB42" s="54" t="str">
        <f ca="1">IFERROR(AVERAGE(OFFSET('20 %'!$E43,,(COLUMNS($E$6:AB42)-1)*4,,4)),"")</f>
        <v/>
      </c>
      <c r="AC42" s="54" t="str">
        <f ca="1">IFERROR(AVERAGE(OFFSET('20 %'!$E43,,(COLUMNS($E$6:AC42)-1)*4,,4)),"")</f>
        <v/>
      </c>
      <c r="AD42" s="54" t="str">
        <f ca="1">IFERROR(AVERAGE(OFFSET('20 %'!$E43,,(COLUMNS($E$6:AD42)-1)*4,,4)),"")</f>
        <v/>
      </c>
      <c r="AE42" s="54" t="str">
        <f ca="1">IFERROR(AVERAGE(OFFSET('20 %'!$E43,,(COLUMNS($E$6:AE42)-1)*4,,4)),"")</f>
        <v/>
      </c>
      <c r="AF42" s="54" t="str">
        <f ca="1">IFERROR(AVERAGE(OFFSET('20 %'!$E43,,(COLUMNS($E$6:AF42)-1)*4,,4)),"")</f>
        <v/>
      </c>
      <c r="AG42" s="54" t="str">
        <f ca="1">IFERROR(AVERAGE(OFFSET('20 %'!$E43,,(COLUMNS($E$6:AG42)-1)*4,,4)),"")</f>
        <v/>
      </c>
      <c r="AH42" s="54" t="str">
        <f ca="1">IFERROR(AVERAGE(OFFSET('20 %'!$E43,,(COLUMNS($E$6:AH42)-1)*4,,4)),"")</f>
        <v/>
      </c>
      <c r="AI42" s="54" t="str">
        <f ca="1">IFERROR(AVERAGE(OFFSET('20 %'!$E43,,(COLUMNS($E$6:AI42)-1)*4,,4)),"")</f>
        <v/>
      </c>
      <c r="AJ42" s="54" t="str">
        <f ca="1">IFERROR(AVERAGE(OFFSET('20 %'!$E43,,(COLUMNS($E$6:AJ42)-1)*4,,4)),"")</f>
        <v/>
      </c>
      <c r="AK42" s="54" t="str">
        <f ca="1">IFERROR(AVERAGE(OFFSET('20 %'!$E43,,(COLUMNS($E$6:AK42)-1)*4,,4)),"")</f>
        <v/>
      </c>
      <c r="AL42" s="54" t="str">
        <f ca="1">IFERROR(AVERAGE(OFFSET('20 %'!$E43,,(COLUMNS($E$6:AL42)-1)*4,,4)),"")</f>
        <v/>
      </c>
      <c r="AM42" s="54" t="str">
        <f ca="1">IFERROR(AVERAGE(OFFSET('20 %'!$E43,,(COLUMNS($E$6:AM42)-1)*4,,4)),"")</f>
        <v/>
      </c>
      <c r="AN42" s="54" t="str">
        <f ca="1">IFERROR(AVERAGE(OFFSET('20 %'!$E43,,(COLUMNS($E$6:AN42)-1)*4,,4)),"")</f>
        <v/>
      </c>
      <c r="AO42" s="54" t="str">
        <f ca="1">IFERROR(AVERAGE(OFFSET('20 %'!$E43,,(COLUMNS($E$6:AO42)-1)*4,,4)),"")</f>
        <v/>
      </c>
      <c r="AP42" s="54" t="str">
        <f ca="1">IFERROR(AVERAGE(OFFSET('20 %'!$E43,,(COLUMNS($E$6:AP42)-1)*4,,4)),"")</f>
        <v/>
      </c>
      <c r="AQ42" s="54" t="str">
        <f ca="1">IFERROR(AVERAGE(OFFSET('20 %'!$E43,,(COLUMNS($E$6:AQ42)-1)*4,,4)),"")</f>
        <v/>
      </c>
      <c r="AR42" s="54" t="str">
        <f ca="1">IFERROR(AVERAGE(OFFSET('20 %'!$E43,,(COLUMNS($E$6:AR42)-1)*4,,4)),"")</f>
        <v/>
      </c>
      <c r="AS42" s="54" t="str">
        <f ca="1">IFERROR(AVERAGE(OFFSET('20 %'!$E43,,(COLUMNS($E$6:AS42)-1)*4,,4)),"")</f>
        <v/>
      </c>
    </row>
    <row r="43" spans="2:45" x14ac:dyDescent="0.25">
      <c r="B43" s="42" t="str">
        <f>IF(ISBLANK('Nota de Estudiantes'!B46),"",'Nota de Estudiantes'!B46)</f>
        <v/>
      </c>
      <c r="C43" s="42" t="str">
        <f>IF(ISBLANK('Nota de Estudiantes'!C46),"",'Nota de Estudiantes'!C46)</f>
        <v/>
      </c>
      <c r="D43" s="38" t="str">
        <f>IF(ISBLANK('Nota de Estudiantes'!D46),"",'Nota de Estudiantes'!D46)</f>
        <v/>
      </c>
      <c r="E43" s="54" t="str">
        <f ca="1">IFERROR(AVERAGE(OFFSET('20 %'!$E44,,(COLUMNS($E$6:E43)-1)*4,,4)),"")</f>
        <v/>
      </c>
      <c r="F43" s="54" t="str">
        <f ca="1">IFERROR(AVERAGE(OFFSET('20 %'!$E44,,(COLUMNS($E$6:F43)-1)*4,,4)),"")</f>
        <v/>
      </c>
      <c r="G43" s="54" t="str">
        <f ca="1">IFERROR(AVERAGE(OFFSET('20 %'!$E44,,(COLUMNS($E$6:G43)-1)*4,,4)),"")</f>
        <v/>
      </c>
      <c r="H43" s="54" t="str">
        <f ca="1">IFERROR(AVERAGE(OFFSET('20 %'!$E44,,(COLUMNS($E$6:H43)-1)*4,,4)),"")</f>
        <v/>
      </c>
      <c r="I43" s="54" t="str">
        <f ca="1">IFERROR(AVERAGE(OFFSET('20 %'!$E44,,(COLUMNS($E$6:I43)-1)*4,,4)),"")</f>
        <v/>
      </c>
      <c r="J43" s="54" t="str">
        <f ca="1">IFERROR(AVERAGE(OFFSET('20 %'!$E44,,(COLUMNS($E$6:J43)-1)*4,,4)),"")</f>
        <v/>
      </c>
      <c r="K43" s="54" t="str">
        <f ca="1">IFERROR(AVERAGE(OFFSET('20 %'!$E44,,(COLUMNS($E$6:K43)-1)*4,,4)),"")</f>
        <v/>
      </c>
      <c r="L43" s="54" t="str">
        <f ca="1">IFERROR(AVERAGE(OFFSET('20 %'!$E44,,(COLUMNS($E$6:L43)-1)*4,,4)),"")</f>
        <v/>
      </c>
      <c r="M43" s="54" t="str">
        <f ca="1">IFERROR(AVERAGE(OFFSET('20 %'!$E44,,(COLUMNS($E$6:M43)-1)*4,,4)),"")</f>
        <v/>
      </c>
      <c r="N43" s="54" t="str">
        <f ca="1">IFERROR(AVERAGE(OFFSET('20 %'!$E44,,(COLUMNS($E$6:N43)-1)*4,,4)),"")</f>
        <v/>
      </c>
      <c r="O43" s="54" t="str">
        <f ca="1">IFERROR(AVERAGE(OFFSET('20 %'!$E44,,(COLUMNS($E$6:O43)-1)*4,,4)),"")</f>
        <v/>
      </c>
      <c r="P43" s="54" t="str">
        <f ca="1">IFERROR(AVERAGE(OFFSET('20 %'!$E44,,(COLUMNS($E$6:P43)-1)*4,,4)),"")</f>
        <v/>
      </c>
      <c r="Q43" s="54" t="str">
        <f ca="1">IFERROR(AVERAGE(OFFSET('20 %'!$E44,,(COLUMNS($E$6:Q43)-1)*4,,4)),"")</f>
        <v/>
      </c>
      <c r="R43" s="54" t="str">
        <f ca="1">IFERROR(AVERAGE(OFFSET('20 %'!$E44,,(COLUMNS($E$6:R43)-1)*4,,4)),"")</f>
        <v/>
      </c>
      <c r="S43" s="54" t="str">
        <f ca="1">IFERROR(AVERAGE(OFFSET('20 %'!$E44,,(COLUMNS($E$6:S43)-1)*4,,4)),"")</f>
        <v/>
      </c>
      <c r="T43" s="54" t="str">
        <f ca="1">IFERROR(AVERAGE(OFFSET('20 %'!$E44,,(COLUMNS($E$6:T43)-1)*4,,4)),"")</f>
        <v/>
      </c>
      <c r="U43" s="54" t="str">
        <f ca="1">IFERROR(AVERAGE(OFFSET('20 %'!$E44,,(COLUMNS($E$6:U43)-1)*4,,4)),"")</f>
        <v/>
      </c>
      <c r="V43" s="54" t="str">
        <f ca="1">IFERROR(AVERAGE(OFFSET('20 %'!$E44,,(COLUMNS($E$6:V43)-1)*4,,4)),"")</f>
        <v/>
      </c>
      <c r="W43" s="54" t="str">
        <f ca="1">IFERROR(AVERAGE(OFFSET('20 %'!$E44,,(COLUMNS($E$6:W43)-1)*4,,4)),"")</f>
        <v/>
      </c>
      <c r="X43" s="54" t="str">
        <f ca="1">IFERROR(AVERAGE(OFFSET('20 %'!$E44,,(COLUMNS($E$6:X43)-1)*4,,4)),"")</f>
        <v/>
      </c>
      <c r="Y43" s="54" t="str">
        <f ca="1">IFERROR(AVERAGE(OFFSET('20 %'!$E44,,(COLUMNS($E$6:Y43)-1)*4,,4)),"")</f>
        <v/>
      </c>
      <c r="Z43" s="54" t="str">
        <f ca="1">IFERROR(AVERAGE(OFFSET('20 %'!$E44,,(COLUMNS($E$6:Z43)-1)*4,,4)),"")</f>
        <v/>
      </c>
      <c r="AA43" s="54" t="str">
        <f ca="1">IFERROR(AVERAGE(OFFSET('20 %'!$E44,,(COLUMNS($E$6:AA43)-1)*4,,4)),"")</f>
        <v/>
      </c>
      <c r="AB43" s="54" t="str">
        <f ca="1">IFERROR(AVERAGE(OFFSET('20 %'!$E44,,(COLUMNS($E$6:AB43)-1)*4,,4)),"")</f>
        <v/>
      </c>
      <c r="AC43" s="54" t="str">
        <f ca="1">IFERROR(AVERAGE(OFFSET('20 %'!$E44,,(COLUMNS($E$6:AC43)-1)*4,,4)),"")</f>
        <v/>
      </c>
      <c r="AD43" s="54" t="str">
        <f ca="1">IFERROR(AVERAGE(OFFSET('20 %'!$E44,,(COLUMNS($E$6:AD43)-1)*4,,4)),"")</f>
        <v/>
      </c>
      <c r="AE43" s="54" t="str">
        <f ca="1">IFERROR(AVERAGE(OFFSET('20 %'!$E44,,(COLUMNS($E$6:AE43)-1)*4,,4)),"")</f>
        <v/>
      </c>
      <c r="AF43" s="54" t="str">
        <f ca="1">IFERROR(AVERAGE(OFFSET('20 %'!$E44,,(COLUMNS($E$6:AF43)-1)*4,,4)),"")</f>
        <v/>
      </c>
      <c r="AG43" s="54" t="str">
        <f ca="1">IFERROR(AVERAGE(OFFSET('20 %'!$E44,,(COLUMNS($E$6:AG43)-1)*4,,4)),"")</f>
        <v/>
      </c>
      <c r="AH43" s="54" t="str">
        <f ca="1">IFERROR(AVERAGE(OFFSET('20 %'!$E44,,(COLUMNS($E$6:AH43)-1)*4,,4)),"")</f>
        <v/>
      </c>
      <c r="AI43" s="54" t="str">
        <f ca="1">IFERROR(AVERAGE(OFFSET('20 %'!$E44,,(COLUMNS($E$6:AI43)-1)*4,,4)),"")</f>
        <v/>
      </c>
      <c r="AJ43" s="54" t="str">
        <f ca="1">IFERROR(AVERAGE(OFFSET('20 %'!$E44,,(COLUMNS($E$6:AJ43)-1)*4,,4)),"")</f>
        <v/>
      </c>
      <c r="AK43" s="54" t="str">
        <f ca="1">IFERROR(AVERAGE(OFFSET('20 %'!$E44,,(COLUMNS($E$6:AK43)-1)*4,,4)),"")</f>
        <v/>
      </c>
      <c r="AL43" s="54" t="str">
        <f ca="1">IFERROR(AVERAGE(OFFSET('20 %'!$E44,,(COLUMNS($E$6:AL43)-1)*4,,4)),"")</f>
        <v/>
      </c>
      <c r="AM43" s="54" t="str">
        <f ca="1">IFERROR(AVERAGE(OFFSET('20 %'!$E44,,(COLUMNS($E$6:AM43)-1)*4,,4)),"")</f>
        <v/>
      </c>
      <c r="AN43" s="54" t="str">
        <f ca="1">IFERROR(AVERAGE(OFFSET('20 %'!$E44,,(COLUMNS($E$6:AN43)-1)*4,,4)),"")</f>
        <v/>
      </c>
      <c r="AO43" s="54" t="str">
        <f ca="1">IFERROR(AVERAGE(OFFSET('20 %'!$E44,,(COLUMNS($E$6:AO43)-1)*4,,4)),"")</f>
        <v/>
      </c>
      <c r="AP43" s="54" t="str">
        <f ca="1">IFERROR(AVERAGE(OFFSET('20 %'!$E44,,(COLUMNS($E$6:AP43)-1)*4,,4)),"")</f>
        <v/>
      </c>
      <c r="AQ43" s="54" t="str">
        <f ca="1">IFERROR(AVERAGE(OFFSET('20 %'!$E44,,(COLUMNS($E$6:AQ43)-1)*4,,4)),"")</f>
        <v/>
      </c>
      <c r="AR43" s="54" t="str">
        <f ca="1">IFERROR(AVERAGE(OFFSET('20 %'!$E44,,(COLUMNS($E$6:AR43)-1)*4,,4)),"")</f>
        <v/>
      </c>
      <c r="AS43" s="54" t="str">
        <f ca="1">IFERROR(AVERAGE(OFFSET('20 %'!$E44,,(COLUMNS($E$6:AS43)-1)*4,,4)),"")</f>
        <v/>
      </c>
    </row>
    <row r="44" spans="2:45" x14ac:dyDescent="0.25">
      <c r="B44" s="42" t="str">
        <f>IF(ISBLANK('Nota de Estudiantes'!B47),"",'Nota de Estudiantes'!B47)</f>
        <v/>
      </c>
      <c r="C44" s="42" t="str">
        <f>IF(ISBLANK('Nota de Estudiantes'!C47),"",'Nota de Estudiantes'!C47)</f>
        <v/>
      </c>
      <c r="D44" s="38" t="str">
        <f>IF(ISBLANK('Nota de Estudiantes'!D47),"",'Nota de Estudiantes'!D47)</f>
        <v/>
      </c>
      <c r="E44" s="54" t="str">
        <f ca="1">IFERROR(AVERAGE(OFFSET('20 %'!$E45,,(COLUMNS($E$6:E44)-1)*4,,4)),"")</f>
        <v/>
      </c>
      <c r="F44" s="54" t="str">
        <f ca="1">IFERROR(AVERAGE(OFFSET('20 %'!$E45,,(COLUMNS($E$6:F44)-1)*4,,4)),"")</f>
        <v/>
      </c>
      <c r="G44" s="54" t="str">
        <f ca="1">IFERROR(AVERAGE(OFFSET('20 %'!$E45,,(COLUMNS($E$6:G44)-1)*4,,4)),"")</f>
        <v/>
      </c>
      <c r="H44" s="54" t="str">
        <f ca="1">IFERROR(AVERAGE(OFFSET('20 %'!$E45,,(COLUMNS($E$6:H44)-1)*4,,4)),"")</f>
        <v/>
      </c>
      <c r="I44" s="54" t="str">
        <f ca="1">IFERROR(AVERAGE(OFFSET('20 %'!$E45,,(COLUMNS($E$6:I44)-1)*4,,4)),"")</f>
        <v/>
      </c>
      <c r="J44" s="54" t="str">
        <f ca="1">IFERROR(AVERAGE(OFFSET('20 %'!$E45,,(COLUMNS($E$6:J44)-1)*4,,4)),"")</f>
        <v/>
      </c>
      <c r="K44" s="54" t="str">
        <f ca="1">IFERROR(AVERAGE(OFFSET('20 %'!$E45,,(COLUMNS($E$6:K44)-1)*4,,4)),"")</f>
        <v/>
      </c>
      <c r="L44" s="54" t="str">
        <f ca="1">IFERROR(AVERAGE(OFFSET('20 %'!$E45,,(COLUMNS($E$6:L44)-1)*4,,4)),"")</f>
        <v/>
      </c>
      <c r="M44" s="54" t="str">
        <f ca="1">IFERROR(AVERAGE(OFFSET('20 %'!$E45,,(COLUMNS($E$6:M44)-1)*4,,4)),"")</f>
        <v/>
      </c>
      <c r="N44" s="54" t="str">
        <f ca="1">IFERROR(AVERAGE(OFFSET('20 %'!$E45,,(COLUMNS($E$6:N44)-1)*4,,4)),"")</f>
        <v/>
      </c>
      <c r="O44" s="54" t="str">
        <f ca="1">IFERROR(AVERAGE(OFFSET('20 %'!$E45,,(COLUMNS($E$6:O44)-1)*4,,4)),"")</f>
        <v/>
      </c>
      <c r="P44" s="54" t="str">
        <f ca="1">IFERROR(AVERAGE(OFFSET('20 %'!$E45,,(COLUMNS($E$6:P44)-1)*4,,4)),"")</f>
        <v/>
      </c>
      <c r="Q44" s="54" t="str">
        <f ca="1">IFERROR(AVERAGE(OFFSET('20 %'!$E45,,(COLUMNS($E$6:Q44)-1)*4,,4)),"")</f>
        <v/>
      </c>
      <c r="R44" s="54" t="str">
        <f ca="1">IFERROR(AVERAGE(OFFSET('20 %'!$E45,,(COLUMNS($E$6:R44)-1)*4,,4)),"")</f>
        <v/>
      </c>
      <c r="S44" s="54" t="str">
        <f ca="1">IFERROR(AVERAGE(OFFSET('20 %'!$E45,,(COLUMNS($E$6:S44)-1)*4,,4)),"")</f>
        <v/>
      </c>
      <c r="T44" s="54" t="str">
        <f ca="1">IFERROR(AVERAGE(OFFSET('20 %'!$E45,,(COLUMNS($E$6:T44)-1)*4,,4)),"")</f>
        <v/>
      </c>
      <c r="U44" s="54" t="str">
        <f ca="1">IFERROR(AVERAGE(OFFSET('20 %'!$E45,,(COLUMNS($E$6:U44)-1)*4,,4)),"")</f>
        <v/>
      </c>
      <c r="V44" s="54" t="str">
        <f ca="1">IFERROR(AVERAGE(OFFSET('20 %'!$E45,,(COLUMNS($E$6:V44)-1)*4,,4)),"")</f>
        <v/>
      </c>
      <c r="W44" s="54" t="str">
        <f ca="1">IFERROR(AVERAGE(OFFSET('20 %'!$E45,,(COLUMNS($E$6:W44)-1)*4,,4)),"")</f>
        <v/>
      </c>
      <c r="X44" s="54" t="str">
        <f ca="1">IFERROR(AVERAGE(OFFSET('20 %'!$E45,,(COLUMNS($E$6:X44)-1)*4,,4)),"")</f>
        <v/>
      </c>
      <c r="Y44" s="54" t="str">
        <f ca="1">IFERROR(AVERAGE(OFFSET('20 %'!$E45,,(COLUMNS($E$6:Y44)-1)*4,,4)),"")</f>
        <v/>
      </c>
      <c r="Z44" s="54" t="str">
        <f ca="1">IFERROR(AVERAGE(OFFSET('20 %'!$E45,,(COLUMNS($E$6:Z44)-1)*4,,4)),"")</f>
        <v/>
      </c>
      <c r="AA44" s="54" t="str">
        <f ca="1">IFERROR(AVERAGE(OFFSET('20 %'!$E45,,(COLUMNS($E$6:AA44)-1)*4,,4)),"")</f>
        <v/>
      </c>
      <c r="AB44" s="54" t="str">
        <f ca="1">IFERROR(AVERAGE(OFFSET('20 %'!$E45,,(COLUMNS($E$6:AB44)-1)*4,,4)),"")</f>
        <v/>
      </c>
      <c r="AC44" s="54" t="str">
        <f ca="1">IFERROR(AVERAGE(OFFSET('20 %'!$E45,,(COLUMNS($E$6:AC44)-1)*4,,4)),"")</f>
        <v/>
      </c>
      <c r="AD44" s="54" t="str">
        <f ca="1">IFERROR(AVERAGE(OFFSET('20 %'!$E45,,(COLUMNS($E$6:AD44)-1)*4,,4)),"")</f>
        <v/>
      </c>
      <c r="AE44" s="54" t="str">
        <f ca="1">IFERROR(AVERAGE(OFFSET('20 %'!$E45,,(COLUMNS($E$6:AE44)-1)*4,,4)),"")</f>
        <v/>
      </c>
      <c r="AF44" s="54" t="str">
        <f ca="1">IFERROR(AVERAGE(OFFSET('20 %'!$E45,,(COLUMNS($E$6:AF44)-1)*4,,4)),"")</f>
        <v/>
      </c>
      <c r="AG44" s="54" t="str">
        <f ca="1">IFERROR(AVERAGE(OFFSET('20 %'!$E45,,(COLUMNS($E$6:AG44)-1)*4,,4)),"")</f>
        <v/>
      </c>
      <c r="AH44" s="54" t="str">
        <f ca="1">IFERROR(AVERAGE(OFFSET('20 %'!$E45,,(COLUMNS($E$6:AH44)-1)*4,,4)),"")</f>
        <v/>
      </c>
      <c r="AI44" s="54" t="str">
        <f ca="1">IFERROR(AVERAGE(OFFSET('20 %'!$E45,,(COLUMNS($E$6:AI44)-1)*4,,4)),"")</f>
        <v/>
      </c>
      <c r="AJ44" s="54" t="str">
        <f ca="1">IFERROR(AVERAGE(OFFSET('20 %'!$E45,,(COLUMNS($E$6:AJ44)-1)*4,,4)),"")</f>
        <v/>
      </c>
      <c r="AK44" s="54" t="str">
        <f ca="1">IFERROR(AVERAGE(OFFSET('20 %'!$E45,,(COLUMNS($E$6:AK44)-1)*4,,4)),"")</f>
        <v/>
      </c>
      <c r="AL44" s="54" t="str">
        <f ca="1">IFERROR(AVERAGE(OFFSET('20 %'!$E45,,(COLUMNS($E$6:AL44)-1)*4,,4)),"")</f>
        <v/>
      </c>
      <c r="AM44" s="54" t="str">
        <f ca="1">IFERROR(AVERAGE(OFFSET('20 %'!$E45,,(COLUMNS($E$6:AM44)-1)*4,,4)),"")</f>
        <v/>
      </c>
      <c r="AN44" s="54" t="str">
        <f ca="1">IFERROR(AVERAGE(OFFSET('20 %'!$E45,,(COLUMNS($E$6:AN44)-1)*4,,4)),"")</f>
        <v/>
      </c>
      <c r="AO44" s="54" t="str">
        <f ca="1">IFERROR(AVERAGE(OFFSET('20 %'!$E45,,(COLUMNS($E$6:AO44)-1)*4,,4)),"")</f>
        <v/>
      </c>
      <c r="AP44" s="54" t="str">
        <f ca="1">IFERROR(AVERAGE(OFFSET('20 %'!$E45,,(COLUMNS($E$6:AP44)-1)*4,,4)),"")</f>
        <v/>
      </c>
      <c r="AQ44" s="54" t="str">
        <f ca="1">IFERROR(AVERAGE(OFFSET('20 %'!$E45,,(COLUMNS($E$6:AQ44)-1)*4,,4)),"")</f>
        <v/>
      </c>
      <c r="AR44" s="54" t="str">
        <f ca="1">IFERROR(AVERAGE(OFFSET('20 %'!$E45,,(COLUMNS($E$6:AR44)-1)*4,,4)),"")</f>
        <v/>
      </c>
      <c r="AS44" s="54" t="str">
        <f ca="1">IFERROR(AVERAGE(OFFSET('20 %'!$E45,,(COLUMNS($E$6:AS44)-1)*4,,4)),"")</f>
        <v/>
      </c>
    </row>
    <row r="45" spans="2:45" x14ac:dyDescent="0.25">
      <c r="B45" s="42" t="str">
        <f>IF(ISBLANK('Nota de Estudiantes'!B48),"",'Nota de Estudiantes'!B48)</f>
        <v/>
      </c>
      <c r="C45" s="42" t="str">
        <f>IF(ISBLANK('Nota de Estudiantes'!C48),"",'Nota de Estudiantes'!C48)</f>
        <v/>
      </c>
      <c r="D45" s="38" t="str">
        <f>IF(ISBLANK('Nota de Estudiantes'!D48),"",'Nota de Estudiantes'!D48)</f>
        <v/>
      </c>
      <c r="E45" s="54" t="str">
        <f ca="1">IFERROR(AVERAGE(OFFSET('20 %'!$E46,,(COLUMNS($E$6:E45)-1)*4,,4)),"")</f>
        <v/>
      </c>
      <c r="F45" s="54" t="str">
        <f ca="1">IFERROR(AVERAGE(OFFSET('20 %'!$E46,,(COLUMNS($E$6:F45)-1)*4,,4)),"")</f>
        <v/>
      </c>
      <c r="G45" s="54" t="str">
        <f ca="1">IFERROR(AVERAGE(OFFSET('20 %'!$E46,,(COLUMNS($E$6:G45)-1)*4,,4)),"")</f>
        <v/>
      </c>
      <c r="H45" s="54" t="str">
        <f ca="1">IFERROR(AVERAGE(OFFSET('20 %'!$E46,,(COLUMNS($E$6:H45)-1)*4,,4)),"")</f>
        <v/>
      </c>
      <c r="I45" s="54" t="str">
        <f ca="1">IFERROR(AVERAGE(OFFSET('20 %'!$E46,,(COLUMNS($E$6:I45)-1)*4,,4)),"")</f>
        <v/>
      </c>
      <c r="J45" s="54" t="str">
        <f ca="1">IFERROR(AVERAGE(OFFSET('20 %'!$E46,,(COLUMNS($E$6:J45)-1)*4,,4)),"")</f>
        <v/>
      </c>
      <c r="K45" s="54" t="str">
        <f ca="1">IFERROR(AVERAGE(OFFSET('20 %'!$E46,,(COLUMNS($E$6:K45)-1)*4,,4)),"")</f>
        <v/>
      </c>
      <c r="L45" s="54" t="str">
        <f ca="1">IFERROR(AVERAGE(OFFSET('20 %'!$E46,,(COLUMNS($E$6:L45)-1)*4,,4)),"")</f>
        <v/>
      </c>
      <c r="M45" s="54" t="str">
        <f ca="1">IFERROR(AVERAGE(OFFSET('20 %'!$E46,,(COLUMNS($E$6:M45)-1)*4,,4)),"")</f>
        <v/>
      </c>
      <c r="N45" s="54" t="str">
        <f ca="1">IFERROR(AVERAGE(OFFSET('20 %'!$E46,,(COLUMNS($E$6:N45)-1)*4,,4)),"")</f>
        <v/>
      </c>
      <c r="O45" s="54" t="str">
        <f ca="1">IFERROR(AVERAGE(OFFSET('20 %'!$E46,,(COLUMNS($E$6:O45)-1)*4,,4)),"")</f>
        <v/>
      </c>
      <c r="P45" s="54" t="str">
        <f ca="1">IFERROR(AVERAGE(OFFSET('20 %'!$E46,,(COLUMNS($E$6:P45)-1)*4,,4)),"")</f>
        <v/>
      </c>
      <c r="Q45" s="54" t="str">
        <f ca="1">IFERROR(AVERAGE(OFFSET('20 %'!$E46,,(COLUMNS($E$6:Q45)-1)*4,,4)),"")</f>
        <v/>
      </c>
      <c r="R45" s="54" t="str">
        <f ca="1">IFERROR(AVERAGE(OFFSET('20 %'!$E46,,(COLUMNS($E$6:R45)-1)*4,,4)),"")</f>
        <v/>
      </c>
      <c r="S45" s="54" t="str">
        <f ca="1">IFERROR(AVERAGE(OFFSET('20 %'!$E46,,(COLUMNS($E$6:S45)-1)*4,,4)),"")</f>
        <v/>
      </c>
      <c r="T45" s="54" t="str">
        <f ca="1">IFERROR(AVERAGE(OFFSET('20 %'!$E46,,(COLUMNS($E$6:T45)-1)*4,,4)),"")</f>
        <v/>
      </c>
      <c r="U45" s="54" t="str">
        <f ca="1">IFERROR(AVERAGE(OFFSET('20 %'!$E46,,(COLUMNS($E$6:U45)-1)*4,,4)),"")</f>
        <v/>
      </c>
      <c r="V45" s="54" t="str">
        <f ca="1">IFERROR(AVERAGE(OFFSET('20 %'!$E46,,(COLUMNS($E$6:V45)-1)*4,,4)),"")</f>
        <v/>
      </c>
      <c r="W45" s="54" t="str">
        <f ca="1">IFERROR(AVERAGE(OFFSET('20 %'!$E46,,(COLUMNS($E$6:W45)-1)*4,,4)),"")</f>
        <v/>
      </c>
      <c r="X45" s="54" t="str">
        <f ca="1">IFERROR(AVERAGE(OFFSET('20 %'!$E46,,(COLUMNS($E$6:X45)-1)*4,,4)),"")</f>
        <v/>
      </c>
      <c r="Y45" s="54" t="str">
        <f ca="1">IFERROR(AVERAGE(OFFSET('20 %'!$E46,,(COLUMNS($E$6:Y45)-1)*4,,4)),"")</f>
        <v/>
      </c>
      <c r="Z45" s="54" t="str">
        <f ca="1">IFERROR(AVERAGE(OFFSET('20 %'!$E46,,(COLUMNS($E$6:Z45)-1)*4,,4)),"")</f>
        <v/>
      </c>
      <c r="AA45" s="54" t="str">
        <f ca="1">IFERROR(AVERAGE(OFFSET('20 %'!$E46,,(COLUMNS($E$6:AA45)-1)*4,,4)),"")</f>
        <v/>
      </c>
      <c r="AB45" s="54" t="str">
        <f ca="1">IFERROR(AVERAGE(OFFSET('20 %'!$E46,,(COLUMNS($E$6:AB45)-1)*4,,4)),"")</f>
        <v/>
      </c>
      <c r="AC45" s="54" t="str">
        <f ca="1">IFERROR(AVERAGE(OFFSET('20 %'!$E46,,(COLUMNS($E$6:AC45)-1)*4,,4)),"")</f>
        <v/>
      </c>
      <c r="AD45" s="54" t="str">
        <f ca="1">IFERROR(AVERAGE(OFFSET('20 %'!$E46,,(COLUMNS($E$6:AD45)-1)*4,,4)),"")</f>
        <v/>
      </c>
      <c r="AE45" s="54" t="str">
        <f ca="1">IFERROR(AVERAGE(OFFSET('20 %'!$E46,,(COLUMNS($E$6:AE45)-1)*4,,4)),"")</f>
        <v/>
      </c>
      <c r="AF45" s="54" t="str">
        <f ca="1">IFERROR(AVERAGE(OFFSET('20 %'!$E46,,(COLUMNS($E$6:AF45)-1)*4,,4)),"")</f>
        <v/>
      </c>
      <c r="AG45" s="54" t="str">
        <f ca="1">IFERROR(AVERAGE(OFFSET('20 %'!$E46,,(COLUMNS($E$6:AG45)-1)*4,,4)),"")</f>
        <v/>
      </c>
      <c r="AH45" s="54" t="str">
        <f ca="1">IFERROR(AVERAGE(OFFSET('20 %'!$E46,,(COLUMNS($E$6:AH45)-1)*4,,4)),"")</f>
        <v/>
      </c>
      <c r="AI45" s="54" t="str">
        <f ca="1">IFERROR(AVERAGE(OFFSET('20 %'!$E46,,(COLUMNS($E$6:AI45)-1)*4,,4)),"")</f>
        <v/>
      </c>
      <c r="AJ45" s="54" t="str">
        <f ca="1">IFERROR(AVERAGE(OFFSET('20 %'!$E46,,(COLUMNS($E$6:AJ45)-1)*4,,4)),"")</f>
        <v/>
      </c>
      <c r="AK45" s="54" t="str">
        <f ca="1">IFERROR(AVERAGE(OFFSET('20 %'!$E46,,(COLUMNS($E$6:AK45)-1)*4,,4)),"")</f>
        <v/>
      </c>
      <c r="AL45" s="54" t="str">
        <f ca="1">IFERROR(AVERAGE(OFFSET('20 %'!$E46,,(COLUMNS($E$6:AL45)-1)*4,,4)),"")</f>
        <v/>
      </c>
      <c r="AM45" s="54" t="str">
        <f ca="1">IFERROR(AVERAGE(OFFSET('20 %'!$E46,,(COLUMNS($E$6:AM45)-1)*4,,4)),"")</f>
        <v/>
      </c>
      <c r="AN45" s="54" t="str">
        <f ca="1">IFERROR(AVERAGE(OFFSET('20 %'!$E46,,(COLUMNS($E$6:AN45)-1)*4,,4)),"")</f>
        <v/>
      </c>
      <c r="AO45" s="54" t="str">
        <f ca="1">IFERROR(AVERAGE(OFFSET('20 %'!$E46,,(COLUMNS($E$6:AO45)-1)*4,,4)),"")</f>
        <v/>
      </c>
      <c r="AP45" s="54" t="str">
        <f ca="1">IFERROR(AVERAGE(OFFSET('20 %'!$E46,,(COLUMNS($E$6:AP45)-1)*4,,4)),"")</f>
        <v/>
      </c>
      <c r="AQ45" s="54" t="str">
        <f ca="1">IFERROR(AVERAGE(OFFSET('20 %'!$E46,,(COLUMNS($E$6:AQ45)-1)*4,,4)),"")</f>
        <v/>
      </c>
      <c r="AR45" s="54" t="str">
        <f ca="1">IFERROR(AVERAGE(OFFSET('20 %'!$E46,,(COLUMNS($E$6:AR45)-1)*4,,4)),"")</f>
        <v/>
      </c>
      <c r="AS45" s="54" t="str">
        <f ca="1">IFERROR(AVERAGE(OFFSET('20 %'!$E46,,(COLUMNS($E$6:AS45)-1)*4,,4)),"")</f>
        <v/>
      </c>
    </row>
    <row r="46" spans="2:45" x14ac:dyDescent="0.25">
      <c r="B46" s="42" t="str">
        <f>IF(ISBLANK('Nota de Estudiantes'!B49),"",'Nota de Estudiantes'!B49)</f>
        <v/>
      </c>
      <c r="C46" s="42" t="str">
        <f>IF(ISBLANK('Nota de Estudiantes'!C49),"",'Nota de Estudiantes'!C49)</f>
        <v/>
      </c>
      <c r="D46" s="38" t="str">
        <f>IF(ISBLANK('Nota de Estudiantes'!D49),"",'Nota de Estudiantes'!D49)</f>
        <v/>
      </c>
      <c r="E46" s="54" t="str">
        <f ca="1">IFERROR(AVERAGE(OFFSET('20 %'!$E47,,(COLUMNS($E$6:E46)-1)*4,,4)),"")</f>
        <v/>
      </c>
      <c r="F46" s="54" t="str">
        <f ca="1">IFERROR(AVERAGE(OFFSET('20 %'!$E47,,(COLUMNS($E$6:F46)-1)*4,,4)),"")</f>
        <v/>
      </c>
      <c r="G46" s="54" t="str">
        <f ca="1">IFERROR(AVERAGE(OFFSET('20 %'!$E47,,(COLUMNS($E$6:G46)-1)*4,,4)),"")</f>
        <v/>
      </c>
      <c r="H46" s="54" t="str">
        <f ca="1">IFERROR(AVERAGE(OFFSET('20 %'!$E47,,(COLUMNS($E$6:H46)-1)*4,,4)),"")</f>
        <v/>
      </c>
      <c r="I46" s="54" t="str">
        <f ca="1">IFERROR(AVERAGE(OFFSET('20 %'!$E47,,(COLUMNS($E$6:I46)-1)*4,,4)),"")</f>
        <v/>
      </c>
      <c r="J46" s="54" t="str">
        <f ca="1">IFERROR(AVERAGE(OFFSET('20 %'!$E47,,(COLUMNS($E$6:J46)-1)*4,,4)),"")</f>
        <v/>
      </c>
      <c r="K46" s="54" t="str">
        <f ca="1">IFERROR(AVERAGE(OFFSET('20 %'!$E47,,(COLUMNS($E$6:K46)-1)*4,,4)),"")</f>
        <v/>
      </c>
      <c r="L46" s="54" t="str">
        <f ca="1">IFERROR(AVERAGE(OFFSET('20 %'!$E47,,(COLUMNS($E$6:L46)-1)*4,,4)),"")</f>
        <v/>
      </c>
      <c r="M46" s="54" t="str">
        <f ca="1">IFERROR(AVERAGE(OFFSET('20 %'!$E47,,(COLUMNS($E$6:M46)-1)*4,,4)),"")</f>
        <v/>
      </c>
      <c r="N46" s="54" t="str">
        <f ca="1">IFERROR(AVERAGE(OFFSET('20 %'!$E47,,(COLUMNS($E$6:N46)-1)*4,,4)),"")</f>
        <v/>
      </c>
      <c r="O46" s="54" t="str">
        <f ca="1">IFERROR(AVERAGE(OFFSET('20 %'!$E47,,(COLUMNS($E$6:O46)-1)*4,,4)),"")</f>
        <v/>
      </c>
      <c r="P46" s="54" t="str">
        <f ca="1">IFERROR(AVERAGE(OFFSET('20 %'!$E47,,(COLUMNS($E$6:P46)-1)*4,,4)),"")</f>
        <v/>
      </c>
      <c r="Q46" s="54" t="str">
        <f ca="1">IFERROR(AVERAGE(OFFSET('20 %'!$E47,,(COLUMNS($E$6:Q46)-1)*4,,4)),"")</f>
        <v/>
      </c>
      <c r="R46" s="54" t="str">
        <f ca="1">IFERROR(AVERAGE(OFFSET('20 %'!$E47,,(COLUMNS($E$6:R46)-1)*4,,4)),"")</f>
        <v/>
      </c>
      <c r="S46" s="54" t="str">
        <f ca="1">IFERROR(AVERAGE(OFFSET('20 %'!$E47,,(COLUMNS($E$6:S46)-1)*4,,4)),"")</f>
        <v/>
      </c>
      <c r="T46" s="54" t="str">
        <f ca="1">IFERROR(AVERAGE(OFFSET('20 %'!$E47,,(COLUMNS($E$6:T46)-1)*4,,4)),"")</f>
        <v/>
      </c>
      <c r="U46" s="54" t="str">
        <f ca="1">IFERROR(AVERAGE(OFFSET('20 %'!$E47,,(COLUMNS($E$6:U46)-1)*4,,4)),"")</f>
        <v/>
      </c>
      <c r="V46" s="54" t="str">
        <f ca="1">IFERROR(AVERAGE(OFFSET('20 %'!$E47,,(COLUMNS($E$6:V46)-1)*4,,4)),"")</f>
        <v/>
      </c>
      <c r="W46" s="54" t="str">
        <f ca="1">IFERROR(AVERAGE(OFFSET('20 %'!$E47,,(COLUMNS($E$6:W46)-1)*4,,4)),"")</f>
        <v/>
      </c>
      <c r="X46" s="54" t="str">
        <f ca="1">IFERROR(AVERAGE(OFFSET('20 %'!$E47,,(COLUMNS($E$6:X46)-1)*4,,4)),"")</f>
        <v/>
      </c>
      <c r="Y46" s="54" t="str">
        <f ca="1">IFERROR(AVERAGE(OFFSET('20 %'!$E47,,(COLUMNS($E$6:Y46)-1)*4,,4)),"")</f>
        <v/>
      </c>
      <c r="Z46" s="54" t="str">
        <f ca="1">IFERROR(AVERAGE(OFFSET('20 %'!$E47,,(COLUMNS($E$6:Z46)-1)*4,,4)),"")</f>
        <v/>
      </c>
      <c r="AA46" s="54" t="str">
        <f ca="1">IFERROR(AVERAGE(OFFSET('20 %'!$E47,,(COLUMNS($E$6:AA46)-1)*4,,4)),"")</f>
        <v/>
      </c>
      <c r="AB46" s="54" t="str">
        <f ca="1">IFERROR(AVERAGE(OFFSET('20 %'!$E47,,(COLUMNS($E$6:AB46)-1)*4,,4)),"")</f>
        <v/>
      </c>
      <c r="AC46" s="54" t="str">
        <f ca="1">IFERROR(AVERAGE(OFFSET('20 %'!$E47,,(COLUMNS($E$6:AC46)-1)*4,,4)),"")</f>
        <v/>
      </c>
      <c r="AD46" s="54" t="str">
        <f ca="1">IFERROR(AVERAGE(OFFSET('20 %'!$E47,,(COLUMNS($E$6:AD46)-1)*4,,4)),"")</f>
        <v/>
      </c>
      <c r="AE46" s="54" t="str">
        <f ca="1">IFERROR(AVERAGE(OFFSET('20 %'!$E47,,(COLUMNS($E$6:AE46)-1)*4,,4)),"")</f>
        <v/>
      </c>
      <c r="AF46" s="54" t="str">
        <f ca="1">IFERROR(AVERAGE(OFFSET('20 %'!$E47,,(COLUMNS($E$6:AF46)-1)*4,,4)),"")</f>
        <v/>
      </c>
      <c r="AG46" s="54" t="str">
        <f ca="1">IFERROR(AVERAGE(OFFSET('20 %'!$E47,,(COLUMNS($E$6:AG46)-1)*4,,4)),"")</f>
        <v/>
      </c>
      <c r="AH46" s="54" t="str">
        <f ca="1">IFERROR(AVERAGE(OFFSET('20 %'!$E47,,(COLUMNS($E$6:AH46)-1)*4,,4)),"")</f>
        <v/>
      </c>
      <c r="AI46" s="54" t="str">
        <f ca="1">IFERROR(AVERAGE(OFFSET('20 %'!$E47,,(COLUMNS($E$6:AI46)-1)*4,,4)),"")</f>
        <v/>
      </c>
      <c r="AJ46" s="54" t="str">
        <f ca="1">IFERROR(AVERAGE(OFFSET('20 %'!$E47,,(COLUMNS($E$6:AJ46)-1)*4,,4)),"")</f>
        <v/>
      </c>
      <c r="AK46" s="54" t="str">
        <f ca="1">IFERROR(AVERAGE(OFFSET('20 %'!$E47,,(COLUMNS($E$6:AK46)-1)*4,,4)),"")</f>
        <v/>
      </c>
      <c r="AL46" s="54" t="str">
        <f ca="1">IFERROR(AVERAGE(OFFSET('20 %'!$E47,,(COLUMNS($E$6:AL46)-1)*4,,4)),"")</f>
        <v/>
      </c>
      <c r="AM46" s="54" t="str">
        <f ca="1">IFERROR(AVERAGE(OFFSET('20 %'!$E47,,(COLUMNS($E$6:AM46)-1)*4,,4)),"")</f>
        <v/>
      </c>
      <c r="AN46" s="54" t="str">
        <f ca="1">IFERROR(AVERAGE(OFFSET('20 %'!$E47,,(COLUMNS($E$6:AN46)-1)*4,,4)),"")</f>
        <v/>
      </c>
      <c r="AO46" s="54" t="str">
        <f ca="1">IFERROR(AVERAGE(OFFSET('20 %'!$E47,,(COLUMNS($E$6:AO46)-1)*4,,4)),"")</f>
        <v/>
      </c>
      <c r="AP46" s="54" t="str">
        <f ca="1">IFERROR(AVERAGE(OFFSET('20 %'!$E47,,(COLUMNS($E$6:AP46)-1)*4,,4)),"")</f>
        <v/>
      </c>
      <c r="AQ46" s="54" t="str">
        <f ca="1">IFERROR(AVERAGE(OFFSET('20 %'!$E47,,(COLUMNS($E$6:AQ46)-1)*4,,4)),"")</f>
        <v/>
      </c>
      <c r="AR46" s="54" t="str">
        <f ca="1">IFERROR(AVERAGE(OFFSET('20 %'!$E47,,(COLUMNS($E$6:AR46)-1)*4,,4)),"")</f>
        <v/>
      </c>
      <c r="AS46" s="54" t="str">
        <f ca="1">IFERROR(AVERAGE(OFFSET('20 %'!$E47,,(COLUMNS($E$6:AS46)-1)*4,,4)),"")</f>
        <v/>
      </c>
    </row>
    <row r="47" spans="2:45" x14ac:dyDescent="0.25">
      <c r="B47" s="42" t="str">
        <f>IF(ISBLANK('Nota de Estudiantes'!B50),"",'Nota de Estudiantes'!B50)</f>
        <v/>
      </c>
      <c r="C47" s="42" t="str">
        <f>IF(ISBLANK('Nota de Estudiantes'!C50),"",'Nota de Estudiantes'!C50)</f>
        <v/>
      </c>
      <c r="D47" s="38" t="str">
        <f>IF(ISBLANK('Nota de Estudiantes'!D50),"",'Nota de Estudiantes'!D50)</f>
        <v/>
      </c>
      <c r="E47" s="54" t="str">
        <f ca="1">IFERROR(AVERAGE(OFFSET('20 %'!$E48,,(COLUMNS($E$6:E47)-1)*4,,4)),"")</f>
        <v/>
      </c>
      <c r="F47" s="54" t="str">
        <f ca="1">IFERROR(AVERAGE(OFFSET('20 %'!$E48,,(COLUMNS($E$6:F47)-1)*4,,4)),"")</f>
        <v/>
      </c>
      <c r="G47" s="54" t="str">
        <f ca="1">IFERROR(AVERAGE(OFFSET('20 %'!$E48,,(COLUMNS($E$6:G47)-1)*4,,4)),"")</f>
        <v/>
      </c>
      <c r="H47" s="54" t="str">
        <f ca="1">IFERROR(AVERAGE(OFFSET('20 %'!$E48,,(COLUMNS($E$6:H47)-1)*4,,4)),"")</f>
        <v/>
      </c>
      <c r="I47" s="54" t="str">
        <f ca="1">IFERROR(AVERAGE(OFFSET('20 %'!$E48,,(COLUMNS($E$6:I47)-1)*4,,4)),"")</f>
        <v/>
      </c>
      <c r="J47" s="54" t="str">
        <f ca="1">IFERROR(AVERAGE(OFFSET('20 %'!$E48,,(COLUMNS($E$6:J47)-1)*4,,4)),"")</f>
        <v/>
      </c>
      <c r="K47" s="54" t="str">
        <f ca="1">IFERROR(AVERAGE(OFFSET('20 %'!$E48,,(COLUMNS($E$6:K47)-1)*4,,4)),"")</f>
        <v/>
      </c>
      <c r="L47" s="54" t="str">
        <f ca="1">IFERROR(AVERAGE(OFFSET('20 %'!$E48,,(COLUMNS($E$6:L47)-1)*4,,4)),"")</f>
        <v/>
      </c>
      <c r="M47" s="54" t="str">
        <f ca="1">IFERROR(AVERAGE(OFFSET('20 %'!$E48,,(COLUMNS($E$6:M47)-1)*4,,4)),"")</f>
        <v/>
      </c>
      <c r="N47" s="54" t="str">
        <f ca="1">IFERROR(AVERAGE(OFFSET('20 %'!$E48,,(COLUMNS($E$6:N47)-1)*4,,4)),"")</f>
        <v/>
      </c>
      <c r="O47" s="54" t="str">
        <f ca="1">IFERROR(AVERAGE(OFFSET('20 %'!$E48,,(COLUMNS($E$6:O47)-1)*4,,4)),"")</f>
        <v/>
      </c>
      <c r="P47" s="54" t="str">
        <f ca="1">IFERROR(AVERAGE(OFFSET('20 %'!$E48,,(COLUMNS($E$6:P47)-1)*4,,4)),"")</f>
        <v/>
      </c>
      <c r="Q47" s="54" t="str">
        <f ca="1">IFERROR(AVERAGE(OFFSET('20 %'!$E48,,(COLUMNS($E$6:Q47)-1)*4,,4)),"")</f>
        <v/>
      </c>
      <c r="R47" s="54" t="str">
        <f ca="1">IFERROR(AVERAGE(OFFSET('20 %'!$E48,,(COLUMNS($E$6:R47)-1)*4,,4)),"")</f>
        <v/>
      </c>
      <c r="S47" s="54" t="str">
        <f ca="1">IFERROR(AVERAGE(OFFSET('20 %'!$E48,,(COLUMNS($E$6:S47)-1)*4,,4)),"")</f>
        <v/>
      </c>
      <c r="T47" s="54" t="str">
        <f ca="1">IFERROR(AVERAGE(OFFSET('20 %'!$E48,,(COLUMNS($E$6:T47)-1)*4,,4)),"")</f>
        <v/>
      </c>
      <c r="U47" s="54" t="str">
        <f ca="1">IFERROR(AVERAGE(OFFSET('20 %'!$E48,,(COLUMNS($E$6:U47)-1)*4,,4)),"")</f>
        <v/>
      </c>
      <c r="V47" s="54" t="str">
        <f ca="1">IFERROR(AVERAGE(OFFSET('20 %'!$E48,,(COLUMNS($E$6:V47)-1)*4,,4)),"")</f>
        <v/>
      </c>
      <c r="W47" s="54" t="str">
        <f ca="1">IFERROR(AVERAGE(OFFSET('20 %'!$E48,,(COLUMNS($E$6:W47)-1)*4,,4)),"")</f>
        <v/>
      </c>
      <c r="X47" s="54" t="str">
        <f ca="1">IFERROR(AVERAGE(OFFSET('20 %'!$E48,,(COLUMNS($E$6:X47)-1)*4,,4)),"")</f>
        <v/>
      </c>
      <c r="Y47" s="54" t="str">
        <f ca="1">IFERROR(AVERAGE(OFFSET('20 %'!$E48,,(COLUMNS($E$6:Y47)-1)*4,,4)),"")</f>
        <v/>
      </c>
      <c r="Z47" s="54" t="str">
        <f ca="1">IFERROR(AVERAGE(OFFSET('20 %'!$E48,,(COLUMNS($E$6:Z47)-1)*4,,4)),"")</f>
        <v/>
      </c>
      <c r="AA47" s="54" t="str">
        <f ca="1">IFERROR(AVERAGE(OFFSET('20 %'!$E48,,(COLUMNS($E$6:AA47)-1)*4,,4)),"")</f>
        <v/>
      </c>
      <c r="AB47" s="54" t="str">
        <f ca="1">IFERROR(AVERAGE(OFFSET('20 %'!$E48,,(COLUMNS($E$6:AB47)-1)*4,,4)),"")</f>
        <v/>
      </c>
      <c r="AC47" s="54" t="str">
        <f ca="1">IFERROR(AVERAGE(OFFSET('20 %'!$E48,,(COLUMNS($E$6:AC47)-1)*4,,4)),"")</f>
        <v/>
      </c>
      <c r="AD47" s="54" t="str">
        <f ca="1">IFERROR(AVERAGE(OFFSET('20 %'!$E48,,(COLUMNS($E$6:AD47)-1)*4,,4)),"")</f>
        <v/>
      </c>
      <c r="AE47" s="54" t="str">
        <f ca="1">IFERROR(AVERAGE(OFFSET('20 %'!$E48,,(COLUMNS($E$6:AE47)-1)*4,,4)),"")</f>
        <v/>
      </c>
      <c r="AF47" s="54" t="str">
        <f ca="1">IFERROR(AVERAGE(OFFSET('20 %'!$E48,,(COLUMNS($E$6:AF47)-1)*4,,4)),"")</f>
        <v/>
      </c>
      <c r="AG47" s="54" t="str">
        <f ca="1">IFERROR(AVERAGE(OFFSET('20 %'!$E48,,(COLUMNS($E$6:AG47)-1)*4,,4)),"")</f>
        <v/>
      </c>
      <c r="AH47" s="54" t="str">
        <f ca="1">IFERROR(AVERAGE(OFFSET('20 %'!$E48,,(COLUMNS($E$6:AH47)-1)*4,,4)),"")</f>
        <v/>
      </c>
      <c r="AI47" s="54" t="str">
        <f ca="1">IFERROR(AVERAGE(OFFSET('20 %'!$E48,,(COLUMNS($E$6:AI47)-1)*4,,4)),"")</f>
        <v/>
      </c>
      <c r="AJ47" s="54" t="str">
        <f ca="1">IFERROR(AVERAGE(OFFSET('20 %'!$E48,,(COLUMNS($E$6:AJ47)-1)*4,,4)),"")</f>
        <v/>
      </c>
      <c r="AK47" s="54" t="str">
        <f ca="1">IFERROR(AVERAGE(OFFSET('20 %'!$E48,,(COLUMNS($E$6:AK47)-1)*4,,4)),"")</f>
        <v/>
      </c>
      <c r="AL47" s="54" t="str">
        <f ca="1">IFERROR(AVERAGE(OFFSET('20 %'!$E48,,(COLUMNS($E$6:AL47)-1)*4,,4)),"")</f>
        <v/>
      </c>
      <c r="AM47" s="54" t="str">
        <f ca="1">IFERROR(AVERAGE(OFFSET('20 %'!$E48,,(COLUMNS($E$6:AM47)-1)*4,,4)),"")</f>
        <v/>
      </c>
      <c r="AN47" s="54" t="str">
        <f ca="1">IFERROR(AVERAGE(OFFSET('20 %'!$E48,,(COLUMNS($E$6:AN47)-1)*4,,4)),"")</f>
        <v/>
      </c>
      <c r="AO47" s="54" t="str">
        <f ca="1">IFERROR(AVERAGE(OFFSET('20 %'!$E48,,(COLUMNS($E$6:AO47)-1)*4,,4)),"")</f>
        <v/>
      </c>
      <c r="AP47" s="54" t="str">
        <f ca="1">IFERROR(AVERAGE(OFFSET('20 %'!$E48,,(COLUMNS($E$6:AP47)-1)*4,,4)),"")</f>
        <v/>
      </c>
      <c r="AQ47" s="54" t="str">
        <f ca="1">IFERROR(AVERAGE(OFFSET('20 %'!$E48,,(COLUMNS($E$6:AQ47)-1)*4,,4)),"")</f>
        <v/>
      </c>
      <c r="AR47" s="54" t="str">
        <f ca="1">IFERROR(AVERAGE(OFFSET('20 %'!$E48,,(COLUMNS($E$6:AR47)-1)*4,,4)),"")</f>
        <v/>
      </c>
      <c r="AS47" s="54" t="str">
        <f ca="1">IFERROR(AVERAGE(OFFSET('20 %'!$E48,,(COLUMNS($E$6:AS47)-1)*4,,4)),"")</f>
        <v/>
      </c>
    </row>
    <row r="48" spans="2:45" x14ac:dyDescent="0.25">
      <c r="B48" s="42" t="str">
        <f>IF(ISBLANK('Nota de Estudiantes'!B51),"",'Nota de Estudiantes'!B51)</f>
        <v/>
      </c>
      <c r="C48" s="42" t="str">
        <f>IF(ISBLANK('Nota de Estudiantes'!C51),"",'Nota de Estudiantes'!C51)</f>
        <v/>
      </c>
      <c r="D48" s="38" t="str">
        <f>IF(ISBLANK('Nota de Estudiantes'!D51),"",'Nota de Estudiantes'!D51)</f>
        <v/>
      </c>
      <c r="E48" s="54" t="str">
        <f ca="1">IFERROR(AVERAGE(OFFSET('20 %'!$E49,,(COLUMNS($E$6:E48)-1)*4,,4)),"")</f>
        <v/>
      </c>
      <c r="F48" s="54" t="str">
        <f ca="1">IFERROR(AVERAGE(OFFSET('20 %'!$E49,,(COLUMNS($E$6:F48)-1)*4,,4)),"")</f>
        <v/>
      </c>
      <c r="G48" s="54" t="str">
        <f ca="1">IFERROR(AVERAGE(OFFSET('20 %'!$E49,,(COLUMNS($E$6:G48)-1)*4,,4)),"")</f>
        <v/>
      </c>
      <c r="H48" s="54" t="str">
        <f ca="1">IFERROR(AVERAGE(OFFSET('20 %'!$E49,,(COLUMNS($E$6:H48)-1)*4,,4)),"")</f>
        <v/>
      </c>
      <c r="I48" s="54" t="str">
        <f ca="1">IFERROR(AVERAGE(OFFSET('20 %'!$E49,,(COLUMNS($E$6:I48)-1)*4,,4)),"")</f>
        <v/>
      </c>
      <c r="J48" s="54" t="str">
        <f ca="1">IFERROR(AVERAGE(OFFSET('20 %'!$E49,,(COLUMNS($E$6:J48)-1)*4,,4)),"")</f>
        <v/>
      </c>
      <c r="K48" s="54" t="str">
        <f ca="1">IFERROR(AVERAGE(OFFSET('20 %'!$E49,,(COLUMNS($E$6:K48)-1)*4,,4)),"")</f>
        <v/>
      </c>
      <c r="L48" s="54" t="str">
        <f ca="1">IFERROR(AVERAGE(OFFSET('20 %'!$E49,,(COLUMNS($E$6:L48)-1)*4,,4)),"")</f>
        <v/>
      </c>
      <c r="M48" s="54" t="str">
        <f ca="1">IFERROR(AVERAGE(OFFSET('20 %'!$E49,,(COLUMNS($E$6:M48)-1)*4,,4)),"")</f>
        <v/>
      </c>
      <c r="N48" s="54" t="str">
        <f ca="1">IFERROR(AVERAGE(OFFSET('20 %'!$E49,,(COLUMNS($E$6:N48)-1)*4,,4)),"")</f>
        <v/>
      </c>
      <c r="O48" s="54" t="str">
        <f ca="1">IFERROR(AVERAGE(OFFSET('20 %'!$E49,,(COLUMNS($E$6:O48)-1)*4,,4)),"")</f>
        <v/>
      </c>
      <c r="P48" s="54" t="str">
        <f ca="1">IFERROR(AVERAGE(OFFSET('20 %'!$E49,,(COLUMNS($E$6:P48)-1)*4,,4)),"")</f>
        <v/>
      </c>
      <c r="Q48" s="54" t="str">
        <f ca="1">IFERROR(AVERAGE(OFFSET('20 %'!$E49,,(COLUMNS($E$6:Q48)-1)*4,,4)),"")</f>
        <v/>
      </c>
      <c r="R48" s="54" t="str">
        <f ca="1">IFERROR(AVERAGE(OFFSET('20 %'!$E49,,(COLUMNS($E$6:R48)-1)*4,,4)),"")</f>
        <v/>
      </c>
      <c r="S48" s="54" t="str">
        <f ca="1">IFERROR(AVERAGE(OFFSET('20 %'!$E49,,(COLUMNS($E$6:S48)-1)*4,,4)),"")</f>
        <v/>
      </c>
      <c r="T48" s="54" t="str">
        <f ca="1">IFERROR(AVERAGE(OFFSET('20 %'!$E49,,(COLUMNS($E$6:T48)-1)*4,,4)),"")</f>
        <v/>
      </c>
      <c r="U48" s="54" t="str">
        <f ca="1">IFERROR(AVERAGE(OFFSET('20 %'!$E49,,(COLUMNS($E$6:U48)-1)*4,,4)),"")</f>
        <v/>
      </c>
      <c r="V48" s="54" t="str">
        <f ca="1">IFERROR(AVERAGE(OFFSET('20 %'!$E49,,(COLUMNS($E$6:V48)-1)*4,,4)),"")</f>
        <v/>
      </c>
      <c r="W48" s="54" t="str">
        <f ca="1">IFERROR(AVERAGE(OFFSET('20 %'!$E49,,(COLUMNS($E$6:W48)-1)*4,,4)),"")</f>
        <v/>
      </c>
      <c r="X48" s="54" t="str">
        <f ca="1">IFERROR(AVERAGE(OFFSET('20 %'!$E49,,(COLUMNS($E$6:X48)-1)*4,,4)),"")</f>
        <v/>
      </c>
      <c r="Y48" s="54" t="str">
        <f ca="1">IFERROR(AVERAGE(OFFSET('20 %'!$E49,,(COLUMNS($E$6:Y48)-1)*4,,4)),"")</f>
        <v/>
      </c>
      <c r="Z48" s="54" t="str">
        <f ca="1">IFERROR(AVERAGE(OFFSET('20 %'!$E49,,(COLUMNS($E$6:Z48)-1)*4,,4)),"")</f>
        <v/>
      </c>
      <c r="AA48" s="54" t="str">
        <f ca="1">IFERROR(AVERAGE(OFFSET('20 %'!$E49,,(COLUMNS($E$6:AA48)-1)*4,,4)),"")</f>
        <v/>
      </c>
      <c r="AB48" s="54" t="str">
        <f ca="1">IFERROR(AVERAGE(OFFSET('20 %'!$E49,,(COLUMNS($E$6:AB48)-1)*4,,4)),"")</f>
        <v/>
      </c>
      <c r="AC48" s="54" t="str">
        <f ca="1">IFERROR(AVERAGE(OFFSET('20 %'!$E49,,(COLUMNS($E$6:AC48)-1)*4,,4)),"")</f>
        <v/>
      </c>
      <c r="AD48" s="54" t="str">
        <f ca="1">IFERROR(AVERAGE(OFFSET('20 %'!$E49,,(COLUMNS($E$6:AD48)-1)*4,,4)),"")</f>
        <v/>
      </c>
      <c r="AE48" s="54" t="str">
        <f ca="1">IFERROR(AVERAGE(OFFSET('20 %'!$E49,,(COLUMNS($E$6:AE48)-1)*4,,4)),"")</f>
        <v/>
      </c>
      <c r="AF48" s="54" t="str">
        <f ca="1">IFERROR(AVERAGE(OFFSET('20 %'!$E49,,(COLUMNS($E$6:AF48)-1)*4,,4)),"")</f>
        <v/>
      </c>
      <c r="AG48" s="54" t="str">
        <f ca="1">IFERROR(AVERAGE(OFFSET('20 %'!$E49,,(COLUMNS($E$6:AG48)-1)*4,,4)),"")</f>
        <v/>
      </c>
      <c r="AH48" s="54" t="str">
        <f ca="1">IFERROR(AVERAGE(OFFSET('20 %'!$E49,,(COLUMNS($E$6:AH48)-1)*4,,4)),"")</f>
        <v/>
      </c>
      <c r="AI48" s="54" t="str">
        <f ca="1">IFERROR(AVERAGE(OFFSET('20 %'!$E49,,(COLUMNS($E$6:AI48)-1)*4,,4)),"")</f>
        <v/>
      </c>
      <c r="AJ48" s="54" t="str">
        <f ca="1">IFERROR(AVERAGE(OFFSET('20 %'!$E49,,(COLUMNS($E$6:AJ48)-1)*4,,4)),"")</f>
        <v/>
      </c>
      <c r="AK48" s="54" t="str">
        <f ca="1">IFERROR(AVERAGE(OFFSET('20 %'!$E49,,(COLUMNS($E$6:AK48)-1)*4,,4)),"")</f>
        <v/>
      </c>
      <c r="AL48" s="54" t="str">
        <f ca="1">IFERROR(AVERAGE(OFFSET('20 %'!$E49,,(COLUMNS($E$6:AL48)-1)*4,,4)),"")</f>
        <v/>
      </c>
      <c r="AM48" s="54" t="str">
        <f ca="1">IFERROR(AVERAGE(OFFSET('20 %'!$E49,,(COLUMNS($E$6:AM48)-1)*4,,4)),"")</f>
        <v/>
      </c>
      <c r="AN48" s="54" t="str">
        <f ca="1">IFERROR(AVERAGE(OFFSET('20 %'!$E49,,(COLUMNS($E$6:AN48)-1)*4,,4)),"")</f>
        <v/>
      </c>
      <c r="AO48" s="54" t="str">
        <f ca="1">IFERROR(AVERAGE(OFFSET('20 %'!$E49,,(COLUMNS($E$6:AO48)-1)*4,,4)),"")</f>
        <v/>
      </c>
      <c r="AP48" s="54" t="str">
        <f ca="1">IFERROR(AVERAGE(OFFSET('20 %'!$E49,,(COLUMNS($E$6:AP48)-1)*4,,4)),"")</f>
        <v/>
      </c>
      <c r="AQ48" s="54" t="str">
        <f ca="1">IFERROR(AVERAGE(OFFSET('20 %'!$E49,,(COLUMNS($E$6:AQ48)-1)*4,,4)),"")</f>
        <v/>
      </c>
      <c r="AR48" s="54" t="str">
        <f ca="1">IFERROR(AVERAGE(OFFSET('20 %'!$E49,,(COLUMNS($E$6:AR48)-1)*4,,4)),"")</f>
        <v/>
      </c>
      <c r="AS48" s="54" t="str">
        <f ca="1">IFERROR(AVERAGE(OFFSET('20 %'!$E49,,(COLUMNS($E$6:AS48)-1)*4,,4)),"")</f>
        <v/>
      </c>
    </row>
    <row r="49" spans="2:45" x14ac:dyDescent="0.25">
      <c r="B49" s="42" t="str">
        <f>IF(ISBLANK('Nota de Estudiantes'!B52),"",'Nota de Estudiantes'!B52)</f>
        <v/>
      </c>
      <c r="C49" s="42" t="str">
        <f>IF(ISBLANK('Nota de Estudiantes'!C52),"",'Nota de Estudiantes'!C52)</f>
        <v/>
      </c>
      <c r="D49" s="38" t="str">
        <f>IF(ISBLANK('Nota de Estudiantes'!D52),"",'Nota de Estudiantes'!D52)</f>
        <v/>
      </c>
      <c r="E49" s="54" t="str">
        <f ca="1">IFERROR(AVERAGE(OFFSET('20 %'!$E50,,(COLUMNS($E$6:E49)-1)*4,,4)),"")</f>
        <v/>
      </c>
      <c r="F49" s="54" t="str">
        <f ca="1">IFERROR(AVERAGE(OFFSET('20 %'!$E50,,(COLUMNS($E$6:F49)-1)*4,,4)),"")</f>
        <v/>
      </c>
      <c r="G49" s="54" t="str">
        <f ca="1">IFERROR(AVERAGE(OFFSET('20 %'!$E50,,(COLUMNS($E$6:G49)-1)*4,,4)),"")</f>
        <v/>
      </c>
      <c r="H49" s="54" t="str">
        <f ca="1">IFERROR(AVERAGE(OFFSET('20 %'!$E50,,(COLUMNS($E$6:H49)-1)*4,,4)),"")</f>
        <v/>
      </c>
      <c r="I49" s="54" t="str">
        <f ca="1">IFERROR(AVERAGE(OFFSET('20 %'!$E50,,(COLUMNS($E$6:I49)-1)*4,,4)),"")</f>
        <v/>
      </c>
      <c r="J49" s="54" t="str">
        <f ca="1">IFERROR(AVERAGE(OFFSET('20 %'!$E50,,(COLUMNS($E$6:J49)-1)*4,,4)),"")</f>
        <v/>
      </c>
      <c r="K49" s="54" t="str">
        <f ca="1">IFERROR(AVERAGE(OFFSET('20 %'!$E50,,(COLUMNS($E$6:K49)-1)*4,,4)),"")</f>
        <v/>
      </c>
      <c r="L49" s="54" t="str">
        <f ca="1">IFERROR(AVERAGE(OFFSET('20 %'!$E50,,(COLUMNS($E$6:L49)-1)*4,,4)),"")</f>
        <v/>
      </c>
      <c r="M49" s="54" t="str">
        <f ca="1">IFERROR(AVERAGE(OFFSET('20 %'!$E50,,(COLUMNS($E$6:M49)-1)*4,,4)),"")</f>
        <v/>
      </c>
      <c r="N49" s="54" t="str">
        <f ca="1">IFERROR(AVERAGE(OFFSET('20 %'!$E50,,(COLUMNS($E$6:N49)-1)*4,,4)),"")</f>
        <v/>
      </c>
      <c r="O49" s="54" t="str">
        <f ca="1">IFERROR(AVERAGE(OFFSET('20 %'!$E50,,(COLUMNS($E$6:O49)-1)*4,,4)),"")</f>
        <v/>
      </c>
      <c r="P49" s="54" t="str">
        <f ca="1">IFERROR(AVERAGE(OFFSET('20 %'!$E50,,(COLUMNS($E$6:P49)-1)*4,,4)),"")</f>
        <v/>
      </c>
      <c r="Q49" s="54" t="str">
        <f ca="1">IFERROR(AVERAGE(OFFSET('20 %'!$E50,,(COLUMNS($E$6:Q49)-1)*4,,4)),"")</f>
        <v/>
      </c>
      <c r="R49" s="54" t="str">
        <f ca="1">IFERROR(AVERAGE(OFFSET('20 %'!$E50,,(COLUMNS($E$6:R49)-1)*4,,4)),"")</f>
        <v/>
      </c>
      <c r="S49" s="54" t="str">
        <f ca="1">IFERROR(AVERAGE(OFFSET('20 %'!$E50,,(COLUMNS($E$6:S49)-1)*4,,4)),"")</f>
        <v/>
      </c>
      <c r="T49" s="54" t="str">
        <f ca="1">IFERROR(AVERAGE(OFFSET('20 %'!$E50,,(COLUMNS($E$6:T49)-1)*4,,4)),"")</f>
        <v/>
      </c>
      <c r="U49" s="54" t="str">
        <f ca="1">IFERROR(AVERAGE(OFFSET('20 %'!$E50,,(COLUMNS($E$6:U49)-1)*4,,4)),"")</f>
        <v/>
      </c>
      <c r="V49" s="54" t="str">
        <f ca="1">IFERROR(AVERAGE(OFFSET('20 %'!$E50,,(COLUMNS($E$6:V49)-1)*4,,4)),"")</f>
        <v/>
      </c>
      <c r="W49" s="54" t="str">
        <f ca="1">IFERROR(AVERAGE(OFFSET('20 %'!$E50,,(COLUMNS($E$6:W49)-1)*4,,4)),"")</f>
        <v/>
      </c>
      <c r="X49" s="54" t="str">
        <f ca="1">IFERROR(AVERAGE(OFFSET('20 %'!$E50,,(COLUMNS($E$6:X49)-1)*4,,4)),"")</f>
        <v/>
      </c>
      <c r="Y49" s="54" t="str">
        <f ca="1">IFERROR(AVERAGE(OFFSET('20 %'!$E50,,(COLUMNS($E$6:Y49)-1)*4,,4)),"")</f>
        <v/>
      </c>
      <c r="Z49" s="54" t="str">
        <f ca="1">IFERROR(AVERAGE(OFFSET('20 %'!$E50,,(COLUMNS($E$6:Z49)-1)*4,,4)),"")</f>
        <v/>
      </c>
      <c r="AA49" s="54" t="str">
        <f ca="1">IFERROR(AVERAGE(OFFSET('20 %'!$E50,,(COLUMNS($E$6:AA49)-1)*4,,4)),"")</f>
        <v/>
      </c>
      <c r="AB49" s="54" t="str">
        <f ca="1">IFERROR(AVERAGE(OFFSET('20 %'!$E50,,(COLUMNS($E$6:AB49)-1)*4,,4)),"")</f>
        <v/>
      </c>
      <c r="AC49" s="54" t="str">
        <f ca="1">IFERROR(AVERAGE(OFFSET('20 %'!$E50,,(COLUMNS($E$6:AC49)-1)*4,,4)),"")</f>
        <v/>
      </c>
      <c r="AD49" s="54" t="str">
        <f ca="1">IFERROR(AVERAGE(OFFSET('20 %'!$E50,,(COLUMNS($E$6:AD49)-1)*4,,4)),"")</f>
        <v/>
      </c>
      <c r="AE49" s="54" t="str">
        <f ca="1">IFERROR(AVERAGE(OFFSET('20 %'!$E50,,(COLUMNS($E$6:AE49)-1)*4,,4)),"")</f>
        <v/>
      </c>
      <c r="AF49" s="54" t="str">
        <f ca="1">IFERROR(AVERAGE(OFFSET('20 %'!$E50,,(COLUMNS($E$6:AF49)-1)*4,,4)),"")</f>
        <v/>
      </c>
      <c r="AG49" s="54" t="str">
        <f ca="1">IFERROR(AVERAGE(OFFSET('20 %'!$E50,,(COLUMNS($E$6:AG49)-1)*4,,4)),"")</f>
        <v/>
      </c>
      <c r="AH49" s="54" t="str">
        <f ca="1">IFERROR(AVERAGE(OFFSET('20 %'!$E50,,(COLUMNS($E$6:AH49)-1)*4,,4)),"")</f>
        <v/>
      </c>
      <c r="AI49" s="54" t="str">
        <f ca="1">IFERROR(AVERAGE(OFFSET('20 %'!$E50,,(COLUMNS($E$6:AI49)-1)*4,,4)),"")</f>
        <v/>
      </c>
      <c r="AJ49" s="54" t="str">
        <f ca="1">IFERROR(AVERAGE(OFFSET('20 %'!$E50,,(COLUMNS($E$6:AJ49)-1)*4,,4)),"")</f>
        <v/>
      </c>
      <c r="AK49" s="54" t="str">
        <f ca="1">IFERROR(AVERAGE(OFFSET('20 %'!$E50,,(COLUMNS($E$6:AK49)-1)*4,,4)),"")</f>
        <v/>
      </c>
      <c r="AL49" s="54" t="str">
        <f ca="1">IFERROR(AVERAGE(OFFSET('20 %'!$E50,,(COLUMNS($E$6:AL49)-1)*4,,4)),"")</f>
        <v/>
      </c>
      <c r="AM49" s="54" t="str">
        <f ca="1">IFERROR(AVERAGE(OFFSET('20 %'!$E50,,(COLUMNS($E$6:AM49)-1)*4,,4)),"")</f>
        <v/>
      </c>
      <c r="AN49" s="54" t="str">
        <f ca="1">IFERROR(AVERAGE(OFFSET('20 %'!$E50,,(COLUMNS($E$6:AN49)-1)*4,,4)),"")</f>
        <v/>
      </c>
      <c r="AO49" s="54" t="str">
        <f ca="1">IFERROR(AVERAGE(OFFSET('20 %'!$E50,,(COLUMNS($E$6:AO49)-1)*4,,4)),"")</f>
        <v/>
      </c>
      <c r="AP49" s="54" t="str">
        <f ca="1">IFERROR(AVERAGE(OFFSET('20 %'!$E50,,(COLUMNS($E$6:AP49)-1)*4,,4)),"")</f>
        <v/>
      </c>
      <c r="AQ49" s="54" t="str">
        <f ca="1">IFERROR(AVERAGE(OFFSET('20 %'!$E50,,(COLUMNS($E$6:AQ49)-1)*4,,4)),"")</f>
        <v/>
      </c>
      <c r="AR49" s="54" t="str">
        <f ca="1">IFERROR(AVERAGE(OFFSET('20 %'!$E50,,(COLUMNS($E$6:AR49)-1)*4,,4)),"")</f>
        <v/>
      </c>
      <c r="AS49" s="54" t="str">
        <f ca="1">IFERROR(AVERAGE(OFFSET('20 %'!$E50,,(COLUMNS($E$6:AS49)-1)*4,,4)),"")</f>
        <v/>
      </c>
    </row>
    <row r="50" spans="2:45" x14ac:dyDescent="0.25">
      <c r="B50" s="42" t="str">
        <f>IF(ISBLANK('Nota de Estudiantes'!B53),"",'Nota de Estudiantes'!B53)</f>
        <v/>
      </c>
      <c r="C50" s="42" t="str">
        <f>IF(ISBLANK('Nota de Estudiantes'!C53),"",'Nota de Estudiantes'!C53)</f>
        <v/>
      </c>
      <c r="D50" s="38" t="str">
        <f>IF(ISBLANK('Nota de Estudiantes'!D53),"",'Nota de Estudiantes'!D53)</f>
        <v/>
      </c>
      <c r="E50" s="54" t="str">
        <f ca="1">IFERROR(AVERAGE(OFFSET('20 %'!$E51,,(COLUMNS($E$6:E50)-1)*4,,4)),"")</f>
        <v/>
      </c>
      <c r="F50" s="54" t="str">
        <f ca="1">IFERROR(AVERAGE(OFFSET('20 %'!$E51,,(COLUMNS($E$6:F50)-1)*4,,4)),"")</f>
        <v/>
      </c>
      <c r="G50" s="54" t="str">
        <f ca="1">IFERROR(AVERAGE(OFFSET('20 %'!$E51,,(COLUMNS($E$6:G50)-1)*4,,4)),"")</f>
        <v/>
      </c>
      <c r="H50" s="54" t="str">
        <f ca="1">IFERROR(AVERAGE(OFFSET('20 %'!$E51,,(COLUMNS($E$6:H50)-1)*4,,4)),"")</f>
        <v/>
      </c>
      <c r="I50" s="54" t="str">
        <f ca="1">IFERROR(AVERAGE(OFFSET('20 %'!$E51,,(COLUMNS($E$6:I50)-1)*4,,4)),"")</f>
        <v/>
      </c>
      <c r="J50" s="54" t="str">
        <f ca="1">IFERROR(AVERAGE(OFFSET('20 %'!$E51,,(COLUMNS($E$6:J50)-1)*4,,4)),"")</f>
        <v/>
      </c>
      <c r="K50" s="54" t="str">
        <f ca="1">IFERROR(AVERAGE(OFFSET('20 %'!$E51,,(COLUMNS($E$6:K50)-1)*4,,4)),"")</f>
        <v/>
      </c>
      <c r="L50" s="54" t="str">
        <f ca="1">IFERROR(AVERAGE(OFFSET('20 %'!$E51,,(COLUMNS($E$6:L50)-1)*4,,4)),"")</f>
        <v/>
      </c>
      <c r="M50" s="54" t="str">
        <f ca="1">IFERROR(AVERAGE(OFFSET('20 %'!$E51,,(COLUMNS($E$6:M50)-1)*4,,4)),"")</f>
        <v/>
      </c>
      <c r="N50" s="54" t="str">
        <f ca="1">IFERROR(AVERAGE(OFFSET('20 %'!$E51,,(COLUMNS($E$6:N50)-1)*4,,4)),"")</f>
        <v/>
      </c>
      <c r="O50" s="54" t="str">
        <f ca="1">IFERROR(AVERAGE(OFFSET('20 %'!$E51,,(COLUMNS($E$6:O50)-1)*4,,4)),"")</f>
        <v/>
      </c>
      <c r="P50" s="54" t="str">
        <f ca="1">IFERROR(AVERAGE(OFFSET('20 %'!$E51,,(COLUMNS($E$6:P50)-1)*4,,4)),"")</f>
        <v/>
      </c>
      <c r="Q50" s="54" t="str">
        <f ca="1">IFERROR(AVERAGE(OFFSET('20 %'!$E51,,(COLUMNS($E$6:Q50)-1)*4,,4)),"")</f>
        <v/>
      </c>
      <c r="R50" s="54" t="str">
        <f ca="1">IFERROR(AVERAGE(OFFSET('20 %'!$E51,,(COLUMNS($E$6:R50)-1)*4,,4)),"")</f>
        <v/>
      </c>
      <c r="S50" s="54" t="str">
        <f ca="1">IFERROR(AVERAGE(OFFSET('20 %'!$E51,,(COLUMNS($E$6:S50)-1)*4,,4)),"")</f>
        <v/>
      </c>
      <c r="T50" s="54" t="str">
        <f ca="1">IFERROR(AVERAGE(OFFSET('20 %'!$E51,,(COLUMNS($E$6:T50)-1)*4,,4)),"")</f>
        <v/>
      </c>
      <c r="U50" s="54" t="str">
        <f ca="1">IFERROR(AVERAGE(OFFSET('20 %'!$E51,,(COLUMNS($E$6:U50)-1)*4,,4)),"")</f>
        <v/>
      </c>
      <c r="V50" s="54" t="str">
        <f ca="1">IFERROR(AVERAGE(OFFSET('20 %'!$E51,,(COLUMNS($E$6:V50)-1)*4,,4)),"")</f>
        <v/>
      </c>
      <c r="W50" s="54" t="str">
        <f ca="1">IFERROR(AVERAGE(OFFSET('20 %'!$E51,,(COLUMNS($E$6:W50)-1)*4,,4)),"")</f>
        <v/>
      </c>
      <c r="X50" s="54" t="str">
        <f ca="1">IFERROR(AVERAGE(OFFSET('20 %'!$E51,,(COLUMNS($E$6:X50)-1)*4,,4)),"")</f>
        <v/>
      </c>
      <c r="Y50" s="54" t="str">
        <f ca="1">IFERROR(AVERAGE(OFFSET('20 %'!$E51,,(COLUMNS($E$6:Y50)-1)*4,,4)),"")</f>
        <v/>
      </c>
      <c r="Z50" s="54" t="str">
        <f ca="1">IFERROR(AVERAGE(OFFSET('20 %'!$E51,,(COLUMNS($E$6:Z50)-1)*4,,4)),"")</f>
        <v/>
      </c>
      <c r="AA50" s="54" t="str">
        <f ca="1">IFERROR(AVERAGE(OFFSET('20 %'!$E51,,(COLUMNS($E$6:AA50)-1)*4,,4)),"")</f>
        <v/>
      </c>
      <c r="AB50" s="54" t="str">
        <f ca="1">IFERROR(AVERAGE(OFFSET('20 %'!$E51,,(COLUMNS($E$6:AB50)-1)*4,,4)),"")</f>
        <v/>
      </c>
      <c r="AC50" s="54" t="str">
        <f ca="1">IFERROR(AVERAGE(OFFSET('20 %'!$E51,,(COLUMNS($E$6:AC50)-1)*4,,4)),"")</f>
        <v/>
      </c>
      <c r="AD50" s="54" t="str">
        <f ca="1">IFERROR(AVERAGE(OFFSET('20 %'!$E51,,(COLUMNS($E$6:AD50)-1)*4,,4)),"")</f>
        <v/>
      </c>
      <c r="AE50" s="54" t="str">
        <f ca="1">IFERROR(AVERAGE(OFFSET('20 %'!$E51,,(COLUMNS($E$6:AE50)-1)*4,,4)),"")</f>
        <v/>
      </c>
      <c r="AF50" s="54" t="str">
        <f ca="1">IFERROR(AVERAGE(OFFSET('20 %'!$E51,,(COLUMNS($E$6:AF50)-1)*4,,4)),"")</f>
        <v/>
      </c>
      <c r="AG50" s="54" t="str">
        <f ca="1">IFERROR(AVERAGE(OFFSET('20 %'!$E51,,(COLUMNS($E$6:AG50)-1)*4,,4)),"")</f>
        <v/>
      </c>
      <c r="AH50" s="54" t="str">
        <f ca="1">IFERROR(AVERAGE(OFFSET('20 %'!$E51,,(COLUMNS($E$6:AH50)-1)*4,,4)),"")</f>
        <v/>
      </c>
      <c r="AI50" s="54" t="str">
        <f ca="1">IFERROR(AVERAGE(OFFSET('20 %'!$E51,,(COLUMNS($E$6:AI50)-1)*4,,4)),"")</f>
        <v/>
      </c>
      <c r="AJ50" s="54" t="str">
        <f ca="1">IFERROR(AVERAGE(OFFSET('20 %'!$E51,,(COLUMNS($E$6:AJ50)-1)*4,,4)),"")</f>
        <v/>
      </c>
      <c r="AK50" s="54" t="str">
        <f ca="1">IFERROR(AVERAGE(OFFSET('20 %'!$E51,,(COLUMNS($E$6:AK50)-1)*4,,4)),"")</f>
        <v/>
      </c>
      <c r="AL50" s="54" t="str">
        <f ca="1">IFERROR(AVERAGE(OFFSET('20 %'!$E51,,(COLUMNS($E$6:AL50)-1)*4,,4)),"")</f>
        <v/>
      </c>
      <c r="AM50" s="54" t="str">
        <f ca="1">IFERROR(AVERAGE(OFFSET('20 %'!$E51,,(COLUMNS($E$6:AM50)-1)*4,,4)),"")</f>
        <v/>
      </c>
      <c r="AN50" s="54" t="str">
        <f ca="1">IFERROR(AVERAGE(OFFSET('20 %'!$E51,,(COLUMNS($E$6:AN50)-1)*4,,4)),"")</f>
        <v/>
      </c>
      <c r="AO50" s="54" t="str">
        <f ca="1">IFERROR(AVERAGE(OFFSET('20 %'!$E51,,(COLUMNS($E$6:AO50)-1)*4,,4)),"")</f>
        <v/>
      </c>
      <c r="AP50" s="54" t="str">
        <f ca="1">IFERROR(AVERAGE(OFFSET('20 %'!$E51,,(COLUMNS($E$6:AP50)-1)*4,,4)),"")</f>
        <v/>
      </c>
      <c r="AQ50" s="54" t="str">
        <f ca="1">IFERROR(AVERAGE(OFFSET('20 %'!$E51,,(COLUMNS($E$6:AQ50)-1)*4,,4)),"")</f>
        <v/>
      </c>
      <c r="AR50" s="54" t="str">
        <f ca="1">IFERROR(AVERAGE(OFFSET('20 %'!$E51,,(COLUMNS($E$6:AR50)-1)*4,,4)),"")</f>
        <v/>
      </c>
      <c r="AS50" s="54" t="str">
        <f ca="1">IFERROR(AVERAGE(OFFSET('20 %'!$E51,,(COLUMNS($E$6:AS50)-1)*4,,4)),"")</f>
        <v/>
      </c>
    </row>
    <row r="51" spans="2:45" x14ac:dyDescent="0.25">
      <c r="B51" s="42" t="str">
        <f>IF(ISBLANK('Nota de Estudiantes'!B54),"",'Nota de Estudiantes'!B54)</f>
        <v/>
      </c>
      <c r="C51" s="42" t="str">
        <f>IF(ISBLANK('Nota de Estudiantes'!C54),"",'Nota de Estudiantes'!C54)</f>
        <v/>
      </c>
      <c r="D51" s="38" t="str">
        <f>IF(ISBLANK('Nota de Estudiantes'!D54),"",'Nota de Estudiantes'!D54)</f>
        <v/>
      </c>
      <c r="E51" s="54" t="str">
        <f ca="1">IFERROR(AVERAGE(OFFSET('20 %'!$E52,,(COLUMNS($E$6:E51)-1)*4,,4)),"")</f>
        <v/>
      </c>
      <c r="F51" s="54" t="str">
        <f ca="1">IFERROR(AVERAGE(OFFSET('20 %'!$E52,,(COLUMNS($E$6:F51)-1)*4,,4)),"")</f>
        <v/>
      </c>
      <c r="G51" s="54" t="str">
        <f ca="1">IFERROR(AVERAGE(OFFSET('20 %'!$E52,,(COLUMNS($E$6:G51)-1)*4,,4)),"")</f>
        <v/>
      </c>
      <c r="H51" s="54" t="str">
        <f ca="1">IFERROR(AVERAGE(OFFSET('20 %'!$E52,,(COLUMNS($E$6:H51)-1)*4,,4)),"")</f>
        <v/>
      </c>
      <c r="I51" s="54" t="str">
        <f ca="1">IFERROR(AVERAGE(OFFSET('20 %'!$E52,,(COLUMNS($E$6:I51)-1)*4,,4)),"")</f>
        <v/>
      </c>
      <c r="J51" s="54" t="str">
        <f ca="1">IFERROR(AVERAGE(OFFSET('20 %'!$E52,,(COLUMNS($E$6:J51)-1)*4,,4)),"")</f>
        <v/>
      </c>
      <c r="K51" s="54" t="str">
        <f ca="1">IFERROR(AVERAGE(OFFSET('20 %'!$E52,,(COLUMNS($E$6:K51)-1)*4,,4)),"")</f>
        <v/>
      </c>
      <c r="L51" s="54" t="str">
        <f ca="1">IFERROR(AVERAGE(OFFSET('20 %'!$E52,,(COLUMNS($E$6:L51)-1)*4,,4)),"")</f>
        <v/>
      </c>
      <c r="M51" s="54" t="str">
        <f ca="1">IFERROR(AVERAGE(OFFSET('20 %'!$E52,,(COLUMNS($E$6:M51)-1)*4,,4)),"")</f>
        <v/>
      </c>
      <c r="N51" s="54" t="str">
        <f ca="1">IFERROR(AVERAGE(OFFSET('20 %'!$E52,,(COLUMNS($E$6:N51)-1)*4,,4)),"")</f>
        <v/>
      </c>
      <c r="O51" s="54" t="str">
        <f ca="1">IFERROR(AVERAGE(OFFSET('20 %'!$E52,,(COLUMNS($E$6:O51)-1)*4,,4)),"")</f>
        <v/>
      </c>
      <c r="P51" s="54" t="str">
        <f ca="1">IFERROR(AVERAGE(OFFSET('20 %'!$E52,,(COLUMNS($E$6:P51)-1)*4,,4)),"")</f>
        <v/>
      </c>
      <c r="Q51" s="54" t="str">
        <f ca="1">IFERROR(AVERAGE(OFFSET('20 %'!$E52,,(COLUMNS($E$6:Q51)-1)*4,,4)),"")</f>
        <v/>
      </c>
      <c r="R51" s="54" t="str">
        <f ca="1">IFERROR(AVERAGE(OFFSET('20 %'!$E52,,(COLUMNS($E$6:R51)-1)*4,,4)),"")</f>
        <v/>
      </c>
      <c r="S51" s="54" t="str">
        <f ca="1">IFERROR(AVERAGE(OFFSET('20 %'!$E52,,(COLUMNS($E$6:S51)-1)*4,,4)),"")</f>
        <v/>
      </c>
      <c r="T51" s="54" t="str">
        <f ca="1">IFERROR(AVERAGE(OFFSET('20 %'!$E52,,(COLUMNS($E$6:T51)-1)*4,,4)),"")</f>
        <v/>
      </c>
      <c r="U51" s="54" t="str">
        <f ca="1">IFERROR(AVERAGE(OFFSET('20 %'!$E52,,(COLUMNS($E$6:U51)-1)*4,,4)),"")</f>
        <v/>
      </c>
      <c r="V51" s="54" t="str">
        <f ca="1">IFERROR(AVERAGE(OFFSET('20 %'!$E52,,(COLUMNS($E$6:V51)-1)*4,,4)),"")</f>
        <v/>
      </c>
      <c r="W51" s="54" t="str">
        <f ca="1">IFERROR(AVERAGE(OFFSET('20 %'!$E52,,(COLUMNS($E$6:W51)-1)*4,,4)),"")</f>
        <v/>
      </c>
      <c r="X51" s="54" t="str">
        <f ca="1">IFERROR(AVERAGE(OFFSET('20 %'!$E52,,(COLUMNS($E$6:X51)-1)*4,,4)),"")</f>
        <v/>
      </c>
      <c r="Y51" s="54" t="str">
        <f ca="1">IFERROR(AVERAGE(OFFSET('20 %'!$E52,,(COLUMNS($E$6:Y51)-1)*4,,4)),"")</f>
        <v/>
      </c>
      <c r="Z51" s="54" t="str">
        <f ca="1">IFERROR(AVERAGE(OFFSET('20 %'!$E52,,(COLUMNS($E$6:Z51)-1)*4,,4)),"")</f>
        <v/>
      </c>
      <c r="AA51" s="54" t="str">
        <f ca="1">IFERROR(AVERAGE(OFFSET('20 %'!$E52,,(COLUMNS($E$6:AA51)-1)*4,,4)),"")</f>
        <v/>
      </c>
      <c r="AB51" s="54" t="str">
        <f ca="1">IFERROR(AVERAGE(OFFSET('20 %'!$E52,,(COLUMNS($E$6:AB51)-1)*4,,4)),"")</f>
        <v/>
      </c>
      <c r="AC51" s="54" t="str">
        <f ca="1">IFERROR(AVERAGE(OFFSET('20 %'!$E52,,(COLUMNS($E$6:AC51)-1)*4,,4)),"")</f>
        <v/>
      </c>
      <c r="AD51" s="54" t="str">
        <f ca="1">IFERROR(AVERAGE(OFFSET('20 %'!$E52,,(COLUMNS($E$6:AD51)-1)*4,,4)),"")</f>
        <v/>
      </c>
      <c r="AE51" s="54" t="str">
        <f ca="1">IFERROR(AVERAGE(OFFSET('20 %'!$E52,,(COLUMNS($E$6:AE51)-1)*4,,4)),"")</f>
        <v/>
      </c>
      <c r="AF51" s="54" t="str">
        <f ca="1">IFERROR(AVERAGE(OFFSET('20 %'!$E52,,(COLUMNS($E$6:AF51)-1)*4,,4)),"")</f>
        <v/>
      </c>
      <c r="AG51" s="54" t="str">
        <f ca="1">IFERROR(AVERAGE(OFFSET('20 %'!$E52,,(COLUMNS($E$6:AG51)-1)*4,,4)),"")</f>
        <v/>
      </c>
      <c r="AH51" s="54" t="str">
        <f ca="1">IFERROR(AVERAGE(OFFSET('20 %'!$E52,,(COLUMNS($E$6:AH51)-1)*4,,4)),"")</f>
        <v/>
      </c>
      <c r="AI51" s="54" t="str">
        <f ca="1">IFERROR(AVERAGE(OFFSET('20 %'!$E52,,(COLUMNS($E$6:AI51)-1)*4,,4)),"")</f>
        <v/>
      </c>
      <c r="AJ51" s="54" t="str">
        <f ca="1">IFERROR(AVERAGE(OFFSET('20 %'!$E52,,(COLUMNS($E$6:AJ51)-1)*4,,4)),"")</f>
        <v/>
      </c>
      <c r="AK51" s="54" t="str">
        <f ca="1">IFERROR(AVERAGE(OFFSET('20 %'!$E52,,(COLUMNS($E$6:AK51)-1)*4,,4)),"")</f>
        <v/>
      </c>
      <c r="AL51" s="54" t="str">
        <f ca="1">IFERROR(AVERAGE(OFFSET('20 %'!$E52,,(COLUMNS($E$6:AL51)-1)*4,,4)),"")</f>
        <v/>
      </c>
      <c r="AM51" s="54" t="str">
        <f ca="1">IFERROR(AVERAGE(OFFSET('20 %'!$E52,,(COLUMNS($E$6:AM51)-1)*4,,4)),"")</f>
        <v/>
      </c>
      <c r="AN51" s="54" t="str">
        <f ca="1">IFERROR(AVERAGE(OFFSET('20 %'!$E52,,(COLUMNS($E$6:AN51)-1)*4,,4)),"")</f>
        <v/>
      </c>
      <c r="AO51" s="54" t="str">
        <f ca="1">IFERROR(AVERAGE(OFFSET('20 %'!$E52,,(COLUMNS($E$6:AO51)-1)*4,,4)),"")</f>
        <v/>
      </c>
      <c r="AP51" s="54" t="str">
        <f ca="1">IFERROR(AVERAGE(OFFSET('20 %'!$E52,,(COLUMNS($E$6:AP51)-1)*4,,4)),"")</f>
        <v/>
      </c>
      <c r="AQ51" s="54" t="str">
        <f ca="1">IFERROR(AVERAGE(OFFSET('20 %'!$E52,,(COLUMNS($E$6:AQ51)-1)*4,,4)),"")</f>
        <v/>
      </c>
      <c r="AR51" s="54" t="str">
        <f ca="1">IFERROR(AVERAGE(OFFSET('20 %'!$E52,,(COLUMNS($E$6:AR51)-1)*4,,4)),"")</f>
        <v/>
      </c>
      <c r="AS51" s="54" t="str">
        <f ca="1">IFERROR(AVERAGE(OFFSET('20 %'!$E52,,(COLUMNS($E$6:AS51)-1)*4,,4)),"")</f>
        <v/>
      </c>
    </row>
    <row r="52" spans="2:45" x14ac:dyDescent="0.25">
      <c r="B52" s="42" t="str">
        <f>IF(ISBLANK('Nota de Estudiantes'!B55),"",'Nota de Estudiantes'!B55)</f>
        <v/>
      </c>
      <c r="C52" s="42" t="str">
        <f>IF(ISBLANK('Nota de Estudiantes'!C55),"",'Nota de Estudiantes'!C55)</f>
        <v/>
      </c>
      <c r="D52" s="38" t="str">
        <f>IF(ISBLANK('Nota de Estudiantes'!D55),"",'Nota de Estudiantes'!D55)</f>
        <v/>
      </c>
      <c r="E52" s="54" t="str">
        <f ca="1">IFERROR(AVERAGE(OFFSET('20 %'!$E53,,(COLUMNS($E$6:E52)-1)*4,,4)),"")</f>
        <v/>
      </c>
      <c r="F52" s="54" t="str">
        <f ca="1">IFERROR(AVERAGE(OFFSET('20 %'!$E53,,(COLUMNS($E$6:F52)-1)*4,,4)),"")</f>
        <v/>
      </c>
      <c r="G52" s="54" t="str">
        <f ca="1">IFERROR(AVERAGE(OFFSET('20 %'!$E53,,(COLUMNS($E$6:G52)-1)*4,,4)),"")</f>
        <v/>
      </c>
      <c r="H52" s="54" t="str">
        <f ca="1">IFERROR(AVERAGE(OFFSET('20 %'!$E53,,(COLUMNS($E$6:H52)-1)*4,,4)),"")</f>
        <v/>
      </c>
      <c r="I52" s="54" t="str">
        <f ca="1">IFERROR(AVERAGE(OFFSET('20 %'!$E53,,(COLUMNS($E$6:I52)-1)*4,,4)),"")</f>
        <v/>
      </c>
      <c r="J52" s="54" t="str">
        <f ca="1">IFERROR(AVERAGE(OFFSET('20 %'!$E53,,(COLUMNS($E$6:J52)-1)*4,,4)),"")</f>
        <v/>
      </c>
      <c r="K52" s="54" t="str">
        <f ca="1">IFERROR(AVERAGE(OFFSET('20 %'!$E53,,(COLUMNS($E$6:K52)-1)*4,,4)),"")</f>
        <v/>
      </c>
      <c r="L52" s="54" t="str">
        <f ca="1">IFERROR(AVERAGE(OFFSET('20 %'!$E53,,(COLUMNS($E$6:L52)-1)*4,,4)),"")</f>
        <v/>
      </c>
      <c r="M52" s="54" t="str">
        <f ca="1">IFERROR(AVERAGE(OFFSET('20 %'!$E53,,(COLUMNS($E$6:M52)-1)*4,,4)),"")</f>
        <v/>
      </c>
      <c r="N52" s="54" t="str">
        <f ca="1">IFERROR(AVERAGE(OFFSET('20 %'!$E53,,(COLUMNS($E$6:N52)-1)*4,,4)),"")</f>
        <v/>
      </c>
      <c r="O52" s="54" t="str">
        <f ca="1">IFERROR(AVERAGE(OFFSET('20 %'!$E53,,(COLUMNS($E$6:O52)-1)*4,,4)),"")</f>
        <v/>
      </c>
      <c r="P52" s="54" t="str">
        <f ca="1">IFERROR(AVERAGE(OFFSET('20 %'!$E53,,(COLUMNS($E$6:P52)-1)*4,,4)),"")</f>
        <v/>
      </c>
      <c r="Q52" s="54" t="str">
        <f ca="1">IFERROR(AVERAGE(OFFSET('20 %'!$E53,,(COLUMNS($E$6:Q52)-1)*4,,4)),"")</f>
        <v/>
      </c>
      <c r="R52" s="54" t="str">
        <f ca="1">IFERROR(AVERAGE(OFFSET('20 %'!$E53,,(COLUMNS($E$6:R52)-1)*4,,4)),"")</f>
        <v/>
      </c>
      <c r="S52" s="54" t="str">
        <f ca="1">IFERROR(AVERAGE(OFFSET('20 %'!$E53,,(COLUMNS($E$6:S52)-1)*4,,4)),"")</f>
        <v/>
      </c>
      <c r="T52" s="54" t="str">
        <f ca="1">IFERROR(AVERAGE(OFFSET('20 %'!$E53,,(COLUMNS($E$6:T52)-1)*4,,4)),"")</f>
        <v/>
      </c>
      <c r="U52" s="54" t="str">
        <f ca="1">IFERROR(AVERAGE(OFFSET('20 %'!$E53,,(COLUMNS($E$6:U52)-1)*4,,4)),"")</f>
        <v/>
      </c>
      <c r="V52" s="54" t="str">
        <f ca="1">IFERROR(AVERAGE(OFFSET('20 %'!$E53,,(COLUMNS($E$6:V52)-1)*4,,4)),"")</f>
        <v/>
      </c>
      <c r="W52" s="54" t="str">
        <f ca="1">IFERROR(AVERAGE(OFFSET('20 %'!$E53,,(COLUMNS($E$6:W52)-1)*4,,4)),"")</f>
        <v/>
      </c>
      <c r="X52" s="54" t="str">
        <f ca="1">IFERROR(AVERAGE(OFFSET('20 %'!$E53,,(COLUMNS($E$6:X52)-1)*4,,4)),"")</f>
        <v/>
      </c>
      <c r="Y52" s="54" t="str">
        <f ca="1">IFERROR(AVERAGE(OFFSET('20 %'!$E53,,(COLUMNS($E$6:Y52)-1)*4,,4)),"")</f>
        <v/>
      </c>
      <c r="Z52" s="54" t="str">
        <f ca="1">IFERROR(AVERAGE(OFFSET('20 %'!$E53,,(COLUMNS($E$6:Z52)-1)*4,,4)),"")</f>
        <v/>
      </c>
      <c r="AA52" s="54" t="str">
        <f ca="1">IFERROR(AVERAGE(OFFSET('20 %'!$E53,,(COLUMNS($E$6:AA52)-1)*4,,4)),"")</f>
        <v/>
      </c>
      <c r="AB52" s="54" t="str">
        <f ca="1">IFERROR(AVERAGE(OFFSET('20 %'!$E53,,(COLUMNS($E$6:AB52)-1)*4,,4)),"")</f>
        <v/>
      </c>
      <c r="AC52" s="54" t="str">
        <f ca="1">IFERROR(AVERAGE(OFFSET('20 %'!$E53,,(COLUMNS($E$6:AC52)-1)*4,,4)),"")</f>
        <v/>
      </c>
      <c r="AD52" s="54" t="str">
        <f ca="1">IFERROR(AVERAGE(OFFSET('20 %'!$E53,,(COLUMNS($E$6:AD52)-1)*4,,4)),"")</f>
        <v/>
      </c>
      <c r="AE52" s="54" t="str">
        <f ca="1">IFERROR(AVERAGE(OFFSET('20 %'!$E53,,(COLUMNS($E$6:AE52)-1)*4,,4)),"")</f>
        <v/>
      </c>
      <c r="AF52" s="54" t="str">
        <f ca="1">IFERROR(AVERAGE(OFFSET('20 %'!$E53,,(COLUMNS($E$6:AF52)-1)*4,,4)),"")</f>
        <v/>
      </c>
      <c r="AG52" s="54" t="str">
        <f ca="1">IFERROR(AVERAGE(OFFSET('20 %'!$E53,,(COLUMNS($E$6:AG52)-1)*4,,4)),"")</f>
        <v/>
      </c>
      <c r="AH52" s="54" t="str">
        <f ca="1">IFERROR(AVERAGE(OFFSET('20 %'!$E53,,(COLUMNS($E$6:AH52)-1)*4,,4)),"")</f>
        <v/>
      </c>
      <c r="AI52" s="54" t="str">
        <f ca="1">IFERROR(AVERAGE(OFFSET('20 %'!$E53,,(COLUMNS($E$6:AI52)-1)*4,,4)),"")</f>
        <v/>
      </c>
      <c r="AJ52" s="54" t="str">
        <f ca="1">IFERROR(AVERAGE(OFFSET('20 %'!$E53,,(COLUMNS($E$6:AJ52)-1)*4,,4)),"")</f>
        <v/>
      </c>
      <c r="AK52" s="54" t="str">
        <f ca="1">IFERROR(AVERAGE(OFFSET('20 %'!$E53,,(COLUMNS($E$6:AK52)-1)*4,,4)),"")</f>
        <v/>
      </c>
      <c r="AL52" s="54" t="str">
        <f ca="1">IFERROR(AVERAGE(OFFSET('20 %'!$E53,,(COLUMNS($E$6:AL52)-1)*4,,4)),"")</f>
        <v/>
      </c>
      <c r="AM52" s="54" t="str">
        <f ca="1">IFERROR(AVERAGE(OFFSET('20 %'!$E53,,(COLUMNS($E$6:AM52)-1)*4,,4)),"")</f>
        <v/>
      </c>
      <c r="AN52" s="54" t="str">
        <f ca="1">IFERROR(AVERAGE(OFFSET('20 %'!$E53,,(COLUMNS($E$6:AN52)-1)*4,,4)),"")</f>
        <v/>
      </c>
      <c r="AO52" s="54" t="str">
        <f ca="1">IFERROR(AVERAGE(OFFSET('20 %'!$E53,,(COLUMNS($E$6:AO52)-1)*4,,4)),"")</f>
        <v/>
      </c>
      <c r="AP52" s="54" t="str">
        <f ca="1">IFERROR(AVERAGE(OFFSET('20 %'!$E53,,(COLUMNS($E$6:AP52)-1)*4,,4)),"")</f>
        <v/>
      </c>
      <c r="AQ52" s="54" t="str">
        <f ca="1">IFERROR(AVERAGE(OFFSET('20 %'!$E53,,(COLUMNS($E$6:AQ52)-1)*4,,4)),"")</f>
        <v/>
      </c>
      <c r="AR52" s="54" t="str">
        <f ca="1">IFERROR(AVERAGE(OFFSET('20 %'!$E53,,(COLUMNS($E$6:AR52)-1)*4,,4)),"")</f>
        <v/>
      </c>
      <c r="AS52" s="54" t="str">
        <f ca="1">IFERROR(AVERAGE(OFFSET('20 %'!$E53,,(COLUMNS($E$6:AS52)-1)*4,,4)),"")</f>
        <v/>
      </c>
    </row>
    <row r="53" spans="2:45" x14ac:dyDescent="0.25">
      <c r="B53" s="42" t="str">
        <f>IF(ISBLANK('Nota de Estudiantes'!B56),"",'Nota de Estudiantes'!B56)</f>
        <v/>
      </c>
      <c r="C53" s="42" t="str">
        <f>IF(ISBLANK('Nota de Estudiantes'!C56),"",'Nota de Estudiantes'!C56)</f>
        <v/>
      </c>
      <c r="D53" s="38" t="str">
        <f>IF(ISBLANK('Nota de Estudiantes'!D56),"",'Nota de Estudiantes'!D56)</f>
        <v/>
      </c>
      <c r="E53" s="54" t="str">
        <f ca="1">IFERROR(AVERAGE(OFFSET('20 %'!$E54,,(COLUMNS($E$6:E53)-1)*4,,4)),"")</f>
        <v/>
      </c>
      <c r="F53" s="54" t="str">
        <f ca="1">IFERROR(AVERAGE(OFFSET('20 %'!$E54,,(COLUMNS($E$6:F53)-1)*4,,4)),"")</f>
        <v/>
      </c>
      <c r="G53" s="54" t="str">
        <f ca="1">IFERROR(AVERAGE(OFFSET('20 %'!$E54,,(COLUMNS($E$6:G53)-1)*4,,4)),"")</f>
        <v/>
      </c>
      <c r="H53" s="54" t="str">
        <f ca="1">IFERROR(AVERAGE(OFFSET('20 %'!$E54,,(COLUMNS($E$6:H53)-1)*4,,4)),"")</f>
        <v/>
      </c>
      <c r="I53" s="54" t="str">
        <f ca="1">IFERROR(AVERAGE(OFFSET('20 %'!$E54,,(COLUMNS($E$6:I53)-1)*4,,4)),"")</f>
        <v/>
      </c>
      <c r="J53" s="54" t="str">
        <f ca="1">IFERROR(AVERAGE(OFFSET('20 %'!$E54,,(COLUMNS($E$6:J53)-1)*4,,4)),"")</f>
        <v/>
      </c>
      <c r="K53" s="54" t="str">
        <f ca="1">IFERROR(AVERAGE(OFFSET('20 %'!$E54,,(COLUMNS($E$6:K53)-1)*4,,4)),"")</f>
        <v/>
      </c>
      <c r="L53" s="54" t="str">
        <f ca="1">IFERROR(AVERAGE(OFFSET('20 %'!$E54,,(COLUMNS($E$6:L53)-1)*4,,4)),"")</f>
        <v/>
      </c>
      <c r="M53" s="54" t="str">
        <f ca="1">IFERROR(AVERAGE(OFFSET('20 %'!$E54,,(COLUMNS($E$6:M53)-1)*4,,4)),"")</f>
        <v/>
      </c>
      <c r="N53" s="54" t="str">
        <f ca="1">IFERROR(AVERAGE(OFFSET('20 %'!$E54,,(COLUMNS($E$6:N53)-1)*4,,4)),"")</f>
        <v/>
      </c>
      <c r="O53" s="54" t="str">
        <f ca="1">IFERROR(AVERAGE(OFFSET('20 %'!$E54,,(COLUMNS($E$6:O53)-1)*4,,4)),"")</f>
        <v/>
      </c>
      <c r="P53" s="54" t="str">
        <f ca="1">IFERROR(AVERAGE(OFFSET('20 %'!$E54,,(COLUMNS($E$6:P53)-1)*4,,4)),"")</f>
        <v/>
      </c>
      <c r="Q53" s="54" t="str">
        <f ca="1">IFERROR(AVERAGE(OFFSET('20 %'!$E54,,(COLUMNS($E$6:Q53)-1)*4,,4)),"")</f>
        <v/>
      </c>
      <c r="R53" s="54" t="str">
        <f ca="1">IFERROR(AVERAGE(OFFSET('20 %'!$E54,,(COLUMNS($E$6:R53)-1)*4,,4)),"")</f>
        <v/>
      </c>
      <c r="S53" s="54" t="str">
        <f ca="1">IFERROR(AVERAGE(OFFSET('20 %'!$E54,,(COLUMNS($E$6:S53)-1)*4,,4)),"")</f>
        <v/>
      </c>
      <c r="T53" s="54" t="str">
        <f ca="1">IFERROR(AVERAGE(OFFSET('20 %'!$E54,,(COLUMNS($E$6:T53)-1)*4,,4)),"")</f>
        <v/>
      </c>
      <c r="U53" s="54" t="str">
        <f ca="1">IFERROR(AVERAGE(OFFSET('20 %'!$E54,,(COLUMNS($E$6:U53)-1)*4,,4)),"")</f>
        <v/>
      </c>
      <c r="V53" s="54" t="str">
        <f ca="1">IFERROR(AVERAGE(OFFSET('20 %'!$E54,,(COLUMNS($E$6:V53)-1)*4,,4)),"")</f>
        <v/>
      </c>
      <c r="W53" s="54" t="str">
        <f ca="1">IFERROR(AVERAGE(OFFSET('20 %'!$E54,,(COLUMNS($E$6:W53)-1)*4,,4)),"")</f>
        <v/>
      </c>
      <c r="X53" s="54" t="str">
        <f ca="1">IFERROR(AVERAGE(OFFSET('20 %'!$E54,,(COLUMNS($E$6:X53)-1)*4,,4)),"")</f>
        <v/>
      </c>
      <c r="Y53" s="54" t="str">
        <f ca="1">IFERROR(AVERAGE(OFFSET('20 %'!$E54,,(COLUMNS($E$6:Y53)-1)*4,,4)),"")</f>
        <v/>
      </c>
      <c r="Z53" s="54" t="str">
        <f ca="1">IFERROR(AVERAGE(OFFSET('20 %'!$E54,,(COLUMNS($E$6:Z53)-1)*4,,4)),"")</f>
        <v/>
      </c>
      <c r="AA53" s="54" t="str">
        <f ca="1">IFERROR(AVERAGE(OFFSET('20 %'!$E54,,(COLUMNS($E$6:AA53)-1)*4,,4)),"")</f>
        <v/>
      </c>
      <c r="AB53" s="54" t="str">
        <f ca="1">IFERROR(AVERAGE(OFFSET('20 %'!$E54,,(COLUMNS($E$6:AB53)-1)*4,,4)),"")</f>
        <v/>
      </c>
      <c r="AC53" s="54" t="str">
        <f ca="1">IFERROR(AVERAGE(OFFSET('20 %'!$E54,,(COLUMNS($E$6:AC53)-1)*4,,4)),"")</f>
        <v/>
      </c>
      <c r="AD53" s="54" t="str">
        <f ca="1">IFERROR(AVERAGE(OFFSET('20 %'!$E54,,(COLUMNS($E$6:AD53)-1)*4,,4)),"")</f>
        <v/>
      </c>
      <c r="AE53" s="54" t="str">
        <f ca="1">IFERROR(AVERAGE(OFFSET('20 %'!$E54,,(COLUMNS($E$6:AE53)-1)*4,,4)),"")</f>
        <v/>
      </c>
      <c r="AF53" s="54" t="str">
        <f ca="1">IFERROR(AVERAGE(OFFSET('20 %'!$E54,,(COLUMNS($E$6:AF53)-1)*4,,4)),"")</f>
        <v/>
      </c>
      <c r="AG53" s="54" t="str">
        <f ca="1">IFERROR(AVERAGE(OFFSET('20 %'!$E54,,(COLUMNS($E$6:AG53)-1)*4,,4)),"")</f>
        <v/>
      </c>
      <c r="AH53" s="54" t="str">
        <f ca="1">IFERROR(AVERAGE(OFFSET('20 %'!$E54,,(COLUMNS($E$6:AH53)-1)*4,,4)),"")</f>
        <v/>
      </c>
      <c r="AI53" s="54" t="str">
        <f ca="1">IFERROR(AVERAGE(OFFSET('20 %'!$E54,,(COLUMNS($E$6:AI53)-1)*4,,4)),"")</f>
        <v/>
      </c>
      <c r="AJ53" s="54" t="str">
        <f ca="1">IFERROR(AVERAGE(OFFSET('20 %'!$E54,,(COLUMNS($E$6:AJ53)-1)*4,,4)),"")</f>
        <v/>
      </c>
      <c r="AK53" s="54" t="str">
        <f ca="1">IFERROR(AVERAGE(OFFSET('20 %'!$E54,,(COLUMNS($E$6:AK53)-1)*4,,4)),"")</f>
        <v/>
      </c>
      <c r="AL53" s="54" t="str">
        <f ca="1">IFERROR(AVERAGE(OFFSET('20 %'!$E54,,(COLUMNS($E$6:AL53)-1)*4,,4)),"")</f>
        <v/>
      </c>
      <c r="AM53" s="54" t="str">
        <f ca="1">IFERROR(AVERAGE(OFFSET('20 %'!$E54,,(COLUMNS($E$6:AM53)-1)*4,,4)),"")</f>
        <v/>
      </c>
      <c r="AN53" s="54" t="str">
        <f ca="1">IFERROR(AVERAGE(OFFSET('20 %'!$E54,,(COLUMNS($E$6:AN53)-1)*4,,4)),"")</f>
        <v/>
      </c>
      <c r="AO53" s="54" t="str">
        <f ca="1">IFERROR(AVERAGE(OFFSET('20 %'!$E54,,(COLUMNS($E$6:AO53)-1)*4,,4)),"")</f>
        <v/>
      </c>
      <c r="AP53" s="54" t="str">
        <f ca="1">IFERROR(AVERAGE(OFFSET('20 %'!$E54,,(COLUMNS($E$6:AP53)-1)*4,,4)),"")</f>
        <v/>
      </c>
      <c r="AQ53" s="54" t="str">
        <f ca="1">IFERROR(AVERAGE(OFFSET('20 %'!$E54,,(COLUMNS($E$6:AQ53)-1)*4,,4)),"")</f>
        <v/>
      </c>
      <c r="AR53" s="54" t="str">
        <f ca="1">IFERROR(AVERAGE(OFFSET('20 %'!$E54,,(COLUMNS($E$6:AR53)-1)*4,,4)),"")</f>
        <v/>
      </c>
      <c r="AS53" s="54" t="str">
        <f ca="1">IFERROR(AVERAGE(OFFSET('20 %'!$E54,,(COLUMNS($E$6:AS53)-1)*4,,4)),"")</f>
        <v/>
      </c>
    </row>
    <row r="54" spans="2:45" x14ac:dyDescent="0.25">
      <c r="B54" s="42" t="str">
        <f>IF(ISBLANK('Nota de Estudiantes'!B57),"",'Nota de Estudiantes'!B57)</f>
        <v/>
      </c>
      <c r="C54" s="42" t="str">
        <f>IF(ISBLANK('Nota de Estudiantes'!C57),"",'Nota de Estudiantes'!C57)</f>
        <v/>
      </c>
      <c r="D54" s="38" t="str">
        <f>IF(ISBLANK('Nota de Estudiantes'!D57),"",'Nota de Estudiantes'!D57)</f>
        <v/>
      </c>
      <c r="E54" s="54" t="str">
        <f ca="1">IFERROR(AVERAGE(OFFSET('20 %'!$E55,,(COLUMNS($E$6:E54)-1)*4,,4)),"")</f>
        <v/>
      </c>
      <c r="F54" s="54" t="str">
        <f ca="1">IFERROR(AVERAGE(OFFSET('20 %'!$E55,,(COLUMNS($E$6:F54)-1)*4,,4)),"")</f>
        <v/>
      </c>
      <c r="G54" s="54" t="str">
        <f ca="1">IFERROR(AVERAGE(OFFSET('20 %'!$E55,,(COLUMNS($E$6:G54)-1)*4,,4)),"")</f>
        <v/>
      </c>
      <c r="H54" s="54" t="str">
        <f ca="1">IFERROR(AVERAGE(OFFSET('20 %'!$E55,,(COLUMNS($E$6:H54)-1)*4,,4)),"")</f>
        <v/>
      </c>
      <c r="I54" s="54" t="str">
        <f ca="1">IFERROR(AVERAGE(OFFSET('20 %'!$E55,,(COLUMNS($E$6:I54)-1)*4,,4)),"")</f>
        <v/>
      </c>
      <c r="J54" s="54" t="str">
        <f ca="1">IFERROR(AVERAGE(OFFSET('20 %'!$E55,,(COLUMNS($E$6:J54)-1)*4,,4)),"")</f>
        <v/>
      </c>
      <c r="K54" s="54" t="str">
        <f ca="1">IFERROR(AVERAGE(OFFSET('20 %'!$E55,,(COLUMNS($E$6:K54)-1)*4,,4)),"")</f>
        <v/>
      </c>
      <c r="L54" s="54" t="str">
        <f ca="1">IFERROR(AVERAGE(OFFSET('20 %'!$E55,,(COLUMNS($E$6:L54)-1)*4,,4)),"")</f>
        <v/>
      </c>
      <c r="M54" s="54" t="str">
        <f ca="1">IFERROR(AVERAGE(OFFSET('20 %'!$E55,,(COLUMNS($E$6:M54)-1)*4,,4)),"")</f>
        <v/>
      </c>
      <c r="N54" s="54" t="str">
        <f ca="1">IFERROR(AVERAGE(OFFSET('20 %'!$E55,,(COLUMNS($E$6:N54)-1)*4,,4)),"")</f>
        <v/>
      </c>
      <c r="O54" s="54" t="str">
        <f ca="1">IFERROR(AVERAGE(OFFSET('20 %'!$E55,,(COLUMNS($E$6:O54)-1)*4,,4)),"")</f>
        <v/>
      </c>
      <c r="P54" s="54" t="str">
        <f ca="1">IFERROR(AVERAGE(OFFSET('20 %'!$E55,,(COLUMNS($E$6:P54)-1)*4,,4)),"")</f>
        <v/>
      </c>
      <c r="Q54" s="54" t="str">
        <f ca="1">IFERROR(AVERAGE(OFFSET('20 %'!$E55,,(COLUMNS($E$6:Q54)-1)*4,,4)),"")</f>
        <v/>
      </c>
      <c r="R54" s="54" t="str">
        <f ca="1">IFERROR(AVERAGE(OFFSET('20 %'!$E55,,(COLUMNS($E$6:R54)-1)*4,,4)),"")</f>
        <v/>
      </c>
      <c r="S54" s="54" t="str">
        <f ca="1">IFERROR(AVERAGE(OFFSET('20 %'!$E55,,(COLUMNS($E$6:S54)-1)*4,,4)),"")</f>
        <v/>
      </c>
      <c r="T54" s="54" t="str">
        <f ca="1">IFERROR(AVERAGE(OFFSET('20 %'!$E55,,(COLUMNS($E$6:T54)-1)*4,,4)),"")</f>
        <v/>
      </c>
      <c r="U54" s="54" t="str">
        <f ca="1">IFERROR(AVERAGE(OFFSET('20 %'!$E55,,(COLUMNS($E$6:U54)-1)*4,,4)),"")</f>
        <v/>
      </c>
      <c r="V54" s="54" t="str">
        <f ca="1">IFERROR(AVERAGE(OFFSET('20 %'!$E55,,(COLUMNS($E$6:V54)-1)*4,,4)),"")</f>
        <v/>
      </c>
      <c r="W54" s="54" t="str">
        <f ca="1">IFERROR(AVERAGE(OFFSET('20 %'!$E55,,(COLUMNS($E$6:W54)-1)*4,,4)),"")</f>
        <v/>
      </c>
      <c r="X54" s="54" t="str">
        <f ca="1">IFERROR(AVERAGE(OFFSET('20 %'!$E55,,(COLUMNS($E$6:X54)-1)*4,,4)),"")</f>
        <v/>
      </c>
      <c r="Y54" s="54" t="str">
        <f ca="1">IFERROR(AVERAGE(OFFSET('20 %'!$E55,,(COLUMNS($E$6:Y54)-1)*4,,4)),"")</f>
        <v/>
      </c>
      <c r="Z54" s="54" t="str">
        <f ca="1">IFERROR(AVERAGE(OFFSET('20 %'!$E55,,(COLUMNS($E$6:Z54)-1)*4,,4)),"")</f>
        <v/>
      </c>
      <c r="AA54" s="54" t="str">
        <f ca="1">IFERROR(AVERAGE(OFFSET('20 %'!$E55,,(COLUMNS($E$6:AA54)-1)*4,,4)),"")</f>
        <v/>
      </c>
      <c r="AB54" s="54" t="str">
        <f ca="1">IFERROR(AVERAGE(OFFSET('20 %'!$E55,,(COLUMNS($E$6:AB54)-1)*4,,4)),"")</f>
        <v/>
      </c>
      <c r="AC54" s="54" t="str">
        <f ca="1">IFERROR(AVERAGE(OFFSET('20 %'!$E55,,(COLUMNS($E$6:AC54)-1)*4,,4)),"")</f>
        <v/>
      </c>
      <c r="AD54" s="54" t="str">
        <f ca="1">IFERROR(AVERAGE(OFFSET('20 %'!$E55,,(COLUMNS($E$6:AD54)-1)*4,,4)),"")</f>
        <v/>
      </c>
      <c r="AE54" s="54" t="str">
        <f ca="1">IFERROR(AVERAGE(OFFSET('20 %'!$E55,,(COLUMNS($E$6:AE54)-1)*4,,4)),"")</f>
        <v/>
      </c>
      <c r="AF54" s="54" t="str">
        <f ca="1">IFERROR(AVERAGE(OFFSET('20 %'!$E55,,(COLUMNS($E$6:AF54)-1)*4,,4)),"")</f>
        <v/>
      </c>
      <c r="AG54" s="54" t="str">
        <f ca="1">IFERROR(AVERAGE(OFFSET('20 %'!$E55,,(COLUMNS($E$6:AG54)-1)*4,,4)),"")</f>
        <v/>
      </c>
      <c r="AH54" s="54" t="str">
        <f ca="1">IFERROR(AVERAGE(OFFSET('20 %'!$E55,,(COLUMNS($E$6:AH54)-1)*4,,4)),"")</f>
        <v/>
      </c>
      <c r="AI54" s="54" t="str">
        <f ca="1">IFERROR(AVERAGE(OFFSET('20 %'!$E55,,(COLUMNS($E$6:AI54)-1)*4,,4)),"")</f>
        <v/>
      </c>
      <c r="AJ54" s="54" t="str">
        <f ca="1">IFERROR(AVERAGE(OFFSET('20 %'!$E55,,(COLUMNS($E$6:AJ54)-1)*4,,4)),"")</f>
        <v/>
      </c>
      <c r="AK54" s="54" t="str">
        <f ca="1">IFERROR(AVERAGE(OFFSET('20 %'!$E55,,(COLUMNS($E$6:AK54)-1)*4,,4)),"")</f>
        <v/>
      </c>
      <c r="AL54" s="54" t="str">
        <f ca="1">IFERROR(AVERAGE(OFFSET('20 %'!$E55,,(COLUMNS($E$6:AL54)-1)*4,,4)),"")</f>
        <v/>
      </c>
      <c r="AM54" s="54" t="str">
        <f ca="1">IFERROR(AVERAGE(OFFSET('20 %'!$E55,,(COLUMNS($E$6:AM54)-1)*4,,4)),"")</f>
        <v/>
      </c>
      <c r="AN54" s="54" t="str">
        <f ca="1">IFERROR(AVERAGE(OFFSET('20 %'!$E55,,(COLUMNS($E$6:AN54)-1)*4,,4)),"")</f>
        <v/>
      </c>
      <c r="AO54" s="54" t="str">
        <f ca="1">IFERROR(AVERAGE(OFFSET('20 %'!$E55,,(COLUMNS($E$6:AO54)-1)*4,,4)),"")</f>
        <v/>
      </c>
      <c r="AP54" s="54" t="str">
        <f ca="1">IFERROR(AVERAGE(OFFSET('20 %'!$E55,,(COLUMNS($E$6:AP54)-1)*4,,4)),"")</f>
        <v/>
      </c>
      <c r="AQ54" s="54" t="str">
        <f ca="1">IFERROR(AVERAGE(OFFSET('20 %'!$E55,,(COLUMNS($E$6:AQ54)-1)*4,,4)),"")</f>
        <v/>
      </c>
      <c r="AR54" s="54" t="str">
        <f ca="1">IFERROR(AVERAGE(OFFSET('20 %'!$E55,,(COLUMNS($E$6:AR54)-1)*4,,4)),"")</f>
        <v/>
      </c>
      <c r="AS54" s="54" t="str">
        <f ca="1">IFERROR(AVERAGE(OFFSET('20 %'!$E55,,(COLUMNS($E$6:AS54)-1)*4,,4)),"")</f>
        <v/>
      </c>
    </row>
    <row r="55" spans="2:45" x14ac:dyDescent="0.25">
      <c r="B55" s="42" t="str">
        <f>IF(ISBLANK('Nota de Estudiantes'!B58),"",'Nota de Estudiantes'!B58)</f>
        <v/>
      </c>
      <c r="C55" s="42" t="str">
        <f>IF(ISBLANK('Nota de Estudiantes'!C58),"",'Nota de Estudiantes'!C58)</f>
        <v/>
      </c>
      <c r="D55" s="38" t="str">
        <f>IF(ISBLANK('Nota de Estudiantes'!D58),"",'Nota de Estudiantes'!D58)</f>
        <v/>
      </c>
      <c r="E55" s="54" t="str">
        <f ca="1">IFERROR(AVERAGE(OFFSET('20 %'!$E56,,(COLUMNS($E$6:E55)-1)*4,,4)),"")</f>
        <v/>
      </c>
      <c r="F55" s="54" t="str">
        <f ca="1">IFERROR(AVERAGE(OFFSET('20 %'!$E56,,(COLUMNS($E$6:F55)-1)*4,,4)),"")</f>
        <v/>
      </c>
      <c r="G55" s="54" t="str">
        <f ca="1">IFERROR(AVERAGE(OFFSET('20 %'!$E56,,(COLUMNS($E$6:G55)-1)*4,,4)),"")</f>
        <v/>
      </c>
      <c r="H55" s="54" t="str">
        <f ca="1">IFERROR(AVERAGE(OFFSET('20 %'!$E56,,(COLUMNS($E$6:H55)-1)*4,,4)),"")</f>
        <v/>
      </c>
      <c r="I55" s="54" t="str">
        <f ca="1">IFERROR(AVERAGE(OFFSET('20 %'!$E56,,(COLUMNS($E$6:I55)-1)*4,,4)),"")</f>
        <v/>
      </c>
      <c r="J55" s="54" t="str">
        <f ca="1">IFERROR(AVERAGE(OFFSET('20 %'!$E56,,(COLUMNS($E$6:J55)-1)*4,,4)),"")</f>
        <v/>
      </c>
      <c r="K55" s="54" t="str">
        <f ca="1">IFERROR(AVERAGE(OFFSET('20 %'!$E56,,(COLUMNS($E$6:K55)-1)*4,,4)),"")</f>
        <v/>
      </c>
      <c r="L55" s="54" t="str">
        <f ca="1">IFERROR(AVERAGE(OFFSET('20 %'!$E56,,(COLUMNS($E$6:L55)-1)*4,,4)),"")</f>
        <v/>
      </c>
      <c r="M55" s="54" t="str">
        <f ca="1">IFERROR(AVERAGE(OFFSET('20 %'!$E56,,(COLUMNS($E$6:M55)-1)*4,,4)),"")</f>
        <v/>
      </c>
      <c r="N55" s="54" t="str">
        <f ca="1">IFERROR(AVERAGE(OFFSET('20 %'!$E56,,(COLUMNS($E$6:N55)-1)*4,,4)),"")</f>
        <v/>
      </c>
      <c r="O55" s="54" t="str">
        <f ca="1">IFERROR(AVERAGE(OFFSET('20 %'!$E56,,(COLUMNS($E$6:O55)-1)*4,,4)),"")</f>
        <v/>
      </c>
      <c r="P55" s="54" t="str">
        <f ca="1">IFERROR(AVERAGE(OFFSET('20 %'!$E56,,(COLUMNS($E$6:P55)-1)*4,,4)),"")</f>
        <v/>
      </c>
      <c r="Q55" s="54" t="str">
        <f ca="1">IFERROR(AVERAGE(OFFSET('20 %'!$E56,,(COLUMNS($E$6:Q55)-1)*4,,4)),"")</f>
        <v/>
      </c>
      <c r="R55" s="54" t="str">
        <f ca="1">IFERROR(AVERAGE(OFFSET('20 %'!$E56,,(COLUMNS($E$6:R55)-1)*4,,4)),"")</f>
        <v/>
      </c>
      <c r="S55" s="54" t="str">
        <f ca="1">IFERROR(AVERAGE(OFFSET('20 %'!$E56,,(COLUMNS($E$6:S55)-1)*4,,4)),"")</f>
        <v/>
      </c>
      <c r="T55" s="54" t="str">
        <f ca="1">IFERROR(AVERAGE(OFFSET('20 %'!$E56,,(COLUMNS($E$6:T55)-1)*4,,4)),"")</f>
        <v/>
      </c>
      <c r="U55" s="54" t="str">
        <f ca="1">IFERROR(AVERAGE(OFFSET('20 %'!$E56,,(COLUMNS($E$6:U55)-1)*4,,4)),"")</f>
        <v/>
      </c>
      <c r="V55" s="54" t="str">
        <f ca="1">IFERROR(AVERAGE(OFFSET('20 %'!$E56,,(COLUMNS($E$6:V55)-1)*4,,4)),"")</f>
        <v/>
      </c>
      <c r="W55" s="54" t="str">
        <f ca="1">IFERROR(AVERAGE(OFFSET('20 %'!$E56,,(COLUMNS($E$6:W55)-1)*4,,4)),"")</f>
        <v/>
      </c>
      <c r="X55" s="54" t="str">
        <f ca="1">IFERROR(AVERAGE(OFFSET('20 %'!$E56,,(COLUMNS($E$6:X55)-1)*4,,4)),"")</f>
        <v/>
      </c>
      <c r="Y55" s="54" t="str">
        <f ca="1">IFERROR(AVERAGE(OFFSET('20 %'!$E56,,(COLUMNS($E$6:Y55)-1)*4,,4)),"")</f>
        <v/>
      </c>
      <c r="Z55" s="54" t="str">
        <f ca="1">IFERROR(AVERAGE(OFFSET('20 %'!$E56,,(COLUMNS($E$6:Z55)-1)*4,,4)),"")</f>
        <v/>
      </c>
      <c r="AA55" s="54" t="str">
        <f ca="1">IFERROR(AVERAGE(OFFSET('20 %'!$E56,,(COLUMNS($E$6:AA55)-1)*4,,4)),"")</f>
        <v/>
      </c>
      <c r="AB55" s="54" t="str">
        <f ca="1">IFERROR(AVERAGE(OFFSET('20 %'!$E56,,(COLUMNS($E$6:AB55)-1)*4,,4)),"")</f>
        <v/>
      </c>
      <c r="AC55" s="54" t="str">
        <f ca="1">IFERROR(AVERAGE(OFFSET('20 %'!$E56,,(COLUMNS($E$6:AC55)-1)*4,,4)),"")</f>
        <v/>
      </c>
      <c r="AD55" s="54" t="str">
        <f ca="1">IFERROR(AVERAGE(OFFSET('20 %'!$E56,,(COLUMNS($E$6:AD55)-1)*4,,4)),"")</f>
        <v/>
      </c>
      <c r="AE55" s="54" t="str">
        <f ca="1">IFERROR(AVERAGE(OFFSET('20 %'!$E56,,(COLUMNS($E$6:AE55)-1)*4,,4)),"")</f>
        <v/>
      </c>
      <c r="AF55" s="54" t="str">
        <f ca="1">IFERROR(AVERAGE(OFFSET('20 %'!$E56,,(COLUMNS($E$6:AF55)-1)*4,,4)),"")</f>
        <v/>
      </c>
      <c r="AG55" s="54" t="str">
        <f ca="1">IFERROR(AVERAGE(OFFSET('20 %'!$E56,,(COLUMNS($E$6:AG55)-1)*4,,4)),"")</f>
        <v/>
      </c>
      <c r="AH55" s="54" t="str">
        <f ca="1">IFERROR(AVERAGE(OFFSET('20 %'!$E56,,(COLUMNS($E$6:AH55)-1)*4,,4)),"")</f>
        <v/>
      </c>
      <c r="AI55" s="54" t="str">
        <f ca="1">IFERROR(AVERAGE(OFFSET('20 %'!$E56,,(COLUMNS($E$6:AI55)-1)*4,,4)),"")</f>
        <v/>
      </c>
      <c r="AJ55" s="54" t="str">
        <f ca="1">IFERROR(AVERAGE(OFFSET('20 %'!$E56,,(COLUMNS($E$6:AJ55)-1)*4,,4)),"")</f>
        <v/>
      </c>
      <c r="AK55" s="54" t="str">
        <f ca="1">IFERROR(AVERAGE(OFFSET('20 %'!$E56,,(COLUMNS($E$6:AK55)-1)*4,,4)),"")</f>
        <v/>
      </c>
      <c r="AL55" s="54" t="str">
        <f ca="1">IFERROR(AVERAGE(OFFSET('20 %'!$E56,,(COLUMNS($E$6:AL55)-1)*4,,4)),"")</f>
        <v/>
      </c>
      <c r="AM55" s="54" t="str">
        <f ca="1">IFERROR(AVERAGE(OFFSET('20 %'!$E56,,(COLUMNS($E$6:AM55)-1)*4,,4)),"")</f>
        <v/>
      </c>
      <c r="AN55" s="54" t="str">
        <f ca="1">IFERROR(AVERAGE(OFFSET('20 %'!$E56,,(COLUMNS($E$6:AN55)-1)*4,,4)),"")</f>
        <v/>
      </c>
      <c r="AO55" s="54" t="str">
        <f ca="1">IFERROR(AVERAGE(OFFSET('20 %'!$E56,,(COLUMNS($E$6:AO55)-1)*4,,4)),"")</f>
        <v/>
      </c>
      <c r="AP55" s="54" t="str">
        <f ca="1">IFERROR(AVERAGE(OFFSET('20 %'!$E56,,(COLUMNS($E$6:AP55)-1)*4,,4)),"")</f>
        <v/>
      </c>
      <c r="AQ55" s="54" t="str">
        <f ca="1">IFERROR(AVERAGE(OFFSET('20 %'!$E56,,(COLUMNS($E$6:AQ55)-1)*4,,4)),"")</f>
        <v/>
      </c>
      <c r="AR55" s="54" t="str">
        <f ca="1">IFERROR(AVERAGE(OFFSET('20 %'!$E56,,(COLUMNS($E$6:AR55)-1)*4,,4)),"")</f>
        <v/>
      </c>
      <c r="AS55" s="54" t="str">
        <f ca="1">IFERROR(AVERAGE(OFFSET('20 %'!$E56,,(COLUMNS($E$6:AS55)-1)*4,,4)),"")</f>
        <v/>
      </c>
    </row>
    <row r="56" spans="2:45" x14ac:dyDescent="0.25">
      <c r="B56" s="42" t="str">
        <f>IF(ISBLANK('Nota de Estudiantes'!B59),"",'Nota de Estudiantes'!B59)</f>
        <v/>
      </c>
      <c r="C56" s="42" t="str">
        <f>IF(ISBLANK('Nota de Estudiantes'!C59),"",'Nota de Estudiantes'!C59)</f>
        <v/>
      </c>
      <c r="D56" s="38" t="str">
        <f>IF(ISBLANK('Nota de Estudiantes'!D59),"",'Nota de Estudiantes'!D59)</f>
        <v/>
      </c>
      <c r="E56" s="54" t="str">
        <f ca="1">IFERROR(AVERAGE(OFFSET('20 %'!$E57,,(COLUMNS($E$6:E56)-1)*4,,4)),"")</f>
        <v/>
      </c>
      <c r="F56" s="54" t="str">
        <f ca="1">IFERROR(AVERAGE(OFFSET('20 %'!$E57,,(COLUMNS($E$6:F56)-1)*4,,4)),"")</f>
        <v/>
      </c>
      <c r="G56" s="54" t="str">
        <f ca="1">IFERROR(AVERAGE(OFFSET('20 %'!$E57,,(COLUMNS($E$6:G56)-1)*4,,4)),"")</f>
        <v/>
      </c>
      <c r="H56" s="54" t="str">
        <f ca="1">IFERROR(AVERAGE(OFFSET('20 %'!$E57,,(COLUMNS($E$6:H56)-1)*4,,4)),"")</f>
        <v/>
      </c>
      <c r="I56" s="54" t="str">
        <f ca="1">IFERROR(AVERAGE(OFFSET('20 %'!$E57,,(COLUMNS($E$6:I56)-1)*4,,4)),"")</f>
        <v/>
      </c>
      <c r="J56" s="54" t="str">
        <f ca="1">IFERROR(AVERAGE(OFFSET('20 %'!$E57,,(COLUMNS($E$6:J56)-1)*4,,4)),"")</f>
        <v/>
      </c>
      <c r="K56" s="54" t="str">
        <f ca="1">IFERROR(AVERAGE(OFFSET('20 %'!$E57,,(COLUMNS($E$6:K56)-1)*4,,4)),"")</f>
        <v/>
      </c>
      <c r="L56" s="54" t="str">
        <f ca="1">IFERROR(AVERAGE(OFFSET('20 %'!$E57,,(COLUMNS($E$6:L56)-1)*4,,4)),"")</f>
        <v/>
      </c>
      <c r="M56" s="54" t="str">
        <f ca="1">IFERROR(AVERAGE(OFFSET('20 %'!$E57,,(COLUMNS($E$6:M56)-1)*4,,4)),"")</f>
        <v/>
      </c>
      <c r="N56" s="54" t="str">
        <f ca="1">IFERROR(AVERAGE(OFFSET('20 %'!$E57,,(COLUMNS($E$6:N56)-1)*4,,4)),"")</f>
        <v/>
      </c>
      <c r="O56" s="54" t="str">
        <f ca="1">IFERROR(AVERAGE(OFFSET('20 %'!$E57,,(COLUMNS($E$6:O56)-1)*4,,4)),"")</f>
        <v/>
      </c>
      <c r="P56" s="54" t="str">
        <f ca="1">IFERROR(AVERAGE(OFFSET('20 %'!$E57,,(COLUMNS($E$6:P56)-1)*4,,4)),"")</f>
        <v/>
      </c>
      <c r="Q56" s="54" t="str">
        <f ca="1">IFERROR(AVERAGE(OFFSET('20 %'!$E57,,(COLUMNS($E$6:Q56)-1)*4,,4)),"")</f>
        <v/>
      </c>
      <c r="R56" s="54" t="str">
        <f ca="1">IFERROR(AVERAGE(OFFSET('20 %'!$E57,,(COLUMNS($E$6:R56)-1)*4,,4)),"")</f>
        <v/>
      </c>
      <c r="S56" s="54" t="str">
        <f ca="1">IFERROR(AVERAGE(OFFSET('20 %'!$E57,,(COLUMNS($E$6:S56)-1)*4,,4)),"")</f>
        <v/>
      </c>
      <c r="T56" s="54" t="str">
        <f ca="1">IFERROR(AVERAGE(OFFSET('20 %'!$E57,,(COLUMNS($E$6:T56)-1)*4,,4)),"")</f>
        <v/>
      </c>
      <c r="U56" s="54" t="str">
        <f ca="1">IFERROR(AVERAGE(OFFSET('20 %'!$E57,,(COLUMNS($E$6:U56)-1)*4,,4)),"")</f>
        <v/>
      </c>
      <c r="V56" s="54" t="str">
        <f ca="1">IFERROR(AVERAGE(OFFSET('20 %'!$E57,,(COLUMNS($E$6:V56)-1)*4,,4)),"")</f>
        <v/>
      </c>
      <c r="W56" s="54" t="str">
        <f ca="1">IFERROR(AVERAGE(OFFSET('20 %'!$E57,,(COLUMNS($E$6:W56)-1)*4,,4)),"")</f>
        <v/>
      </c>
      <c r="X56" s="54" t="str">
        <f ca="1">IFERROR(AVERAGE(OFFSET('20 %'!$E57,,(COLUMNS($E$6:X56)-1)*4,,4)),"")</f>
        <v/>
      </c>
      <c r="Y56" s="54" t="str">
        <f ca="1">IFERROR(AVERAGE(OFFSET('20 %'!$E57,,(COLUMNS($E$6:Y56)-1)*4,,4)),"")</f>
        <v/>
      </c>
      <c r="Z56" s="54" t="str">
        <f ca="1">IFERROR(AVERAGE(OFFSET('20 %'!$E57,,(COLUMNS($E$6:Z56)-1)*4,,4)),"")</f>
        <v/>
      </c>
      <c r="AA56" s="54" t="str">
        <f ca="1">IFERROR(AVERAGE(OFFSET('20 %'!$E57,,(COLUMNS($E$6:AA56)-1)*4,,4)),"")</f>
        <v/>
      </c>
      <c r="AB56" s="54" t="str">
        <f ca="1">IFERROR(AVERAGE(OFFSET('20 %'!$E57,,(COLUMNS($E$6:AB56)-1)*4,,4)),"")</f>
        <v/>
      </c>
      <c r="AC56" s="54" t="str">
        <f ca="1">IFERROR(AVERAGE(OFFSET('20 %'!$E57,,(COLUMNS($E$6:AC56)-1)*4,,4)),"")</f>
        <v/>
      </c>
      <c r="AD56" s="54" t="str">
        <f ca="1">IFERROR(AVERAGE(OFFSET('20 %'!$E57,,(COLUMNS($E$6:AD56)-1)*4,,4)),"")</f>
        <v/>
      </c>
      <c r="AE56" s="54" t="str">
        <f ca="1">IFERROR(AVERAGE(OFFSET('20 %'!$E57,,(COLUMNS($E$6:AE56)-1)*4,,4)),"")</f>
        <v/>
      </c>
      <c r="AF56" s="54" t="str">
        <f ca="1">IFERROR(AVERAGE(OFFSET('20 %'!$E57,,(COLUMNS($E$6:AF56)-1)*4,,4)),"")</f>
        <v/>
      </c>
      <c r="AG56" s="54" t="str">
        <f ca="1">IFERROR(AVERAGE(OFFSET('20 %'!$E57,,(COLUMNS($E$6:AG56)-1)*4,,4)),"")</f>
        <v/>
      </c>
      <c r="AH56" s="54" t="str">
        <f ca="1">IFERROR(AVERAGE(OFFSET('20 %'!$E57,,(COLUMNS($E$6:AH56)-1)*4,,4)),"")</f>
        <v/>
      </c>
      <c r="AI56" s="54" t="str">
        <f ca="1">IFERROR(AVERAGE(OFFSET('20 %'!$E57,,(COLUMNS($E$6:AI56)-1)*4,,4)),"")</f>
        <v/>
      </c>
      <c r="AJ56" s="54" t="str">
        <f ca="1">IFERROR(AVERAGE(OFFSET('20 %'!$E57,,(COLUMNS($E$6:AJ56)-1)*4,,4)),"")</f>
        <v/>
      </c>
      <c r="AK56" s="54" t="str">
        <f ca="1">IFERROR(AVERAGE(OFFSET('20 %'!$E57,,(COLUMNS($E$6:AK56)-1)*4,,4)),"")</f>
        <v/>
      </c>
      <c r="AL56" s="54" t="str">
        <f ca="1">IFERROR(AVERAGE(OFFSET('20 %'!$E57,,(COLUMNS($E$6:AL56)-1)*4,,4)),"")</f>
        <v/>
      </c>
      <c r="AM56" s="54" t="str">
        <f ca="1">IFERROR(AVERAGE(OFFSET('20 %'!$E57,,(COLUMNS($E$6:AM56)-1)*4,,4)),"")</f>
        <v/>
      </c>
      <c r="AN56" s="54" t="str">
        <f ca="1">IFERROR(AVERAGE(OFFSET('20 %'!$E57,,(COLUMNS($E$6:AN56)-1)*4,,4)),"")</f>
        <v/>
      </c>
      <c r="AO56" s="54" t="str">
        <f ca="1">IFERROR(AVERAGE(OFFSET('20 %'!$E57,,(COLUMNS($E$6:AO56)-1)*4,,4)),"")</f>
        <v/>
      </c>
      <c r="AP56" s="54" t="str">
        <f ca="1">IFERROR(AVERAGE(OFFSET('20 %'!$E57,,(COLUMNS($E$6:AP56)-1)*4,,4)),"")</f>
        <v/>
      </c>
      <c r="AQ56" s="54" t="str">
        <f ca="1">IFERROR(AVERAGE(OFFSET('20 %'!$E57,,(COLUMNS($E$6:AQ56)-1)*4,,4)),"")</f>
        <v/>
      </c>
      <c r="AR56" s="54" t="str">
        <f ca="1">IFERROR(AVERAGE(OFFSET('20 %'!$E57,,(COLUMNS($E$6:AR56)-1)*4,,4)),"")</f>
        <v/>
      </c>
      <c r="AS56" s="54" t="str">
        <f ca="1">IFERROR(AVERAGE(OFFSET('20 %'!$E57,,(COLUMNS($E$6:AS56)-1)*4,,4)),"")</f>
        <v/>
      </c>
    </row>
    <row r="57" spans="2:45" x14ac:dyDescent="0.25">
      <c r="B57" s="42" t="str">
        <f>IF(ISBLANK('Nota de Estudiantes'!B60),"",'Nota de Estudiantes'!B60)</f>
        <v/>
      </c>
      <c r="C57" s="42" t="str">
        <f>IF(ISBLANK('Nota de Estudiantes'!C60),"",'Nota de Estudiantes'!C60)</f>
        <v/>
      </c>
      <c r="D57" s="38" t="str">
        <f>IF(ISBLANK('Nota de Estudiantes'!D60),"",'Nota de Estudiantes'!D60)</f>
        <v/>
      </c>
      <c r="E57" s="54" t="str">
        <f ca="1">IFERROR(AVERAGE(OFFSET('20 %'!$E58,,(COLUMNS($E$6:E57)-1)*4,,4)),"")</f>
        <v/>
      </c>
      <c r="F57" s="54" t="str">
        <f ca="1">IFERROR(AVERAGE(OFFSET('20 %'!$E58,,(COLUMNS($E$6:F57)-1)*4,,4)),"")</f>
        <v/>
      </c>
      <c r="G57" s="54" t="str">
        <f ca="1">IFERROR(AVERAGE(OFFSET('20 %'!$E58,,(COLUMNS($E$6:G57)-1)*4,,4)),"")</f>
        <v/>
      </c>
      <c r="H57" s="54" t="str">
        <f ca="1">IFERROR(AVERAGE(OFFSET('20 %'!$E58,,(COLUMNS($E$6:H57)-1)*4,,4)),"")</f>
        <v/>
      </c>
      <c r="I57" s="54" t="str">
        <f ca="1">IFERROR(AVERAGE(OFFSET('20 %'!$E58,,(COLUMNS($E$6:I57)-1)*4,,4)),"")</f>
        <v/>
      </c>
      <c r="J57" s="54" t="str">
        <f ca="1">IFERROR(AVERAGE(OFFSET('20 %'!$E58,,(COLUMNS($E$6:J57)-1)*4,,4)),"")</f>
        <v/>
      </c>
      <c r="K57" s="54" t="str">
        <f ca="1">IFERROR(AVERAGE(OFFSET('20 %'!$E58,,(COLUMNS($E$6:K57)-1)*4,,4)),"")</f>
        <v/>
      </c>
      <c r="L57" s="54" t="str">
        <f ca="1">IFERROR(AVERAGE(OFFSET('20 %'!$E58,,(COLUMNS($E$6:L57)-1)*4,,4)),"")</f>
        <v/>
      </c>
      <c r="M57" s="54" t="str">
        <f ca="1">IFERROR(AVERAGE(OFFSET('20 %'!$E58,,(COLUMNS($E$6:M57)-1)*4,,4)),"")</f>
        <v/>
      </c>
      <c r="N57" s="54" t="str">
        <f ca="1">IFERROR(AVERAGE(OFFSET('20 %'!$E58,,(COLUMNS($E$6:N57)-1)*4,,4)),"")</f>
        <v/>
      </c>
      <c r="O57" s="54" t="str">
        <f ca="1">IFERROR(AVERAGE(OFFSET('20 %'!$E58,,(COLUMNS($E$6:O57)-1)*4,,4)),"")</f>
        <v/>
      </c>
      <c r="P57" s="54" t="str">
        <f ca="1">IFERROR(AVERAGE(OFFSET('20 %'!$E58,,(COLUMNS($E$6:P57)-1)*4,,4)),"")</f>
        <v/>
      </c>
      <c r="Q57" s="54" t="str">
        <f ca="1">IFERROR(AVERAGE(OFFSET('20 %'!$E58,,(COLUMNS($E$6:Q57)-1)*4,,4)),"")</f>
        <v/>
      </c>
      <c r="R57" s="54" t="str">
        <f ca="1">IFERROR(AVERAGE(OFFSET('20 %'!$E58,,(COLUMNS($E$6:R57)-1)*4,,4)),"")</f>
        <v/>
      </c>
      <c r="S57" s="54" t="str">
        <f ca="1">IFERROR(AVERAGE(OFFSET('20 %'!$E58,,(COLUMNS($E$6:S57)-1)*4,,4)),"")</f>
        <v/>
      </c>
      <c r="T57" s="54" t="str">
        <f ca="1">IFERROR(AVERAGE(OFFSET('20 %'!$E58,,(COLUMNS($E$6:T57)-1)*4,,4)),"")</f>
        <v/>
      </c>
      <c r="U57" s="54" t="str">
        <f ca="1">IFERROR(AVERAGE(OFFSET('20 %'!$E58,,(COLUMNS($E$6:U57)-1)*4,,4)),"")</f>
        <v/>
      </c>
      <c r="V57" s="54" t="str">
        <f ca="1">IFERROR(AVERAGE(OFFSET('20 %'!$E58,,(COLUMNS($E$6:V57)-1)*4,,4)),"")</f>
        <v/>
      </c>
      <c r="W57" s="54" t="str">
        <f ca="1">IFERROR(AVERAGE(OFFSET('20 %'!$E58,,(COLUMNS($E$6:W57)-1)*4,,4)),"")</f>
        <v/>
      </c>
      <c r="X57" s="54" t="str">
        <f ca="1">IFERROR(AVERAGE(OFFSET('20 %'!$E58,,(COLUMNS($E$6:X57)-1)*4,,4)),"")</f>
        <v/>
      </c>
      <c r="Y57" s="54" t="str">
        <f ca="1">IFERROR(AVERAGE(OFFSET('20 %'!$E58,,(COLUMNS($E$6:Y57)-1)*4,,4)),"")</f>
        <v/>
      </c>
      <c r="Z57" s="54" t="str">
        <f ca="1">IFERROR(AVERAGE(OFFSET('20 %'!$E58,,(COLUMNS($E$6:Z57)-1)*4,,4)),"")</f>
        <v/>
      </c>
      <c r="AA57" s="54" t="str">
        <f ca="1">IFERROR(AVERAGE(OFFSET('20 %'!$E58,,(COLUMNS($E$6:AA57)-1)*4,,4)),"")</f>
        <v/>
      </c>
      <c r="AB57" s="54" t="str">
        <f ca="1">IFERROR(AVERAGE(OFFSET('20 %'!$E58,,(COLUMNS($E$6:AB57)-1)*4,,4)),"")</f>
        <v/>
      </c>
      <c r="AC57" s="54" t="str">
        <f ca="1">IFERROR(AVERAGE(OFFSET('20 %'!$E58,,(COLUMNS($E$6:AC57)-1)*4,,4)),"")</f>
        <v/>
      </c>
      <c r="AD57" s="54" t="str">
        <f ca="1">IFERROR(AVERAGE(OFFSET('20 %'!$E58,,(COLUMNS($E$6:AD57)-1)*4,,4)),"")</f>
        <v/>
      </c>
      <c r="AE57" s="54" t="str">
        <f ca="1">IFERROR(AVERAGE(OFFSET('20 %'!$E58,,(COLUMNS($E$6:AE57)-1)*4,,4)),"")</f>
        <v/>
      </c>
      <c r="AF57" s="54" t="str">
        <f ca="1">IFERROR(AVERAGE(OFFSET('20 %'!$E58,,(COLUMNS($E$6:AF57)-1)*4,,4)),"")</f>
        <v/>
      </c>
      <c r="AG57" s="54" t="str">
        <f ca="1">IFERROR(AVERAGE(OFFSET('20 %'!$E58,,(COLUMNS($E$6:AG57)-1)*4,,4)),"")</f>
        <v/>
      </c>
      <c r="AH57" s="54" t="str">
        <f ca="1">IFERROR(AVERAGE(OFFSET('20 %'!$E58,,(COLUMNS($E$6:AH57)-1)*4,,4)),"")</f>
        <v/>
      </c>
      <c r="AI57" s="54" t="str">
        <f ca="1">IFERROR(AVERAGE(OFFSET('20 %'!$E58,,(COLUMNS($E$6:AI57)-1)*4,,4)),"")</f>
        <v/>
      </c>
      <c r="AJ57" s="54" t="str">
        <f ca="1">IFERROR(AVERAGE(OFFSET('20 %'!$E58,,(COLUMNS($E$6:AJ57)-1)*4,,4)),"")</f>
        <v/>
      </c>
      <c r="AK57" s="54" t="str">
        <f ca="1">IFERROR(AVERAGE(OFFSET('20 %'!$E58,,(COLUMNS($E$6:AK57)-1)*4,,4)),"")</f>
        <v/>
      </c>
      <c r="AL57" s="54" t="str">
        <f ca="1">IFERROR(AVERAGE(OFFSET('20 %'!$E58,,(COLUMNS($E$6:AL57)-1)*4,,4)),"")</f>
        <v/>
      </c>
      <c r="AM57" s="54" t="str">
        <f ca="1">IFERROR(AVERAGE(OFFSET('20 %'!$E58,,(COLUMNS($E$6:AM57)-1)*4,,4)),"")</f>
        <v/>
      </c>
      <c r="AN57" s="54" t="str">
        <f ca="1">IFERROR(AVERAGE(OFFSET('20 %'!$E58,,(COLUMNS($E$6:AN57)-1)*4,,4)),"")</f>
        <v/>
      </c>
      <c r="AO57" s="54" t="str">
        <f ca="1">IFERROR(AVERAGE(OFFSET('20 %'!$E58,,(COLUMNS($E$6:AO57)-1)*4,,4)),"")</f>
        <v/>
      </c>
      <c r="AP57" s="54" t="str">
        <f ca="1">IFERROR(AVERAGE(OFFSET('20 %'!$E58,,(COLUMNS($E$6:AP57)-1)*4,,4)),"")</f>
        <v/>
      </c>
      <c r="AQ57" s="54" t="str">
        <f ca="1">IFERROR(AVERAGE(OFFSET('20 %'!$E58,,(COLUMNS($E$6:AQ57)-1)*4,,4)),"")</f>
        <v/>
      </c>
      <c r="AR57" s="54" t="str">
        <f ca="1">IFERROR(AVERAGE(OFFSET('20 %'!$E58,,(COLUMNS($E$6:AR57)-1)*4,,4)),"")</f>
        <v/>
      </c>
      <c r="AS57" s="54" t="str">
        <f ca="1">IFERROR(AVERAGE(OFFSET('20 %'!$E58,,(COLUMNS($E$6:AS57)-1)*4,,4)),"")</f>
        <v/>
      </c>
    </row>
    <row r="58" spans="2:45" x14ac:dyDescent="0.25">
      <c r="B58" s="42" t="str">
        <f>IF(ISBLANK('Nota de Estudiantes'!B61),"",'Nota de Estudiantes'!B61)</f>
        <v/>
      </c>
      <c r="C58" s="42" t="str">
        <f>IF(ISBLANK('Nota de Estudiantes'!C61),"",'Nota de Estudiantes'!C61)</f>
        <v/>
      </c>
      <c r="D58" s="38" t="str">
        <f>IF(ISBLANK('Nota de Estudiantes'!D61),"",'Nota de Estudiantes'!D61)</f>
        <v/>
      </c>
      <c r="E58" s="54" t="str">
        <f ca="1">IFERROR(AVERAGE(OFFSET('20 %'!$E59,,(COLUMNS($E$6:E58)-1)*4,,4)),"")</f>
        <v/>
      </c>
      <c r="F58" s="54" t="str">
        <f ca="1">IFERROR(AVERAGE(OFFSET('20 %'!$E59,,(COLUMNS($E$6:F58)-1)*4,,4)),"")</f>
        <v/>
      </c>
      <c r="G58" s="54" t="str">
        <f ca="1">IFERROR(AVERAGE(OFFSET('20 %'!$E59,,(COLUMNS($E$6:G58)-1)*4,,4)),"")</f>
        <v/>
      </c>
      <c r="H58" s="54" t="str">
        <f ca="1">IFERROR(AVERAGE(OFFSET('20 %'!$E59,,(COLUMNS($E$6:H58)-1)*4,,4)),"")</f>
        <v/>
      </c>
      <c r="I58" s="54" t="str">
        <f ca="1">IFERROR(AVERAGE(OFFSET('20 %'!$E59,,(COLUMNS($E$6:I58)-1)*4,,4)),"")</f>
        <v/>
      </c>
      <c r="J58" s="54" t="str">
        <f ca="1">IFERROR(AVERAGE(OFFSET('20 %'!$E59,,(COLUMNS($E$6:J58)-1)*4,,4)),"")</f>
        <v/>
      </c>
      <c r="K58" s="54" t="str">
        <f ca="1">IFERROR(AVERAGE(OFFSET('20 %'!$E59,,(COLUMNS($E$6:K58)-1)*4,,4)),"")</f>
        <v/>
      </c>
      <c r="L58" s="54" t="str">
        <f ca="1">IFERROR(AVERAGE(OFFSET('20 %'!$E59,,(COLUMNS($E$6:L58)-1)*4,,4)),"")</f>
        <v/>
      </c>
      <c r="M58" s="54" t="str">
        <f ca="1">IFERROR(AVERAGE(OFFSET('20 %'!$E59,,(COLUMNS($E$6:M58)-1)*4,,4)),"")</f>
        <v/>
      </c>
      <c r="N58" s="54" t="str">
        <f ca="1">IFERROR(AVERAGE(OFFSET('20 %'!$E59,,(COLUMNS($E$6:N58)-1)*4,,4)),"")</f>
        <v/>
      </c>
      <c r="O58" s="54" t="str">
        <f ca="1">IFERROR(AVERAGE(OFFSET('20 %'!$E59,,(COLUMNS($E$6:O58)-1)*4,,4)),"")</f>
        <v/>
      </c>
      <c r="P58" s="54" t="str">
        <f ca="1">IFERROR(AVERAGE(OFFSET('20 %'!$E59,,(COLUMNS($E$6:P58)-1)*4,,4)),"")</f>
        <v/>
      </c>
      <c r="Q58" s="54" t="str">
        <f ca="1">IFERROR(AVERAGE(OFFSET('20 %'!$E59,,(COLUMNS($E$6:Q58)-1)*4,,4)),"")</f>
        <v/>
      </c>
      <c r="R58" s="54" t="str">
        <f ca="1">IFERROR(AVERAGE(OFFSET('20 %'!$E59,,(COLUMNS($E$6:R58)-1)*4,,4)),"")</f>
        <v/>
      </c>
      <c r="S58" s="54" t="str">
        <f ca="1">IFERROR(AVERAGE(OFFSET('20 %'!$E59,,(COLUMNS($E$6:S58)-1)*4,,4)),"")</f>
        <v/>
      </c>
      <c r="T58" s="54" t="str">
        <f ca="1">IFERROR(AVERAGE(OFFSET('20 %'!$E59,,(COLUMNS($E$6:T58)-1)*4,,4)),"")</f>
        <v/>
      </c>
      <c r="U58" s="54" t="str">
        <f ca="1">IFERROR(AVERAGE(OFFSET('20 %'!$E59,,(COLUMNS($E$6:U58)-1)*4,,4)),"")</f>
        <v/>
      </c>
      <c r="V58" s="54" t="str">
        <f ca="1">IFERROR(AVERAGE(OFFSET('20 %'!$E59,,(COLUMNS($E$6:V58)-1)*4,,4)),"")</f>
        <v/>
      </c>
      <c r="W58" s="54" t="str">
        <f ca="1">IFERROR(AVERAGE(OFFSET('20 %'!$E59,,(COLUMNS($E$6:W58)-1)*4,,4)),"")</f>
        <v/>
      </c>
      <c r="X58" s="54" t="str">
        <f ca="1">IFERROR(AVERAGE(OFFSET('20 %'!$E59,,(COLUMNS($E$6:X58)-1)*4,,4)),"")</f>
        <v/>
      </c>
      <c r="Y58" s="54" t="str">
        <f ca="1">IFERROR(AVERAGE(OFFSET('20 %'!$E59,,(COLUMNS($E$6:Y58)-1)*4,,4)),"")</f>
        <v/>
      </c>
      <c r="Z58" s="54" t="str">
        <f ca="1">IFERROR(AVERAGE(OFFSET('20 %'!$E59,,(COLUMNS($E$6:Z58)-1)*4,,4)),"")</f>
        <v/>
      </c>
      <c r="AA58" s="54" t="str">
        <f ca="1">IFERROR(AVERAGE(OFFSET('20 %'!$E59,,(COLUMNS($E$6:AA58)-1)*4,,4)),"")</f>
        <v/>
      </c>
      <c r="AB58" s="54" t="str">
        <f ca="1">IFERROR(AVERAGE(OFFSET('20 %'!$E59,,(COLUMNS($E$6:AB58)-1)*4,,4)),"")</f>
        <v/>
      </c>
      <c r="AC58" s="54" t="str">
        <f ca="1">IFERROR(AVERAGE(OFFSET('20 %'!$E59,,(COLUMNS($E$6:AC58)-1)*4,,4)),"")</f>
        <v/>
      </c>
      <c r="AD58" s="54" t="str">
        <f ca="1">IFERROR(AVERAGE(OFFSET('20 %'!$E59,,(COLUMNS($E$6:AD58)-1)*4,,4)),"")</f>
        <v/>
      </c>
      <c r="AE58" s="54" t="str">
        <f ca="1">IFERROR(AVERAGE(OFFSET('20 %'!$E59,,(COLUMNS($E$6:AE58)-1)*4,,4)),"")</f>
        <v/>
      </c>
      <c r="AF58" s="54" t="str">
        <f ca="1">IFERROR(AVERAGE(OFFSET('20 %'!$E59,,(COLUMNS($E$6:AF58)-1)*4,,4)),"")</f>
        <v/>
      </c>
      <c r="AG58" s="54" t="str">
        <f ca="1">IFERROR(AVERAGE(OFFSET('20 %'!$E59,,(COLUMNS($E$6:AG58)-1)*4,,4)),"")</f>
        <v/>
      </c>
      <c r="AH58" s="54" t="str">
        <f ca="1">IFERROR(AVERAGE(OFFSET('20 %'!$E59,,(COLUMNS($E$6:AH58)-1)*4,,4)),"")</f>
        <v/>
      </c>
      <c r="AI58" s="54" t="str">
        <f ca="1">IFERROR(AVERAGE(OFFSET('20 %'!$E59,,(COLUMNS($E$6:AI58)-1)*4,,4)),"")</f>
        <v/>
      </c>
      <c r="AJ58" s="54" t="str">
        <f ca="1">IFERROR(AVERAGE(OFFSET('20 %'!$E59,,(COLUMNS($E$6:AJ58)-1)*4,,4)),"")</f>
        <v/>
      </c>
      <c r="AK58" s="54" t="str">
        <f ca="1">IFERROR(AVERAGE(OFFSET('20 %'!$E59,,(COLUMNS($E$6:AK58)-1)*4,,4)),"")</f>
        <v/>
      </c>
      <c r="AL58" s="54" t="str">
        <f ca="1">IFERROR(AVERAGE(OFFSET('20 %'!$E59,,(COLUMNS($E$6:AL58)-1)*4,,4)),"")</f>
        <v/>
      </c>
      <c r="AM58" s="54" t="str">
        <f ca="1">IFERROR(AVERAGE(OFFSET('20 %'!$E59,,(COLUMNS($E$6:AM58)-1)*4,,4)),"")</f>
        <v/>
      </c>
      <c r="AN58" s="54" t="str">
        <f ca="1">IFERROR(AVERAGE(OFFSET('20 %'!$E59,,(COLUMNS($E$6:AN58)-1)*4,,4)),"")</f>
        <v/>
      </c>
      <c r="AO58" s="54" t="str">
        <f ca="1">IFERROR(AVERAGE(OFFSET('20 %'!$E59,,(COLUMNS($E$6:AO58)-1)*4,,4)),"")</f>
        <v/>
      </c>
      <c r="AP58" s="54" t="str">
        <f ca="1">IFERROR(AVERAGE(OFFSET('20 %'!$E59,,(COLUMNS($E$6:AP58)-1)*4,,4)),"")</f>
        <v/>
      </c>
      <c r="AQ58" s="54" t="str">
        <f ca="1">IFERROR(AVERAGE(OFFSET('20 %'!$E59,,(COLUMNS($E$6:AQ58)-1)*4,,4)),"")</f>
        <v/>
      </c>
      <c r="AR58" s="54" t="str">
        <f ca="1">IFERROR(AVERAGE(OFFSET('20 %'!$E59,,(COLUMNS($E$6:AR58)-1)*4,,4)),"")</f>
        <v/>
      </c>
      <c r="AS58" s="54" t="str">
        <f ca="1">IFERROR(AVERAGE(OFFSET('20 %'!$E59,,(COLUMNS($E$6:AS58)-1)*4,,4)),"")</f>
        <v/>
      </c>
    </row>
    <row r="59" spans="2:45" x14ac:dyDescent="0.25">
      <c r="B59" s="42" t="str">
        <f>IF(ISBLANK('Nota de Estudiantes'!B62),"",'Nota de Estudiantes'!B62)</f>
        <v/>
      </c>
      <c r="C59" s="42" t="str">
        <f>IF(ISBLANK('Nota de Estudiantes'!C62),"",'Nota de Estudiantes'!C62)</f>
        <v/>
      </c>
      <c r="D59" s="38" t="str">
        <f>IF(ISBLANK('Nota de Estudiantes'!D62),"",'Nota de Estudiantes'!D62)</f>
        <v/>
      </c>
      <c r="E59" s="54" t="str">
        <f ca="1">IFERROR(AVERAGE(OFFSET('20 %'!$E60,,(COLUMNS($E$6:E59)-1)*4,,4)),"")</f>
        <v/>
      </c>
      <c r="F59" s="54" t="str">
        <f ca="1">IFERROR(AVERAGE(OFFSET('20 %'!$E60,,(COLUMNS($E$6:F59)-1)*4,,4)),"")</f>
        <v/>
      </c>
      <c r="G59" s="54" t="str">
        <f ca="1">IFERROR(AVERAGE(OFFSET('20 %'!$E60,,(COLUMNS($E$6:G59)-1)*4,,4)),"")</f>
        <v/>
      </c>
      <c r="H59" s="54" t="str">
        <f ca="1">IFERROR(AVERAGE(OFFSET('20 %'!$E60,,(COLUMNS($E$6:H59)-1)*4,,4)),"")</f>
        <v/>
      </c>
      <c r="I59" s="54" t="str">
        <f ca="1">IFERROR(AVERAGE(OFFSET('20 %'!$E60,,(COLUMNS($E$6:I59)-1)*4,,4)),"")</f>
        <v/>
      </c>
      <c r="J59" s="54" t="str">
        <f ca="1">IFERROR(AVERAGE(OFFSET('20 %'!$E60,,(COLUMNS($E$6:J59)-1)*4,,4)),"")</f>
        <v/>
      </c>
      <c r="K59" s="54" t="str">
        <f ca="1">IFERROR(AVERAGE(OFFSET('20 %'!$E60,,(COLUMNS($E$6:K59)-1)*4,,4)),"")</f>
        <v/>
      </c>
      <c r="L59" s="54" t="str">
        <f ca="1">IFERROR(AVERAGE(OFFSET('20 %'!$E60,,(COLUMNS($E$6:L59)-1)*4,,4)),"")</f>
        <v/>
      </c>
      <c r="M59" s="54" t="str">
        <f ca="1">IFERROR(AVERAGE(OFFSET('20 %'!$E60,,(COLUMNS($E$6:M59)-1)*4,,4)),"")</f>
        <v/>
      </c>
      <c r="N59" s="54" t="str">
        <f ca="1">IFERROR(AVERAGE(OFFSET('20 %'!$E60,,(COLUMNS($E$6:N59)-1)*4,,4)),"")</f>
        <v/>
      </c>
      <c r="O59" s="54" t="str">
        <f ca="1">IFERROR(AVERAGE(OFFSET('20 %'!$E60,,(COLUMNS($E$6:O59)-1)*4,,4)),"")</f>
        <v/>
      </c>
      <c r="P59" s="54" t="str">
        <f ca="1">IFERROR(AVERAGE(OFFSET('20 %'!$E60,,(COLUMNS($E$6:P59)-1)*4,,4)),"")</f>
        <v/>
      </c>
      <c r="Q59" s="54" t="str">
        <f ca="1">IFERROR(AVERAGE(OFFSET('20 %'!$E60,,(COLUMNS($E$6:Q59)-1)*4,,4)),"")</f>
        <v/>
      </c>
      <c r="R59" s="54" t="str">
        <f ca="1">IFERROR(AVERAGE(OFFSET('20 %'!$E60,,(COLUMNS($E$6:R59)-1)*4,,4)),"")</f>
        <v/>
      </c>
      <c r="S59" s="54" t="str">
        <f ca="1">IFERROR(AVERAGE(OFFSET('20 %'!$E60,,(COLUMNS($E$6:S59)-1)*4,,4)),"")</f>
        <v/>
      </c>
      <c r="T59" s="54" t="str">
        <f ca="1">IFERROR(AVERAGE(OFFSET('20 %'!$E60,,(COLUMNS($E$6:T59)-1)*4,,4)),"")</f>
        <v/>
      </c>
      <c r="U59" s="54" t="str">
        <f ca="1">IFERROR(AVERAGE(OFFSET('20 %'!$E60,,(COLUMNS($E$6:U59)-1)*4,,4)),"")</f>
        <v/>
      </c>
      <c r="V59" s="54" t="str">
        <f ca="1">IFERROR(AVERAGE(OFFSET('20 %'!$E60,,(COLUMNS($E$6:V59)-1)*4,,4)),"")</f>
        <v/>
      </c>
      <c r="W59" s="54" t="str">
        <f ca="1">IFERROR(AVERAGE(OFFSET('20 %'!$E60,,(COLUMNS($E$6:W59)-1)*4,,4)),"")</f>
        <v/>
      </c>
      <c r="X59" s="54" t="str">
        <f ca="1">IFERROR(AVERAGE(OFFSET('20 %'!$E60,,(COLUMNS($E$6:X59)-1)*4,,4)),"")</f>
        <v/>
      </c>
      <c r="Y59" s="54" t="str">
        <f ca="1">IFERROR(AVERAGE(OFFSET('20 %'!$E60,,(COLUMNS($E$6:Y59)-1)*4,,4)),"")</f>
        <v/>
      </c>
      <c r="Z59" s="54" t="str">
        <f ca="1">IFERROR(AVERAGE(OFFSET('20 %'!$E60,,(COLUMNS($E$6:Z59)-1)*4,,4)),"")</f>
        <v/>
      </c>
      <c r="AA59" s="54" t="str">
        <f ca="1">IFERROR(AVERAGE(OFFSET('20 %'!$E60,,(COLUMNS($E$6:AA59)-1)*4,,4)),"")</f>
        <v/>
      </c>
      <c r="AB59" s="54" t="str">
        <f ca="1">IFERROR(AVERAGE(OFFSET('20 %'!$E60,,(COLUMNS($E$6:AB59)-1)*4,,4)),"")</f>
        <v/>
      </c>
      <c r="AC59" s="54" t="str">
        <f ca="1">IFERROR(AVERAGE(OFFSET('20 %'!$E60,,(COLUMNS($E$6:AC59)-1)*4,,4)),"")</f>
        <v/>
      </c>
      <c r="AD59" s="54" t="str">
        <f ca="1">IFERROR(AVERAGE(OFFSET('20 %'!$E60,,(COLUMNS($E$6:AD59)-1)*4,,4)),"")</f>
        <v/>
      </c>
      <c r="AE59" s="54" t="str">
        <f ca="1">IFERROR(AVERAGE(OFFSET('20 %'!$E60,,(COLUMNS($E$6:AE59)-1)*4,,4)),"")</f>
        <v/>
      </c>
      <c r="AF59" s="54" t="str">
        <f ca="1">IFERROR(AVERAGE(OFFSET('20 %'!$E60,,(COLUMNS($E$6:AF59)-1)*4,,4)),"")</f>
        <v/>
      </c>
      <c r="AG59" s="54" t="str">
        <f ca="1">IFERROR(AVERAGE(OFFSET('20 %'!$E60,,(COLUMNS($E$6:AG59)-1)*4,,4)),"")</f>
        <v/>
      </c>
      <c r="AH59" s="54" t="str">
        <f ca="1">IFERROR(AVERAGE(OFFSET('20 %'!$E60,,(COLUMNS($E$6:AH59)-1)*4,,4)),"")</f>
        <v/>
      </c>
      <c r="AI59" s="54" t="str">
        <f ca="1">IFERROR(AVERAGE(OFFSET('20 %'!$E60,,(COLUMNS($E$6:AI59)-1)*4,,4)),"")</f>
        <v/>
      </c>
      <c r="AJ59" s="54" t="str">
        <f ca="1">IFERROR(AVERAGE(OFFSET('20 %'!$E60,,(COLUMNS($E$6:AJ59)-1)*4,,4)),"")</f>
        <v/>
      </c>
      <c r="AK59" s="54" t="str">
        <f ca="1">IFERROR(AVERAGE(OFFSET('20 %'!$E60,,(COLUMNS($E$6:AK59)-1)*4,,4)),"")</f>
        <v/>
      </c>
      <c r="AL59" s="54" t="str">
        <f ca="1">IFERROR(AVERAGE(OFFSET('20 %'!$E60,,(COLUMNS($E$6:AL59)-1)*4,,4)),"")</f>
        <v/>
      </c>
      <c r="AM59" s="54" t="str">
        <f ca="1">IFERROR(AVERAGE(OFFSET('20 %'!$E60,,(COLUMNS($E$6:AM59)-1)*4,,4)),"")</f>
        <v/>
      </c>
      <c r="AN59" s="54" t="str">
        <f ca="1">IFERROR(AVERAGE(OFFSET('20 %'!$E60,,(COLUMNS($E$6:AN59)-1)*4,,4)),"")</f>
        <v/>
      </c>
      <c r="AO59" s="54" t="str">
        <f ca="1">IFERROR(AVERAGE(OFFSET('20 %'!$E60,,(COLUMNS($E$6:AO59)-1)*4,,4)),"")</f>
        <v/>
      </c>
      <c r="AP59" s="54" t="str">
        <f ca="1">IFERROR(AVERAGE(OFFSET('20 %'!$E60,,(COLUMNS($E$6:AP59)-1)*4,,4)),"")</f>
        <v/>
      </c>
      <c r="AQ59" s="54" t="str">
        <f ca="1">IFERROR(AVERAGE(OFFSET('20 %'!$E60,,(COLUMNS($E$6:AQ59)-1)*4,,4)),"")</f>
        <v/>
      </c>
      <c r="AR59" s="54" t="str">
        <f ca="1">IFERROR(AVERAGE(OFFSET('20 %'!$E60,,(COLUMNS($E$6:AR59)-1)*4,,4)),"")</f>
        <v/>
      </c>
      <c r="AS59" s="54" t="str">
        <f ca="1">IFERROR(AVERAGE(OFFSET('20 %'!$E60,,(COLUMNS($E$6:AS59)-1)*4,,4)),"")</f>
        <v/>
      </c>
    </row>
    <row r="60" spans="2:45" x14ac:dyDescent="0.25">
      <c r="B60" s="42" t="str">
        <f>IF(ISBLANK('Nota de Estudiantes'!B63),"",'Nota de Estudiantes'!B63)</f>
        <v/>
      </c>
      <c r="C60" s="42" t="str">
        <f>IF(ISBLANK('Nota de Estudiantes'!C63),"",'Nota de Estudiantes'!C63)</f>
        <v/>
      </c>
      <c r="D60" s="38" t="str">
        <f>IF(ISBLANK('Nota de Estudiantes'!D63),"",'Nota de Estudiantes'!D63)</f>
        <v/>
      </c>
      <c r="E60" s="54" t="str">
        <f ca="1">IFERROR(AVERAGE(OFFSET('20 %'!$E61,,(COLUMNS($E$6:E60)-1)*4,,4)),"")</f>
        <v/>
      </c>
      <c r="F60" s="54" t="str">
        <f ca="1">IFERROR(AVERAGE(OFFSET('20 %'!$E61,,(COLUMNS($E$6:F60)-1)*4,,4)),"")</f>
        <v/>
      </c>
      <c r="G60" s="54" t="str">
        <f ca="1">IFERROR(AVERAGE(OFFSET('20 %'!$E61,,(COLUMNS($E$6:G60)-1)*4,,4)),"")</f>
        <v/>
      </c>
      <c r="H60" s="54" t="str">
        <f ca="1">IFERROR(AVERAGE(OFFSET('20 %'!$E61,,(COLUMNS($E$6:H60)-1)*4,,4)),"")</f>
        <v/>
      </c>
      <c r="I60" s="54" t="str">
        <f ca="1">IFERROR(AVERAGE(OFFSET('20 %'!$E61,,(COLUMNS($E$6:I60)-1)*4,,4)),"")</f>
        <v/>
      </c>
      <c r="J60" s="54" t="str">
        <f ca="1">IFERROR(AVERAGE(OFFSET('20 %'!$E61,,(COLUMNS($E$6:J60)-1)*4,,4)),"")</f>
        <v/>
      </c>
      <c r="K60" s="54" t="str">
        <f ca="1">IFERROR(AVERAGE(OFFSET('20 %'!$E61,,(COLUMNS($E$6:K60)-1)*4,,4)),"")</f>
        <v/>
      </c>
      <c r="L60" s="54" t="str">
        <f ca="1">IFERROR(AVERAGE(OFFSET('20 %'!$E61,,(COLUMNS($E$6:L60)-1)*4,,4)),"")</f>
        <v/>
      </c>
      <c r="M60" s="54" t="str">
        <f ca="1">IFERROR(AVERAGE(OFFSET('20 %'!$E61,,(COLUMNS($E$6:M60)-1)*4,,4)),"")</f>
        <v/>
      </c>
      <c r="N60" s="54" t="str">
        <f ca="1">IFERROR(AVERAGE(OFFSET('20 %'!$E61,,(COLUMNS($E$6:N60)-1)*4,,4)),"")</f>
        <v/>
      </c>
      <c r="O60" s="54" t="str">
        <f ca="1">IFERROR(AVERAGE(OFFSET('20 %'!$E61,,(COLUMNS($E$6:O60)-1)*4,,4)),"")</f>
        <v/>
      </c>
      <c r="P60" s="54" t="str">
        <f ca="1">IFERROR(AVERAGE(OFFSET('20 %'!$E61,,(COLUMNS($E$6:P60)-1)*4,,4)),"")</f>
        <v/>
      </c>
      <c r="Q60" s="54" t="str">
        <f ca="1">IFERROR(AVERAGE(OFFSET('20 %'!$E61,,(COLUMNS($E$6:Q60)-1)*4,,4)),"")</f>
        <v/>
      </c>
      <c r="R60" s="54" t="str">
        <f ca="1">IFERROR(AVERAGE(OFFSET('20 %'!$E61,,(COLUMNS($E$6:R60)-1)*4,,4)),"")</f>
        <v/>
      </c>
      <c r="S60" s="54" t="str">
        <f ca="1">IFERROR(AVERAGE(OFFSET('20 %'!$E61,,(COLUMNS($E$6:S60)-1)*4,,4)),"")</f>
        <v/>
      </c>
      <c r="T60" s="54" t="str">
        <f ca="1">IFERROR(AVERAGE(OFFSET('20 %'!$E61,,(COLUMNS($E$6:T60)-1)*4,,4)),"")</f>
        <v/>
      </c>
      <c r="U60" s="54" t="str">
        <f ca="1">IFERROR(AVERAGE(OFFSET('20 %'!$E61,,(COLUMNS($E$6:U60)-1)*4,,4)),"")</f>
        <v/>
      </c>
      <c r="V60" s="54" t="str">
        <f ca="1">IFERROR(AVERAGE(OFFSET('20 %'!$E61,,(COLUMNS($E$6:V60)-1)*4,,4)),"")</f>
        <v/>
      </c>
      <c r="W60" s="54" t="str">
        <f ca="1">IFERROR(AVERAGE(OFFSET('20 %'!$E61,,(COLUMNS($E$6:W60)-1)*4,,4)),"")</f>
        <v/>
      </c>
      <c r="X60" s="54" t="str">
        <f ca="1">IFERROR(AVERAGE(OFFSET('20 %'!$E61,,(COLUMNS($E$6:X60)-1)*4,,4)),"")</f>
        <v/>
      </c>
      <c r="Y60" s="54" t="str">
        <f ca="1">IFERROR(AVERAGE(OFFSET('20 %'!$E61,,(COLUMNS($E$6:Y60)-1)*4,,4)),"")</f>
        <v/>
      </c>
      <c r="Z60" s="54" t="str">
        <f ca="1">IFERROR(AVERAGE(OFFSET('20 %'!$E61,,(COLUMNS($E$6:Z60)-1)*4,,4)),"")</f>
        <v/>
      </c>
      <c r="AA60" s="54" t="str">
        <f ca="1">IFERROR(AVERAGE(OFFSET('20 %'!$E61,,(COLUMNS($E$6:AA60)-1)*4,,4)),"")</f>
        <v/>
      </c>
      <c r="AB60" s="54" t="str">
        <f ca="1">IFERROR(AVERAGE(OFFSET('20 %'!$E61,,(COLUMNS($E$6:AB60)-1)*4,,4)),"")</f>
        <v/>
      </c>
      <c r="AC60" s="54" t="str">
        <f ca="1">IFERROR(AVERAGE(OFFSET('20 %'!$E61,,(COLUMNS($E$6:AC60)-1)*4,,4)),"")</f>
        <v/>
      </c>
      <c r="AD60" s="54" t="str">
        <f ca="1">IFERROR(AVERAGE(OFFSET('20 %'!$E61,,(COLUMNS($E$6:AD60)-1)*4,,4)),"")</f>
        <v/>
      </c>
      <c r="AE60" s="54" t="str">
        <f ca="1">IFERROR(AVERAGE(OFFSET('20 %'!$E61,,(COLUMNS($E$6:AE60)-1)*4,,4)),"")</f>
        <v/>
      </c>
      <c r="AF60" s="54" t="str">
        <f ca="1">IFERROR(AVERAGE(OFFSET('20 %'!$E61,,(COLUMNS($E$6:AF60)-1)*4,,4)),"")</f>
        <v/>
      </c>
      <c r="AG60" s="54" t="str">
        <f ca="1">IFERROR(AVERAGE(OFFSET('20 %'!$E61,,(COLUMNS($E$6:AG60)-1)*4,,4)),"")</f>
        <v/>
      </c>
      <c r="AH60" s="54" t="str">
        <f ca="1">IFERROR(AVERAGE(OFFSET('20 %'!$E61,,(COLUMNS($E$6:AH60)-1)*4,,4)),"")</f>
        <v/>
      </c>
      <c r="AI60" s="54" t="str">
        <f ca="1">IFERROR(AVERAGE(OFFSET('20 %'!$E61,,(COLUMNS($E$6:AI60)-1)*4,,4)),"")</f>
        <v/>
      </c>
      <c r="AJ60" s="54" t="str">
        <f ca="1">IFERROR(AVERAGE(OFFSET('20 %'!$E61,,(COLUMNS($E$6:AJ60)-1)*4,,4)),"")</f>
        <v/>
      </c>
      <c r="AK60" s="54" t="str">
        <f ca="1">IFERROR(AVERAGE(OFFSET('20 %'!$E61,,(COLUMNS($E$6:AK60)-1)*4,,4)),"")</f>
        <v/>
      </c>
      <c r="AL60" s="54" t="str">
        <f ca="1">IFERROR(AVERAGE(OFFSET('20 %'!$E61,,(COLUMNS($E$6:AL60)-1)*4,,4)),"")</f>
        <v/>
      </c>
      <c r="AM60" s="54" t="str">
        <f ca="1">IFERROR(AVERAGE(OFFSET('20 %'!$E61,,(COLUMNS($E$6:AM60)-1)*4,,4)),"")</f>
        <v/>
      </c>
      <c r="AN60" s="54" t="str">
        <f ca="1">IFERROR(AVERAGE(OFFSET('20 %'!$E61,,(COLUMNS($E$6:AN60)-1)*4,,4)),"")</f>
        <v/>
      </c>
      <c r="AO60" s="54" t="str">
        <f ca="1">IFERROR(AVERAGE(OFFSET('20 %'!$E61,,(COLUMNS($E$6:AO60)-1)*4,,4)),"")</f>
        <v/>
      </c>
      <c r="AP60" s="54" t="str">
        <f ca="1">IFERROR(AVERAGE(OFFSET('20 %'!$E61,,(COLUMNS($E$6:AP60)-1)*4,,4)),"")</f>
        <v/>
      </c>
      <c r="AQ60" s="54" t="str">
        <f ca="1">IFERROR(AVERAGE(OFFSET('20 %'!$E61,,(COLUMNS($E$6:AQ60)-1)*4,,4)),"")</f>
        <v/>
      </c>
      <c r="AR60" s="54" t="str">
        <f ca="1">IFERROR(AVERAGE(OFFSET('20 %'!$E61,,(COLUMNS($E$6:AR60)-1)*4,,4)),"")</f>
        <v/>
      </c>
      <c r="AS60" s="54" t="str">
        <f ca="1">IFERROR(AVERAGE(OFFSET('20 %'!$E61,,(COLUMNS($E$6:AS60)-1)*4,,4)),"")</f>
        <v/>
      </c>
    </row>
    <row r="61" spans="2:45" x14ac:dyDescent="0.25">
      <c r="B61" s="42" t="str">
        <f>IF(ISBLANK('Nota de Estudiantes'!B64),"",'Nota de Estudiantes'!B64)</f>
        <v/>
      </c>
      <c r="C61" s="42" t="str">
        <f>IF(ISBLANK('Nota de Estudiantes'!C64),"",'Nota de Estudiantes'!C64)</f>
        <v/>
      </c>
      <c r="D61" s="38" t="str">
        <f>IF(ISBLANK('Nota de Estudiantes'!D64),"",'Nota de Estudiantes'!D64)</f>
        <v/>
      </c>
      <c r="E61" s="54" t="str">
        <f ca="1">IFERROR(AVERAGE(OFFSET('20 %'!$E62,,(COLUMNS($E$6:E61)-1)*4,,4)),"")</f>
        <v/>
      </c>
      <c r="F61" s="54" t="str">
        <f ca="1">IFERROR(AVERAGE(OFFSET('20 %'!$E62,,(COLUMNS($E$6:F61)-1)*4,,4)),"")</f>
        <v/>
      </c>
      <c r="G61" s="54" t="str">
        <f ca="1">IFERROR(AVERAGE(OFFSET('20 %'!$E62,,(COLUMNS($E$6:G61)-1)*4,,4)),"")</f>
        <v/>
      </c>
      <c r="H61" s="54" t="str">
        <f ca="1">IFERROR(AVERAGE(OFFSET('20 %'!$E62,,(COLUMNS($E$6:H61)-1)*4,,4)),"")</f>
        <v/>
      </c>
      <c r="I61" s="54" t="str">
        <f ca="1">IFERROR(AVERAGE(OFFSET('20 %'!$E62,,(COLUMNS($E$6:I61)-1)*4,,4)),"")</f>
        <v/>
      </c>
      <c r="J61" s="54" t="str">
        <f ca="1">IFERROR(AVERAGE(OFFSET('20 %'!$E62,,(COLUMNS($E$6:J61)-1)*4,,4)),"")</f>
        <v/>
      </c>
      <c r="K61" s="54" t="str">
        <f ca="1">IFERROR(AVERAGE(OFFSET('20 %'!$E62,,(COLUMNS($E$6:K61)-1)*4,,4)),"")</f>
        <v/>
      </c>
      <c r="L61" s="54" t="str">
        <f ca="1">IFERROR(AVERAGE(OFFSET('20 %'!$E62,,(COLUMNS($E$6:L61)-1)*4,,4)),"")</f>
        <v/>
      </c>
      <c r="M61" s="54" t="str">
        <f ca="1">IFERROR(AVERAGE(OFFSET('20 %'!$E62,,(COLUMNS($E$6:M61)-1)*4,,4)),"")</f>
        <v/>
      </c>
      <c r="N61" s="54" t="str">
        <f ca="1">IFERROR(AVERAGE(OFFSET('20 %'!$E62,,(COLUMNS($E$6:N61)-1)*4,,4)),"")</f>
        <v/>
      </c>
      <c r="O61" s="54" t="str">
        <f ca="1">IFERROR(AVERAGE(OFFSET('20 %'!$E62,,(COLUMNS($E$6:O61)-1)*4,,4)),"")</f>
        <v/>
      </c>
      <c r="P61" s="54" t="str">
        <f ca="1">IFERROR(AVERAGE(OFFSET('20 %'!$E62,,(COLUMNS($E$6:P61)-1)*4,,4)),"")</f>
        <v/>
      </c>
      <c r="Q61" s="54" t="str">
        <f ca="1">IFERROR(AVERAGE(OFFSET('20 %'!$E62,,(COLUMNS($E$6:Q61)-1)*4,,4)),"")</f>
        <v/>
      </c>
      <c r="R61" s="54" t="str">
        <f ca="1">IFERROR(AVERAGE(OFFSET('20 %'!$E62,,(COLUMNS($E$6:R61)-1)*4,,4)),"")</f>
        <v/>
      </c>
      <c r="S61" s="54" t="str">
        <f ca="1">IFERROR(AVERAGE(OFFSET('20 %'!$E62,,(COLUMNS($E$6:S61)-1)*4,,4)),"")</f>
        <v/>
      </c>
      <c r="T61" s="54" t="str">
        <f ca="1">IFERROR(AVERAGE(OFFSET('20 %'!$E62,,(COLUMNS($E$6:T61)-1)*4,,4)),"")</f>
        <v/>
      </c>
      <c r="U61" s="54" t="str">
        <f ca="1">IFERROR(AVERAGE(OFFSET('20 %'!$E62,,(COLUMNS($E$6:U61)-1)*4,,4)),"")</f>
        <v/>
      </c>
      <c r="V61" s="54" t="str">
        <f ca="1">IFERROR(AVERAGE(OFFSET('20 %'!$E62,,(COLUMNS($E$6:V61)-1)*4,,4)),"")</f>
        <v/>
      </c>
      <c r="W61" s="54" t="str">
        <f ca="1">IFERROR(AVERAGE(OFFSET('20 %'!$E62,,(COLUMNS($E$6:W61)-1)*4,,4)),"")</f>
        <v/>
      </c>
      <c r="X61" s="54" t="str">
        <f ca="1">IFERROR(AVERAGE(OFFSET('20 %'!$E62,,(COLUMNS($E$6:X61)-1)*4,,4)),"")</f>
        <v/>
      </c>
      <c r="Y61" s="54" t="str">
        <f ca="1">IFERROR(AVERAGE(OFFSET('20 %'!$E62,,(COLUMNS($E$6:Y61)-1)*4,,4)),"")</f>
        <v/>
      </c>
      <c r="Z61" s="54" t="str">
        <f ca="1">IFERROR(AVERAGE(OFFSET('20 %'!$E62,,(COLUMNS($E$6:Z61)-1)*4,,4)),"")</f>
        <v/>
      </c>
      <c r="AA61" s="54" t="str">
        <f ca="1">IFERROR(AVERAGE(OFFSET('20 %'!$E62,,(COLUMNS($E$6:AA61)-1)*4,,4)),"")</f>
        <v/>
      </c>
      <c r="AB61" s="54" t="str">
        <f ca="1">IFERROR(AVERAGE(OFFSET('20 %'!$E62,,(COLUMNS($E$6:AB61)-1)*4,,4)),"")</f>
        <v/>
      </c>
      <c r="AC61" s="54" t="str">
        <f ca="1">IFERROR(AVERAGE(OFFSET('20 %'!$E62,,(COLUMNS($E$6:AC61)-1)*4,,4)),"")</f>
        <v/>
      </c>
      <c r="AD61" s="54" t="str">
        <f ca="1">IFERROR(AVERAGE(OFFSET('20 %'!$E62,,(COLUMNS($E$6:AD61)-1)*4,,4)),"")</f>
        <v/>
      </c>
      <c r="AE61" s="54" t="str">
        <f ca="1">IFERROR(AVERAGE(OFFSET('20 %'!$E62,,(COLUMNS($E$6:AE61)-1)*4,,4)),"")</f>
        <v/>
      </c>
      <c r="AF61" s="54" t="str">
        <f ca="1">IFERROR(AVERAGE(OFFSET('20 %'!$E62,,(COLUMNS($E$6:AF61)-1)*4,,4)),"")</f>
        <v/>
      </c>
      <c r="AG61" s="54" t="str">
        <f ca="1">IFERROR(AVERAGE(OFFSET('20 %'!$E62,,(COLUMNS($E$6:AG61)-1)*4,,4)),"")</f>
        <v/>
      </c>
      <c r="AH61" s="54" t="str">
        <f ca="1">IFERROR(AVERAGE(OFFSET('20 %'!$E62,,(COLUMNS($E$6:AH61)-1)*4,,4)),"")</f>
        <v/>
      </c>
      <c r="AI61" s="54" t="str">
        <f ca="1">IFERROR(AVERAGE(OFFSET('20 %'!$E62,,(COLUMNS($E$6:AI61)-1)*4,,4)),"")</f>
        <v/>
      </c>
      <c r="AJ61" s="54" t="str">
        <f ca="1">IFERROR(AVERAGE(OFFSET('20 %'!$E62,,(COLUMNS($E$6:AJ61)-1)*4,,4)),"")</f>
        <v/>
      </c>
      <c r="AK61" s="54" t="str">
        <f ca="1">IFERROR(AVERAGE(OFFSET('20 %'!$E62,,(COLUMNS($E$6:AK61)-1)*4,,4)),"")</f>
        <v/>
      </c>
      <c r="AL61" s="54" t="str">
        <f ca="1">IFERROR(AVERAGE(OFFSET('20 %'!$E62,,(COLUMNS($E$6:AL61)-1)*4,,4)),"")</f>
        <v/>
      </c>
      <c r="AM61" s="54" t="str">
        <f ca="1">IFERROR(AVERAGE(OFFSET('20 %'!$E62,,(COLUMNS($E$6:AM61)-1)*4,,4)),"")</f>
        <v/>
      </c>
      <c r="AN61" s="54" t="str">
        <f ca="1">IFERROR(AVERAGE(OFFSET('20 %'!$E62,,(COLUMNS($E$6:AN61)-1)*4,,4)),"")</f>
        <v/>
      </c>
      <c r="AO61" s="54" t="str">
        <f ca="1">IFERROR(AVERAGE(OFFSET('20 %'!$E62,,(COLUMNS($E$6:AO61)-1)*4,,4)),"")</f>
        <v/>
      </c>
      <c r="AP61" s="54" t="str">
        <f ca="1">IFERROR(AVERAGE(OFFSET('20 %'!$E62,,(COLUMNS($E$6:AP61)-1)*4,,4)),"")</f>
        <v/>
      </c>
      <c r="AQ61" s="54" t="str">
        <f ca="1">IFERROR(AVERAGE(OFFSET('20 %'!$E62,,(COLUMNS($E$6:AQ61)-1)*4,,4)),"")</f>
        <v/>
      </c>
      <c r="AR61" s="54" t="str">
        <f ca="1">IFERROR(AVERAGE(OFFSET('20 %'!$E62,,(COLUMNS($E$6:AR61)-1)*4,,4)),"")</f>
        <v/>
      </c>
      <c r="AS61" s="54" t="str">
        <f ca="1">IFERROR(AVERAGE(OFFSET('20 %'!$E62,,(COLUMNS($E$6:AS61)-1)*4,,4)),"")</f>
        <v/>
      </c>
    </row>
    <row r="62" spans="2:45" x14ac:dyDescent="0.25">
      <c r="B62" s="42" t="str">
        <f>IF(ISBLANK('Nota de Estudiantes'!B65),"",'Nota de Estudiantes'!B65)</f>
        <v/>
      </c>
      <c r="C62" s="42" t="str">
        <f>IF(ISBLANK('Nota de Estudiantes'!C65),"",'Nota de Estudiantes'!C65)</f>
        <v/>
      </c>
      <c r="D62" s="38" t="str">
        <f>IF(ISBLANK('Nota de Estudiantes'!D65),"",'Nota de Estudiantes'!D65)</f>
        <v/>
      </c>
      <c r="E62" s="54" t="str">
        <f ca="1">IFERROR(AVERAGE(OFFSET('20 %'!$E63,,(COLUMNS($E$6:E62)-1)*4,,4)),"")</f>
        <v/>
      </c>
      <c r="F62" s="54" t="str">
        <f ca="1">IFERROR(AVERAGE(OFFSET('20 %'!$E63,,(COLUMNS($E$6:F62)-1)*4,,4)),"")</f>
        <v/>
      </c>
      <c r="G62" s="54" t="str">
        <f ca="1">IFERROR(AVERAGE(OFFSET('20 %'!$E63,,(COLUMNS($E$6:G62)-1)*4,,4)),"")</f>
        <v/>
      </c>
      <c r="H62" s="54" t="str">
        <f ca="1">IFERROR(AVERAGE(OFFSET('20 %'!$E63,,(COLUMNS($E$6:H62)-1)*4,,4)),"")</f>
        <v/>
      </c>
      <c r="I62" s="54" t="str">
        <f ca="1">IFERROR(AVERAGE(OFFSET('20 %'!$E63,,(COLUMNS($E$6:I62)-1)*4,,4)),"")</f>
        <v/>
      </c>
      <c r="J62" s="54" t="str">
        <f ca="1">IFERROR(AVERAGE(OFFSET('20 %'!$E63,,(COLUMNS($E$6:J62)-1)*4,,4)),"")</f>
        <v/>
      </c>
      <c r="K62" s="54" t="str">
        <f ca="1">IFERROR(AVERAGE(OFFSET('20 %'!$E63,,(COLUMNS($E$6:K62)-1)*4,,4)),"")</f>
        <v/>
      </c>
      <c r="L62" s="54" t="str">
        <f ca="1">IFERROR(AVERAGE(OFFSET('20 %'!$E63,,(COLUMNS($E$6:L62)-1)*4,,4)),"")</f>
        <v/>
      </c>
      <c r="M62" s="54" t="str">
        <f ca="1">IFERROR(AVERAGE(OFFSET('20 %'!$E63,,(COLUMNS($E$6:M62)-1)*4,,4)),"")</f>
        <v/>
      </c>
      <c r="N62" s="54" t="str">
        <f ca="1">IFERROR(AVERAGE(OFFSET('20 %'!$E63,,(COLUMNS($E$6:N62)-1)*4,,4)),"")</f>
        <v/>
      </c>
      <c r="O62" s="54" t="str">
        <f ca="1">IFERROR(AVERAGE(OFFSET('20 %'!$E63,,(COLUMNS($E$6:O62)-1)*4,,4)),"")</f>
        <v/>
      </c>
      <c r="P62" s="54" t="str">
        <f ca="1">IFERROR(AVERAGE(OFFSET('20 %'!$E63,,(COLUMNS($E$6:P62)-1)*4,,4)),"")</f>
        <v/>
      </c>
      <c r="Q62" s="54" t="str">
        <f ca="1">IFERROR(AVERAGE(OFFSET('20 %'!$E63,,(COLUMNS($E$6:Q62)-1)*4,,4)),"")</f>
        <v/>
      </c>
      <c r="R62" s="54" t="str">
        <f ca="1">IFERROR(AVERAGE(OFFSET('20 %'!$E63,,(COLUMNS($E$6:R62)-1)*4,,4)),"")</f>
        <v/>
      </c>
      <c r="S62" s="54" t="str">
        <f ca="1">IFERROR(AVERAGE(OFFSET('20 %'!$E63,,(COLUMNS($E$6:S62)-1)*4,,4)),"")</f>
        <v/>
      </c>
      <c r="T62" s="54" t="str">
        <f ca="1">IFERROR(AVERAGE(OFFSET('20 %'!$E63,,(COLUMNS($E$6:T62)-1)*4,,4)),"")</f>
        <v/>
      </c>
      <c r="U62" s="54" t="str">
        <f ca="1">IFERROR(AVERAGE(OFFSET('20 %'!$E63,,(COLUMNS($E$6:U62)-1)*4,,4)),"")</f>
        <v/>
      </c>
      <c r="V62" s="54" t="str">
        <f ca="1">IFERROR(AVERAGE(OFFSET('20 %'!$E63,,(COLUMNS($E$6:V62)-1)*4,,4)),"")</f>
        <v/>
      </c>
      <c r="W62" s="54" t="str">
        <f ca="1">IFERROR(AVERAGE(OFFSET('20 %'!$E63,,(COLUMNS($E$6:W62)-1)*4,,4)),"")</f>
        <v/>
      </c>
      <c r="X62" s="54" t="str">
        <f ca="1">IFERROR(AVERAGE(OFFSET('20 %'!$E63,,(COLUMNS($E$6:X62)-1)*4,,4)),"")</f>
        <v/>
      </c>
      <c r="Y62" s="54" t="str">
        <f ca="1">IFERROR(AVERAGE(OFFSET('20 %'!$E63,,(COLUMNS($E$6:Y62)-1)*4,,4)),"")</f>
        <v/>
      </c>
      <c r="Z62" s="54" t="str">
        <f ca="1">IFERROR(AVERAGE(OFFSET('20 %'!$E63,,(COLUMNS($E$6:Z62)-1)*4,,4)),"")</f>
        <v/>
      </c>
      <c r="AA62" s="54" t="str">
        <f ca="1">IFERROR(AVERAGE(OFFSET('20 %'!$E63,,(COLUMNS($E$6:AA62)-1)*4,,4)),"")</f>
        <v/>
      </c>
      <c r="AB62" s="54" t="str">
        <f ca="1">IFERROR(AVERAGE(OFFSET('20 %'!$E63,,(COLUMNS($E$6:AB62)-1)*4,,4)),"")</f>
        <v/>
      </c>
      <c r="AC62" s="54" t="str">
        <f ca="1">IFERROR(AVERAGE(OFFSET('20 %'!$E63,,(COLUMNS($E$6:AC62)-1)*4,,4)),"")</f>
        <v/>
      </c>
      <c r="AD62" s="54" t="str">
        <f ca="1">IFERROR(AVERAGE(OFFSET('20 %'!$E63,,(COLUMNS($E$6:AD62)-1)*4,,4)),"")</f>
        <v/>
      </c>
      <c r="AE62" s="54" t="str">
        <f ca="1">IFERROR(AVERAGE(OFFSET('20 %'!$E63,,(COLUMNS($E$6:AE62)-1)*4,,4)),"")</f>
        <v/>
      </c>
      <c r="AF62" s="54" t="str">
        <f ca="1">IFERROR(AVERAGE(OFFSET('20 %'!$E63,,(COLUMNS($E$6:AF62)-1)*4,,4)),"")</f>
        <v/>
      </c>
      <c r="AG62" s="54" t="str">
        <f ca="1">IFERROR(AVERAGE(OFFSET('20 %'!$E63,,(COLUMNS($E$6:AG62)-1)*4,,4)),"")</f>
        <v/>
      </c>
      <c r="AH62" s="54" t="str">
        <f ca="1">IFERROR(AVERAGE(OFFSET('20 %'!$E63,,(COLUMNS($E$6:AH62)-1)*4,,4)),"")</f>
        <v/>
      </c>
      <c r="AI62" s="54" t="str">
        <f ca="1">IFERROR(AVERAGE(OFFSET('20 %'!$E63,,(COLUMNS($E$6:AI62)-1)*4,,4)),"")</f>
        <v/>
      </c>
      <c r="AJ62" s="54" t="str">
        <f ca="1">IFERROR(AVERAGE(OFFSET('20 %'!$E63,,(COLUMNS($E$6:AJ62)-1)*4,,4)),"")</f>
        <v/>
      </c>
      <c r="AK62" s="54" t="str">
        <f ca="1">IFERROR(AVERAGE(OFFSET('20 %'!$E63,,(COLUMNS($E$6:AK62)-1)*4,,4)),"")</f>
        <v/>
      </c>
      <c r="AL62" s="54" t="str">
        <f ca="1">IFERROR(AVERAGE(OFFSET('20 %'!$E63,,(COLUMNS($E$6:AL62)-1)*4,,4)),"")</f>
        <v/>
      </c>
      <c r="AM62" s="54" t="str">
        <f ca="1">IFERROR(AVERAGE(OFFSET('20 %'!$E63,,(COLUMNS($E$6:AM62)-1)*4,,4)),"")</f>
        <v/>
      </c>
      <c r="AN62" s="54" t="str">
        <f ca="1">IFERROR(AVERAGE(OFFSET('20 %'!$E63,,(COLUMNS($E$6:AN62)-1)*4,,4)),"")</f>
        <v/>
      </c>
      <c r="AO62" s="54" t="str">
        <f ca="1">IFERROR(AVERAGE(OFFSET('20 %'!$E63,,(COLUMNS($E$6:AO62)-1)*4,,4)),"")</f>
        <v/>
      </c>
      <c r="AP62" s="54" t="str">
        <f ca="1">IFERROR(AVERAGE(OFFSET('20 %'!$E63,,(COLUMNS($E$6:AP62)-1)*4,,4)),"")</f>
        <v/>
      </c>
      <c r="AQ62" s="54" t="str">
        <f ca="1">IFERROR(AVERAGE(OFFSET('20 %'!$E63,,(COLUMNS($E$6:AQ62)-1)*4,,4)),"")</f>
        <v/>
      </c>
      <c r="AR62" s="54" t="str">
        <f ca="1">IFERROR(AVERAGE(OFFSET('20 %'!$E63,,(COLUMNS($E$6:AR62)-1)*4,,4)),"")</f>
        <v/>
      </c>
      <c r="AS62" s="54" t="str">
        <f ca="1">IFERROR(AVERAGE(OFFSET('20 %'!$E63,,(COLUMNS($E$6:AS62)-1)*4,,4)),"")</f>
        <v/>
      </c>
    </row>
    <row r="63" spans="2:45" x14ac:dyDescent="0.25">
      <c r="B63" s="42" t="str">
        <f>IF(ISBLANK('Nota de Estudiantes'!B66),"",'Nota de Estudiantes'!B66)</f>
        <v/>
      </c>
      <c r="C63" s="42" t="str">
        <f>IF(ISBLANK('Nota de Estudiantes'!C66),"",'Nota de Estudiantes'!C66)</f>
        <v/>
      </c>
      <c r="D63" s="38" t="str">
        <f>IF(ISBLANK('Nota de Estudiantes'!D66),"",'Nota de Estudiantes'!D66)</f>
        <v/>
      </c>
      <c r="E63" s="54" t="str">
        <f ca="1">IFERROR(AVERAGE(OFFSET('20 %'!$E64,,(COLUMNS($E$6:E63)-1)*4,,4)),"")</f>
        <v/>
      </c>
      <c r="F63" s="54" t="str">
        <f ca="1">IFERROR(AVERAGE(OFFSET('20 %'!$E64,,(COLUMNS($E$6:F63)-1)*4,,4)),"")</f>
        <v/>
      </c>
      <c r="G63" s="54" t="str">
        <f ca="1">IFERROR(AVERAGE(OFFSET('20 %'!$E64,,(COLUMNS($E$6:G63)-1)*4,,4)),"")</f>
        <v/>
      </c>
      <c r="H63" s="54" t="str">
        <f ca="1">IFERROR(AVERAGE(OFFSET('20 %'!$E64,,(COLUMNS($E$6:H63)-1)*4,,4)),"")</f>
        <v/>
      </c>
      <c r="I63" s="54" t="str">
        <f ca="1">IFERROR(AVERAGE(OFFSET('20 %'!$E64,,(COLUMNS($E$6:I63)-1)*4,,4)),"")</f>
        <v/>
      </c>
      <c r="J63" s="54" t="str">
        <f ca="1">IFERROR(AVERAGE(OFFSET('20 %'!$E64,,(COLUMNS($E$6:J63)-1)*4,,4)),"")</f>
        <v/>
      </c>
      <c r="K63" s="54" t="str">
        <f ca="1">IFERROR(AVERAGE(OFFSET('20 %'!$E64,,(COLUMNS($E$6:K63)-1)*4,,4)),"")</f>
        <v/>
      </c>
      <c r="L63" s="54" t="str">
        <f ca="1">IFERROR(AVERAGE(OFFSET('20 %'!$E64,,(COLUMNS($E$6:L63)-1)*4,,4)),"")</f>
        <v/>
      </c>
      <c r="M63" s="54" t="str">
        <f ca="1">IFERROR(AVERAGE(OFFSET('20 %'!$E64,,(COLUMNS($E$6:M63)-1)*4,,4)),"")</f>
        <v/>
      </c>
      <c r="N63" s="54" t="str">
        <f ca="1">IFERROR(AVERAGE(OFFSET('20 %'!$E64,,(COLUMNS($E$6:N63)-1)*4,,4)),"")</f>
        <v/>
      </c>
      <c r="O63" s="54" t="str">
        <f ca="1">IFERROR(AVERAGE(OFFSET('20 %'!$E64,,(COLUMNS($E$6:O63)-1)*4,,4)),"")</f>
        <v/>
      </c>
      <c r="P63" s="54" t="str">
        <f ca="1">IFERROR(AVERAGE(OFFSET('20 %'!$E64,,(COLUMNS($E$6:P63)-1)*4,,4)),"")</f>
        <v/>
      </c>
      <c r="Q63" s="54" t="str">
        <f ca="1">IFERROR(AVERAGE(OFFSET('20 %'!$E64,,(COLUMNS($E$6:Q63)-1)*4,,4)),"")</f>
        <v/>
      </c>
      <c r="R63" s="54" t="str">
        <f ca="1">IFERROR(AVERAGE(OFFSET('20 %'!$E64,,(COLUMNS($E$6:R63)-1)*4,,4)),"")</f>
        <v/>
      </c>
      <c r="S63" s="54" t="str">
        <f ca="1">IFERROR(AVERAGE(OFFSET('20 %'!$E64,,(COLUMNS($E$6:S63)-1)*4,,4)),"")</f>
        <v/>
      </c>
      <c r="T63" s="54" t="str">
        <f ca="1">IFERROR(AVERAGE(OFFSET('20 %'!$E64,,(COLUMNS($E$6:T63)-1)*4,,4)),"")</f>
        <v/>
      </c>
      <c r="U63" s="54" t="str">
        <f ca="1">IFERROR(AVERAGE(OFFSET('20 %'!$E64,,(COLUMNS($E$6:U63)-1)*4,,4)),"")</f>
        <v/>
      </c>
      <c r="V63" s="54" t="str">
        <f ca="1">IFERROR(AVERAGE(OFFSET('20 %'!$E64,,(COLUMNS($E$6:V63)-1)*4,,4)),"")</f>
        <v/>
      </c>
      <c r="W63" s="54" t="str">
        <f ca="1">IFERROR(AVERAGE(OFFSET('20 %'!$E64,,(COLUMNS($E$6:W63)-1)*4,,4)),"")</f>
        <v/>
      </c>
      <c r="X63" s="54" t="str">
        <f ca="1">IFERROR(AVERAGE(OFFSET('20 %'!$E64,,(COLUMNS($E$6:X63)-1)*4,,4)),"")</f>
        <v/>
      </c>
      <c r="Y63" s="54" t="str">
        <f ca="1">IFERROR(AVERAGE(OFFSET('20 %'!$E64,,(COLUMNS($E$6:Y63)-1)*4,,4)),"")</f>
        <v/>
      </c>
      <c r="Z63" s="54" t="str">
        <f ca="1">IFERROR(AVERAGE(OFFSET('20 %'!$E64,,(COLUMNS($E$6:Z63)-1)*4,,4)),"")</f>
        <v/>
      </c>
      <c r="AA63" s="54" t="str">
        <f ca="1">IFERROR(AVERAGE(OFFSET('20 %'!$E64,,(COLUMNS($E$6:AA63)-1)*4,,4)),"")</f>
        <v/>
      </c>
      <c r="AB63" s="54" t="str">
        <f ca="1">IFERROR(AVERAGE(OFFSET('20 %'!$E64,,(COLUMNS($E$6:AB63)-1)*4,,4)),"")</f>
        <v/>
      </c>
      <c r="AC63" s="54" t="str">
        <f ca="1">IFERROR(AVERAGE(OFFSET('20 %'!$E64,,(COLUMNS($E$6:AC63)-1)*4,,4)),"")</f>
        <v/>
      </c>
      <c r="AD63" s="54" t="str">
        <f ca="1">IFERROR(AVERAGE(OFFSET('20 %'!$E64,,(COLUMNS($E$6:AD63)-1)*4,,4)),"")</f>
        <v/>
      </c>
      <c r="AE63" s="54" t="str">
        <f ca="1">IFERROR(AVERAGE(OFFSET('20 %'!$E64,,(COLUMNS($E$6:AE63)-1)*4,,4)),"")</f>
        <v/>
      </c>
      <c r="AF63" s="54" t="str">
        <f ca="1">IFERROR(AVERAGE(OFFSET('20 %'!$E64,,(COLUMNS($E$6:AF63)-1)*4,,4)),"")</f>
        <v/>
      </c>
      <c r="AG63" s="54" t="str">
        <f ca="1">IFERROR(AVERAGE(OFFSET('20 %'!$E64,,(COLUMNS($E$6:AG63)-1)*4,,4)),"")</f>
        <v/>
      </c>
      <c r="AH63" s="54" t="str">
        <f ca="1">IFERROR(AVERAGE(OFFSET('20 %'!$E64,,(COLUMNS($E$6:AH63)-1)*4,,4)),"")</f>
        <v/>
      </c>
      <c r="AI63" s="54" t="str">
        <f ca="1">IFERROR(AVERAGE(OFFSET('20 %'!$E64,,(COLUMNS($E$6:AI63)-1)*4,,4)),"")</f>
        <v/>
      </c>
      <c r="AJ63" s="54" t="str">
        <f ca="1">IFERROR(AVERAGE(OFFSET('20 %'!$E64,,(COLUMNS($E$6:AJ63)-1)*4,,4)),"")</f>
        <v/>
      </c>
      <c r="AK63" s="54" t="str">
        <f ca="1">IFERROR(AVERAGE(OFFSET('20 %'!$E64,,(COLUMNS($E$6:AK63)-1)*4,,4)),"")</f>
        <v/>
      </c>
      <c r="AL63" s="54" t="str">
        <f ca="1">IFERROR(AVERAGE(OFFSET('20 %'!$E64,,(COLUMNS($E$6:AL63)-1)*4,,4)),"")</f>
        <v/>
      </c>
      <c r="AM63" s="54" t="str">
        <f ca="1">IFERROR(AVERAGE(OFFSET('20 %'!$E64,,(COLUMNS($E$6:AM63)-1)*4,,4)),"")</f>
        <v/>
      </c>
      <c r="AN63" s="54" t="str">
        <f ca="1">IFERROR(AVERAGE(OFFSET('20 %'!$E64,,(COLUMNS($E$6:AN63)-1)*4,,4)),"")</f>
        <v/>
      </c>
      <c r="AO63" s="54" t="str">
        <f ca="1">IFERROR(AVERAGE(OFFSET('20 %'!$E64,,(COLUMNS($E$6:AO63)-1)*4,,4)),"")</f>
        <v/>
      </c>
      <c r="AP63" s="54" t="str">
        <f ca="1">IFERROR(AVERAGE(OFFSET('20 %'!$E64,,(COLUMNS($E$6:AP63)-1)*4,,4)),"")</f>
        <v/>
      </c>
      <c r="AQ63" s="54" t="str">
        <f ca="1">IFERROR(AVERAGE(OFFSET('20 %'!$E64,,(COLUMNS($E$6:AQ63)-1)*4,,4)),"")</f>
        <v/>
      </c>
      <c r="AR63" s="54" t="str">
        <f ca="1">IFERROR(AVERAGE(OFFSET('20 %'!$E64,,(COLUMNS($E$6:AR63)-1)*4,,4)),"")</f>
        <v/>
      </c>
      <c r="AS63" s="54" t="str">
        <f ca="1">IFERROR(AVERAGE(OFFSET('20 %'!$E64,,(COLUMNS($E$6:AS63)-1)*4,,4)),"")</f>
        <v/>
      </c>
    </row>
    <row r="64" spans="2:45" x14ac:dyDescent="0.25">
      <c r="B64" s="42" t="str">
        <f>IF(ISBLANK('Nota de Estudiantes'!B67),"",'Nota de Estudiantes'!B67)</f>
        <v/>
      </c>
      <c r="C64" s="42" t="str">
        <f>IF(ISBLANK('Nota de Estudiantes'!C67),"",'Nota de Estudiantes'!C67)</f>
        <v/>
      </c>
      <c r="D64" s="38" t="str">
        <f>IF(ISBLANK('Nota de Estudiantes'!D67),"",'Nota de Estudiantes'!D67)</f>
        <v/>
      </c>
      <c r="E64" s="54" t="str">
        <f ca="1">IFERROR(AVERAGE(OFFSET('20 %'!$E65,,(COLUMNS($E$6:E64)-1)*4,,4)),"")</f>
        <v/>
      </c>
      <c r="F64" s="54" t="str">
        <f ca="1">IFERROR(AVERAGE(OFFSET('20 %'!$E65,,(COLUMNS($E$6:F64)-1)*4,,4)),"")</f>
        <v/>
      </c>
      <c r="G64" s="54" t="str">
        <f ca="1">IFERROR(AVERAGE(OFFSET('20 %'!$E65,,(COLUMNS($E$6:G64)-1)*4,,4)),"")</f>
        <v/>
      </c>
      <c r="H64" s="54" t="str">
        <f ca="1">IFERROR(AVERAGE(OFFSET('20 %'!$E65,,(COLUMNS($E$6:H64)-1)*4,,4)),"")</f>
        <v/>
      </c>
      <c r="I64" s="54" t="str">
        <f ca="1">IFERROR(AVERAGE(OFFSET('20 %'!$E65,,(COLUMNS($E$6:I64)-1)*4,,4)),"")</f>
        <v/>
      </c>
      <c r="J64" s="54" t="str">
        <f ca="1">IFERROR(AVERAGE(OFFSET('20 %'!$E65,,(COLUMNS($E$6:J64)-1)*4,,4)),"")</f>
        <v/>
      </c>
      <c r="K64" s="54" t="str">
        <f ca="1">IFERROR(AVERAGE(OFFSET('20 %'!$E65,,(COLUMNS($E$6:K64)-1)*4,,4)),"")</f>
        <v/>
      </c>
      <c r="L64" s="54" t="str">
        <f ca="1">IFERROR(AVERAGE(OFFSET('20 %'!$E65,,(COLUMNS($E$6:L64)-1)*4,,4)),"")</f>
        <v/>
      </c>
      <c r="M64" s="54" t="str">
        <f ca="1">IFERROR(AVERAGE(OFFSET('20 %'!$E65,,(COLUMNS($E$6:M64)-1)*4,,4)),"")</f>
        <v/>
      </c>
      <c r="N64" s="54" t="str">
        <f ca="1">IFERROR(AVERAGE(OFFSET('20 %'!$E65,,(COLUMNS($E$6:N64)-1)*4,,4)),"")</f>
        <v/>
      </c>
      <c r="O64" s="54" t="str">
        <f ca="1">IFERROR(AVERAGE(OFFSET('20 %'!$E65,,(COLUMNS($E$6:O64)-1)*4,,4)),"")</f>
        <v/>
      </c>
      <c r="P64" s="54" t="str">
        <f ca="1">IFERROR(AVERAGE(OFFSET('20 %'!$E65,,(COLUMNS($E$6:P64)-1)*4,,4)),"")</f>
        <v/>
      </c>
      <c r="Q64" s="54" t="str">
        <f ca="1">IFERROR(AVERAGE(OFFSET('20 %'!$E65,,(COLUMNS($E$6:Q64)-1)*4,,4)),"")</f>
        <v/>
      </c>
      <c r="R64" s="54" t="str">
        <f ca="1">IFERROR(AVERAGE(OFFSET('20 %'!$E65,,(COLUMNS($E$6:R64)-1)*4,,4)),"")</f>
        <v/>
      </c>
      <c r="S64" s="54" t="str">
        <f ca="1">IFERROR(AVERAGE(OFFSET('20 %'!$E65,,(COLUMNS($E$6:S64)-1)*4,,4)),"")</f>
        <v/>
      </c>
      <c r="T64" s="54" t="str">
        <f ca="1">IFERROR(AVERAGE(OFFSET('20 %'!$E65,,(COLUMNS($E$6:T64)-1)*4,,4)),"")</f>
        <v/>
      </c>
      <c r="U64" s="54" t="str">
        <f ca="1">IFERROR(AVERAGE(OFFSET('20 %'!$E65,,(COLUMNS($E$6:U64)-1)*4,,4)),"")</f>
        <v/>
      </c>
      <c r="V64" s="54" t="str">
        <f ca="1">IFERROR(AVERAGE(OFFSET('20 %'!$E65,,(COLUMNS($E$6:V64)-1)*4,,4)),"")</f>
        <v/>
      </c>
      <c r="W64" s="54" t="str">
        <f ca="1">IFERROR(AVERAGE(OFFSET('20 %'!$E65,,(COLUMNS($E$6:W64)-1)*4,,4)),"")</f>
        <v/>
      </c>
      <c r="X64" s="54" t="str">
        <f ca="1">IFERROR(AVERAGE(OFFSET('20 %'!$E65,,(COLUMNS($E$6:X64)-1)*4,,4)),"")</f>
        <v/>
      </c>
      <c r="Y64" s="54" t="str">
        <f ca="1">IFERROR(AVERAGE(OFFSET('20 %'!$E65,,(COLUMNS($E$6:Y64)-1)*4,,4)),"")</f>
        <v/>
      </c>
      <c r="Z64" s="54" t="str">
        <f ca="1">IFERROR(AVERAGE(OFFSET('20 %'!$E65,,(COLUMNS($E$6:Z64)-1)*4,,4)),"")</f>
        <v/>
      </c>
      <c r="AA64" s="54" t="str">
        <f ca="1">IFERROR(AVERAGE(OFFSET('20 %'!$E65,,(COLUMNS($E$6:AA64)-1)*4,,4)),"")</f>
        <v/>
      </c>
      <c r="AB64" s="54" t="str">
        <f ca="1">IFERROR(AVERAGE(OFFSET('20 %'!$E65,,(COLUMNS($E$6:AB64)-1)*4,,4)),"")</f>
        <v/>
      </c>
      <c r="AC64" s="54" t="str">
        <f ca="1">IFERROR(AVERAGE(OFFSET('20 %'!$E65,,(COLUMNS($E$6:AC64)-1)*4,,4)),"")</f>
        <v/>
      </c>
      <c r="AD64" s="54" t="str">
        <f ca="1">IFERROR(AVERAGE(OFFSET('20 %'!$E65,,(COLUMNS($E$6:AD64)-1)*4,,4)),"")</f>
        <v/>
      </c>
      <c r="AE64" s="54" t="str">
        <f ca="1">IFERROR(AVERAGE(OFFSET('20 %'!$E65,,(COLUMNS($E$6:AE64)-1)*4,,4)),"")</f>
        <v/>
      </c>
      <c r="AF64" s="54" t="str">
        <f ca="1">IFERROR(AVERAGE(OFFSET('20 %'!$E65,,(COLUMNS($E$6:AF64)-1)*4,,4)),"")</f>
        <v/>
      </c>
      <c r="AG64" s="54" t="str">
        <f ca="1">IFERROR(AVERAGE(OFFSET('20 %'!$E65,,(COLUMNS($E$6:AG64)-1)*4,,4)),"")</f>
        <v/>
      </c>
      <c r="AH64" s="54" t="str">
        <f ca="1">IFERROR(AVERAGE(OFFSET('20 %'!$E65,,(COLUMNS($E$6:AH64)-1)*4,,4)),"")</f>
        <v/>
      </c>
      <c r="AI64" s="54" t="str">
        <f ca="1">IFERROR(AVERAGE(OFFSET('20 %'!$E65,,(COLUMNS($E$6:AI64)-1)*4,,4)),"")</f>
        <v/>
      </c>
      <c r="AJ64" s="54" t="str">
        <f ca="1">IFERROR(AVERAGE(OFFSET('20 %'!$E65,,(COLUMNS($E$6:AJ64)-1)*4,,4)),"")</f>
        <v/>
      </c>
      <c r="AK64" s="54" t="str">
        <f ca="1">IFERROR(AVERAGE(OFFSET('20 %'!$E65,,(COLUMNS($E$6:AK64)-1)*4,,4)),"")</f>
        <v/>
      </c>
      <c r="AL64" s="54" t="str">
        <f ca="1">IFERROR(AVERAGE(OFFSET('20 %'!$E65,,(COLUMNS($E$6:AL64)-1)*4,,4)),"")</f>
        <v/>
      </c>
      <c r="AM64" s="54" t="str">
        <f ca="1">IFERROR(AVERAGE(OFFSET('20 %'!$E65,,(COLUMNS($E$6:AM64)-1)*4,,4)),"")</f>
        <v/>
      </c>
      <c r="AN64" s="54" t="str">
        <f ca="1">IFERROR(AVERAGE(OFFSET('20 %'!$E65,,(COLUMNS($E$6:AN64)-1)*4,,4)),"")</f>
        <v/>
      </c>
      <c r="AO64" s="54" t="str">
        <f ca="1">IFERROR(AVERAGE(OFFSET('20 %'!$E65,,(COLUMNS($E$6:AO64)-1)*4,,4)),"")</f>
        <v/>
      </c>
      <c r="AP64" s="54" t="str">
        <f ca="1">IFERROR(AVERAGE(OFFSET('20 %'!$E65,,(COLUMNS($E$6:AP64)-1)*4,,4)),"")</f>
        <v/>
      </c>
      <c r="AQ64" s="54" t="str">
        <f ca="1">IFERROR(AVERAGE(OFFSET('20 %'!$E65,,(COLUMNS($E$6:AQ64)-1)*4,,4)),"")</f>
        <v/>
      </c>
      <c r="AR64" s="54" t="str">
        <f ca="1">IFERROR(AVERAGE(OFFSET('20 %'!$E65,,(COLUMNS($E$6:AR64)-1)*4,,4)),"")</f>
        <v/>
      </c>
      <c r="AS64" s="54" t="str">
        <f ca="1">IFERROR(AVERAGE(OFFSET('20 %'!$E65,,(COLUMNS($E$6:AS64)-1)*4,,4)),"")</f>
        <v/>
      </c>
    </row>
    <row r="65" spans="2:45" x14ac:dyDescent="0.25">
      <c r="B65" s="42" t="str">
        <f>IF(ISBLANK('Nota de Estudiantes'!B68),"",'Nota de Estudiantes'!B68)</f>
        <v/>
      </c>
      <c r="C65" s="42" t="str">
        <f>IF(ISBLANK('Nota de Estudiantes'!C68),"",'Nota de Estudiantes'!C68)</f>
        <v/>
      </c>
      <c r="D65" s="38" t="str">
        <f>IF(ISBLANK('Nota de Estudiantes'!D68),"",'Nota de Estudiantes'!D68)</f>
        <v/>
      </c>
      <c r="E65" s="54" t="str">
        <f ca="1">IFERROR(AVERAGE(OFFSET('20 %'!$E66,,(COLUMNS($E$6:E65)-1)*4,,4)),"")</f>
        <v/>
      </c>
      <c r="F65" s="54" t="str">
        <f ca="1">IFERROR(AVERAGE(OFFSET('20 %'!$E66,,(COLUMNS($E$6:F65)-1)*4,,4)),"")</f>
        <v/>
      </c>
      <c r="G65" s="54" t="str">
        <f ca="1">IFERROR(AVERAGE(OFFSET('20 %'!$E66,,(COLUMNS($E$6:G65)-1)*4,,4)),"")</f>
        <v/>
      </c>
      <c r="H65" s="54" t="str">
        <f ca="1">IFERROR(AVERAGE(OFFSET('20 %'!$E66,,(COLUMNS($E$6:H65)-1)*4,,4)),"")</f>
        <v/>
      </c>
      <c r="I65" s="54" t="str">
        <f ca="1">IFERROR(AVERAGE(OFFSET('20 %'!$E66,,(COLUMNS($E$6:I65)-1)*4,,4)),"")</f>
        <v/>
      </c>
      <c r="J65" s="54" t="str">
        <f ca="1">IFERROR(AVERAGE(OFFSET('20 %'!$E66,,(COLUMNS($E$6:J65)-1)*4,,4)),"")</f>
        <v/>
      </c>
      <c r="K65" s="54" t="str">
        <f ca="1">IFERROR(AVERAGE(OFFSET('20 %'!$E66,,(COLUMNS($E$6:K65)-1)*4,,4)),"")</f>
        <v/>
      </c>
      <c r="L65" s="54" t="str">
        <f ca="1">IFERROR(AVERAGE(OFFSET('20 %'!$E66,,(COLUMNS($E$6:L65)-1)*4,,4)),"")</f>
        <v/>
      </c>
      <c r="M65" s="54" t="str">
        <f ca="1">IFERROR(AVERAGE(OFFSET('20 %'!$E66,,(COLUMNS($E$6:M65)-1)*4,,4)),"")</f>
        <v/>
      </c>
      <c r="N65" s="54" t="str">
        <f ca="1">IFERROR(AVERAGE(OFFSET('20 %'!$E66,,(COLUMNS($E$6:N65)-1)*4,,4)),"")</f>
        <v/>
      </c>
      <c r="O65" s="54" t="str">
        <f ca="1">IFERROR(AVERAGE(OFFSET('20 %'!$E66,,(COLUMNS($E$6:O65)-1)*4,,4)),"")</f>
        <v/>
      </c>
      <c r="P65" s="54" t="str">
        <f ca="1">IFERROR(AVERAGE(OFFSET('20 %'!$E66,,(COLUMNS($E$6:P65)-1)*4,,4)),"")</f>
        <v/>
      </c>
      <c r="Q65" s="54" t="str">
        <f ca="1">IFERROR(AVERAGE(OFFSET('20 %'!$E66,,(COLUMNS($E$6:Q65)-1)*4,,4)),"")</f>
        <v/>
      </c>
      <c r="R65" s="54" t="str">
        <f ca="1">IFERROR(AVERAGE(OFFSET('20 %'!$E66,,(COLUMNS($E$6:R65)-1)*4,,4)),"")</f>
        <v/>
      </c>
      <c r="S65" s="54" t="str">
        <f ca="1">IFERROR(AVERAGE(OFFSET('20 %'!$E66,,(COLUMNS($E$6:S65)-1)*4,,4)),"")</f>
        <v/>
      </c>
      <c r="T65" s="54" t="str">
        <f ca="1">IFERROR(AVERAGE(OFFSET('20 %'!$E66,,(COLUMNS($E$6:T65)-1)*4,,4)),"")</f>
        <v/>
      </c>
      <c r="U65" s="54" t="str">
        <f ca="1">IFERROR(AVERAGE(OFFSET('20 %'!$E66,,(COLUMNS($E$6:U65)-1)*4,,4)),"")</f>
        <v/>
      </c>
      <c r="V65" s="54" t="str">
        <f ca="1">IFERROR(AVERAGE(OFFSET('20 %'!$E66,,(COLUMNS($E$6:V65)-1)*4,,4)),"")</f>
        <v/>
      </c>
      <c r="W65" s="54" t="str">
        <f ca="1">IFERROR(AVERAGE(OFFSET('20 %'!$E66,,(COLUMNS($E$6:W65)-1)*4,,4)),"")</f>
        <v/>
      </c>
      <c r="X65" s="54" t="str">
        <f ca="1">IFERROR(AVERAGE(OFFSET('20 %'!$E66,,(COLUMNS($E$6:X65)-1)*4,,4)),"")</f>
        <v/>
      </c>
      <c r="Y65" s="54" t="str">
        <f ca="1">IFERROR(AVERAGE(OFFSET('20 %'!$E66,,(COLUMNS($E$6:Y65)-1)*4,,4)),"")</f>
        <v/>
      </c>
      <c r="Z65" s="54" t="str">
        <f ca="1">IFERROR(AVERAGE(OFFSET('20 %'!$E66,,(COLUMNS($E$6:Z65)-1)*4,,4)),"")</f>
        <v/>
      </c>
      <c r="AA65" s="54" t="str">
        <f ca="1">IFERROR(AVERAGE(OFFSET('20 %'!$E66,,(COLUMNS($E$6:AA65)-1)*4,,4)),"")</f>
        <v/>
      </c>
      <c r="AB65" s="54" t="str">
        <f ca="1">IFERROR(AVERAGE(OFFSET('20 %'!$E66,,(COLUMNS($E$6:AB65)-1)*4,,4)),"")</f>
        <v/>
      </c>
      <c r="AC65" s="54" t="str">
        <f ca="1">IFERROR(AVERAGE(OFFSET('20 %'!$E66,,(COLUMNS($E$6:AC65)-1)*4,,4)),"")</f>
        <v/>
      </c>
      <c r="AD65" s="54" t="str">
        <f ca="1">IFERROR(AVERAGE(OFFSET('20 %'!$E66,,(COLUMNS($E$6:AD65)-1)*4,,4)),"")</f>
        <v/>
      </c>
      <c r="AE65" s="54" t="str">
        <f ca="1">IFERROR(AVERAGE(OFFSET('20 %'!$E66,,(COLUMNS($E$6:AE65)-1)*4,,4)),"")</f>
        <v/>
      </c>
      <c r="AF65" s="54" t="str">
        <f ca="1">IFERROR(AVERAGE(OFFSET('20 %'!$E66,,(COLUMNS($E$6:AF65)-1)*4,,4)),"")</f>
        <v/>
      </c>
      <c r="AG65" s="54" t="str">
        <f ca="1">IFERROR(AVERAGE(OFFSET('20 %'!$E66,,(COLUMNS($E$6:AG65)-1)*4,,4)),"")</f>
        <v/>
      </c>
      <c r="AH65" s="54" t="str">
        <f ca="1">IFERROR(AVERAGE(OFFSET('20 %'!$E66,,(COLUMNS($E$6:AH65)-1)*4,,4)),"")</f>
        <v/>
      </c>
      <c r="AI65" s="54" t="str">
        <f ca="1">IFERROR(AVERAGE(OFFSET('20 %'!$E66,,(COLUMNS($E$6:AI65)-1)*4,,4)),"")</f>
        <v/>
      </c>
      <c r="AJ65" s="54" t="str">
        <f ca="1">IFERROR(AVERAGE(OFFSET('20 %'!$E66,,(COLUMNS($E$6:AJ65)-1)*4,,4)),"")</f>
        <v/>
      </c>
      <c r="AK65" s="54" t="str">
        <f ca="1">IFERROR(AVERAGE(OFFSET('20 %'!$E66,,(COLUMNS($E$6:AK65)-1)*4,,4)),"")</f>
        <v/>
      </c>
      <c r="AL65" s="54" t="str">
        <f ca="1">IFERROR(AVERAGE(OFFSET('20 %'!$E66,,(COLUMNS($E$6:AL65)-1)*4,,4)),"")</f>
        <v/>
      </c>
      <c r="AM65" s="54" t="str">
        <f ca="1">IFERROR(AVERAGE(OFFSET('20 %'!$E66,,(COLUMNS($E$6:AM65)-1)*4,,4)),"")</f>
        <v/>
      </c>
      <c r="AN65" s="54" t="str">
        <f ca="1">IFERROR(AVERAGE(OFFSET('20 %'!$E66,,(COLUMNS($E$6:AN65)-1)*4,,4)),"")</f>
        <v/>
      </c>
      <c r="AO65" s="54" t="str">
        <f ca="1">IFERROR(AVERAGE(OFFSET('20 %'!$E66,,(COLUMNS($E$6:AO65)-1)*4,,4)),"")</f>
        <v/>
      </c>
      <c r="AP65" s="54" t="str">
        <f ca="1">IFERROR(AVERAGE(OFFSET('20 %'!$E66,,(COLUMNS($E$6:AP65)-1)*4,,4)),"")</f>
        <v/>
      </c>
      <c r="AQ65" s="54" t="str">
        <f ca="1">IFERROR(AVERAGE(OFFSET('20 %'!$E66,,(COLUMNS($E$6:AQ65)-1)*4,,4)),"")</f>
        <v/>
      </c>
      <c r="AR65" s="54" t="str">
        <f ca="1">IFERROR(AVERAGE(OFFSET('20 %'!$E66,,(COLUMNS($E$6:AR65)-1)*4,,4)),"")</f>
        <v/>
      </c>
      <c r="AS65" s="54" t="str">
        <f ca="1">IFERROR(AVERAGE(OFFSET('20 %'!$E66,,(COLUMNS($E$6:AS65)-1)*4,,4)),"")</f>
        <v/>
      </c>
    </row>
    <row r="66" spans="2:45" x14ac:dyDescent="0.25">
      <c r="B66" s="42" t="str">
        <f>IF(ISBLANK('Nota de Estudiantes'!B69),"",'Nota de Estudiantes'!B69)</f>
        <v/>
      </c>
      <c r="C66" s="42" t="str">
        <f>IF(ISBLANK('Nota de Estudiantes'!C69),"",'Nota de Estudiantes'!C69)</f>
        <v/>
      </c>
      <c r="D66" s="38" t="str">
        <f>IF(ISBLANK('Nota de Estudiantes'!D69),"",'Nota de Estudiantes'!D69)</f>
        <v/>
      </c>
      <c r="E66" s="54" t="str">
        <f ca="1">IFERROR(AVERAGE(OFFSET('20 %'!$E67,,(COLUMNS($E$6:E66)-1)*4,,4)),"")</f>
        <v/>
      </c>
      <c r="F66" s="54" t="str">
        <f ca="1">IFERROR(AVERAGE(OFFSET('20 %'!$E67,,(COLUMNS($E$6:F66)-1)*4,,4)),"")</f>
        <v/>
      </c>
      <c r="G66" s="54" t="str">
        <f ca="1">IFERROR(AVERAGE(OFFSET('20 %'!$E67,,(COLUMNS($E$6:G66)-1)*4,,4)),"")</f>
        <v/>
      </c>
      <c r="H66" s="54" t="str">
        <f ca="1">IFERROR(AVERAGE(OFFSET('20 %'!$E67,,(COLUMNS($E$6:H66)-1)*4,,4)),"")</f>
        <v/>
      </c>
      <c r="I66" s="54" t="str">
        <f ca="1">IFERROR(AVERAGE(OFFSET('20 %'!$E67,,(COLUMNS($E$6:I66)-1)*4,,4)),"")</f>
        <v/>
      </c>
      <c r="J66" s="54" t="str">
        <f ca="1">IFERROR(AVERAGE(OFFSET('20 %'!$E67,,(COLUMNS($E$6:J66)-1)*4,,4)),"")</f>
        <v/>
      </c>
      <c r="K66" s="54" t="str">
        <f ca="1">IFERROR(AVERAGE(OFFSET('20 %'!$E67,,(COLUMNS($E$6:K66)-1)*4,,4)),"")</f>
        <v/>
      </c>
      <c r="L66" s="54" t="str">
        <f ca="1">IFERROR(AVERAGE(OFFSET('20 %'!$E67,,(COLUMNS($E$6:L66)-1)*4,,4)),"")</f>
        <v/>
      </c>
      <c r="M66" s="54" t="str">
        <f ca="1">IFERROR(AVERAGE(OFFSET('20 %'!$E67,,(COLUMNS($E$6:M66)-1)*4,,4)),"")</f>
        <v/>
      </c>
      <c r="N66" s="54" t="str">
        <f ca="1">IFERROR(AVERAGE(OFFSET('20 %'!$E67,,(COLUMNS($E$6:N66)-1)*4,,4)),"")</f>
        <v/>
      </c>
      <c r="O66" s="54" t="str">
        <f ca="1">IFERROR(AVERAGE(OFFSET('20 %'!$E67,,(COLUMNS($E$6:O66)-1)*4,,4)),"")</f>
        <v/>
      </c>
      <c r="P66" s="54" t="str">
        <f ca="1">IFERROR(AVERAGE(OFFSET('20 %'!$E67,,(COLUMNS($E$6:P66)-1)*4,,4)),"")</f>
        <v/>
      </c>
      <c r="Q66" s="54" t="str">
        <f ca="1">IFERROR(AVERAGE(OFFSET('20 %'!$E67,,(COLUMNS($E$6:Q66)-1)*4,,4)),"")</f>
        <v/>
      </c>
      <c r="R66" s="54" t="str">
        <f ca="1">IFERROR(AVERAGE(OFFSET('20 %'!$E67,,(COLUMNS($E$6:R66)-1)*4,,4)),"")</f>
        <v/>
      </c>
      <c r="S66" s="54" t="str">
        <f ca="1">IFERROR(AVERAGE(OFFSET('20 %'!$E67,,(COLUMNS($E$6:S66)-1)*4,,4)),"")</f>
        <v/>
      </c>
      <c r="T66" s="54" t="str">
        <f ca="1">IFERROR(AVERAGE(OFFSET('20 %'!$E67,,(COLUMNS($E$6:T66)-1)*4,,4)),"")</f>
        <v/>
      </c>
      <c r="U66" s="54" t="str">
        <f ca="1">IFERROR(AVERAGE(OFFSET('20 %'!$E67,,(COLUMNS($E$6:U66)-1)*4,,4)),"")</f>
        <v/>
      </c>
      <c r="V66" s="54" t="str">
        <f ca="1">IFERROR(AVERAGE(OFFSET('20 %'!$E67,,(COLUMNS($E$6:V66)-1)*4,,4)),"")</f>
        <v/>
      </c>
      <c r="W66" s="54" t="str">
        <f ca="1">IFERROR(AVERAGE(OFFSET('20 %'!$E67,,(COLUMNS($E$6:W66)-1)*4,,4)),"")</f>
        <v/>
      </c>
      <c r="X66" s="54" t="str">
        <f ca="1">IFERROR(AVERAGE(OFFSET('20 %'!$E67,,(COLUMNS($E$6:X66)-1)*4,,4)),"")</f>
        <v/>
      </c>
      <c r="Y66" s="54" t="str">
        <f ca="1">IFERROR(AVERAGE(OFFSET('20 %'!$E67,,(COLUMNS($E$6:Y66)-1)*4,,4)),"")</f>
        <v/>
      </c>
      <c r="Z66" s="54" t="str">
        <f ca="1">IFERROR(AVERAGE(OFFSET('20 %'!$E67,,(COLUMNS($E$6:Z66)-1)*4,,4)),"")</f>
        <v/>
      </c>
      <c r="AA66" s="54" t="str">
        <f ca="1">IFERROR(AVERAGE(OFFSET('20 %'!$E67,,(COLUMNS($E$6:AA66)-1)*4,,4)),"")</f>
        <v/>
      </c>
      <c r="AB66" s="54" t="str">
        <f ca="1">IFERROR(AVERAGE(OFFSET('20 %'!$E67,,(COLUMNS($E$6:AB66)-1)*4,,4)),"")</f>
        <v/>
      </c>
      <c r="AC66" s="54" t="str">
        <f ca="1">IFERROR(AVERAGE(OFFSET('20 %'!$E67,,(COLUMNS($E$6:AC66)-1)*4,,4)),"")</f>
        <v/>
      </c>
      <c r="AD66" s="54" t="str">
        <f ca="1">IFERROR(AVERAGE(OFFSET('20 %'!$E67,,(COLUMNS($E$6:AD66)-1)*4,,4)),"")</f>
        <v/>
      </c>
      <c r="AE66" s="54" t="str">
        <f ca="1">IFERROR(AVERAGE(OFFSET('20 %'!$E67,,(COLUMNS($E$6:AE66)-1)*4,,4)),"")</f>
        <v/>
      </c>
      <c r="AF66" s="54" t="str">
        <f ca="1">IFERROR(AVERAGE(OFFSET('20 %'!$E67,,(COLUMNS($E$6:AF66)-1)*4,,4)),"")</f>
        <v/>
      </c>
      <c r="AG66" s="54" t="str">
        <f ca="1">IFERROR(AVERAGE(OFFSET('20 %'!$E67,,(COLUMNS($E$6:AG66)-1)*4,,4)),"")</f>
        <v/>
      </c>
      <c r="AH66" s="54" t="str">
        <f ca="1">IFERROR(AVERAGE(OFFSET('20 %'!$E67,,(COLUMNS($E$6:AH66)-1)*4,,4)),"")</f>
        <v/>
      </c>
      <c r="AI66" s="54" t="str">
        <f ca="1">IFERROR(AVERAGE(OFFSET('20 %'!$E67,,(COLUMNS($E$6:AI66)-1)*4,,4)),"")</f>
        <v/>
      </c>
      <c r="AJ66" s="54" t="str">
        <f ca="1">IFERROR(AVERAGE(OFFSET('20 %'!$E67,,(COLUMNS($E$6:AJ66)-1)*4,,4)),"")</f>
        <v/>
      </c>
      <c r="AK66" s="54" t="str">
        <f ca="1">IFERROR(AVERAGE(OFFSET('20 %'!$E67,,(COLUMNS($E$6:AK66)-1)*4,,4)),"")</f>
        <v/>
      </c>
      <c r="AL66" s="54" t="str">
        <f ca="1">IFERROR(AVERAGE(OFFSET('20 %'!$E67,,(COLUMNS($E$6:AL66)-1)*4,,4)),"")</f>
        <v/>
      </c>
      <c r="AM66" s="54" t="str">
        <f ca="1">IFERROR(AVERAGE(OFFSET('20 %'!$E67,,(COLUMNS($E$6:AM66)-1)*4,,4)),"")</f>
        <v/>
      </c>
      <c r="AN66" s="54" t="str">
        <f ca="1">IFERROR(AVERAGE(OFFSET('20 %'!$E67,,(COLUMNS($E$6:AN66)-1)*4,,4)),"")</f>
        <v/>
      </c>
      <c r="AO66" s="54" t="str">
        <f ca="1">IFERROR(AVERAGE(OFFSET('20 %'!$E67,,(COLUMNS($E$6:AO66)-1)*4,,4)),"")</f>
        <v/>
      </c>
      <c r="AP66" s="54" t="str">
        <f ca="1">IFERROR(AVERAGE(OFFSET('20 %'!$E67,,(COLUMNS($E$6:AP66)-1)*4,,4)),"")</f>
        <v/>
      </c>
      <c r="AQ66" s="54" t="str">
        <f ca="1">IFERROR(AVERAGE(OFFSET('20 %'!$E67,,(COLUMNS($E$6:AQ66)-1)*4,,4)),"")</f>
        <v/>
      </c>
      <c r="AR66" s="54" t="str">
        <f ca="1">IFERROR(AVERAGE(OFFSET('20 %'!$E67,,(COLUMNS($E$6:AR66)-1)*4,,4)),"")</f>
        <v/>
      </c>
      <c r="AS66" s="54" t="str">
        <f ca="1">IFERROR(AVERAGE(OFFSET('20 %'!$E67,,(COLUMNS($E$6:AS66)-1)*4,,4)),"")</f>
        <v/>
      </c>
    </row>
    <row r="67" spans="2:45" x14ac:dyDescent="0.25">
      <c r="B67" s="42" t="str">
        <f>IF(ISBLANK('Nota de Estudiantes'!B70),"",'Nota de Estudiantes'!B70)</f>
        <v/>
      </c>
      <c r="C67" s="42" t="str">
        <f>IF(ISBLANK('Nota de Estudiantes'!C70),"",'Nota de Estudiantes'!C70)</f>
        <v/>
      </c>
      <c r="D67" s="38" t="str">
        <f>IF(ISBLANK('Nota de Estudiantes'!D70),"",'Nota de Estudiantes'!D70)</f>
        <v/>
      </c>
      <c r="E67" s="54" t="str">
        <f ca="1">IFERROR(AVERAGE(OFFSET('20 %'!$E68,,(COLUMNS($E$6:E67)-1)*4,,4)),"")</f>
        <v/>
      </c>
      <c r="F67" s="54" t="str">
        <f ca="1">IFERROR(AVERAGE(OFFSET('20 %'!$E68,,(COLUMNS($E$6:F67)-1)*4,,4)),"")</f>
        <v/>
      </c>
      <c r="G67" s="54" t="str">
        <f ca="1">IFERROR(AVERAGE(OFFSET('20 %'!$E68,,(COLUMNS($E$6:G67)-1)*4,,4)),"")</f>
        <v/>
      </c>
      <c r="H67" s="54" t="str">
        <f ca="1">IFERROR(AVERAGE(OFFSET('20 %'!$E68,,(COLUMNS($E$6:H67)-1)*4,,4)),"")</f>
        <v/>
      </c>
      <c r="I67" s="54" t="str">
        <f ca="1">IFERROR(AVERAGE(OFFSET('20 %'!$E68,,(COLUMNS($E$6:I67)-1)*4,,4)),"")</f>
        <v/>
      </c>
      <c r="J67" s="54" t="str">
        <f ca="1">IFERROR(AVERAGE(OFFSET('20 %'!$E68,,(COLUMNS($E$6:J67)-1)*4,,4)),"")</f>
        <v/>
      </c>
      <c r="K67" s="54" t="str">
        <f ca="1">IFERROR(AVERAGE(OFFSET('20 %'!$E68,,(COLUMNS($E$6:K67)-1)*4,,4)),"")</f>
        <v/>
      </c>
      <c r="L67" s="54" t="str">
        <f ca="1">IFERROR(AVERAGE(OFFSET('20 %'!$E68,,(COLUMNS($E$6:L67)-1)*4,,4)),"")</f>
        <v/>
      </c>
      <c r="M67" s="54" t="str">
        <f ca="1">IFERROR(AVERAGE(OFFSET('20 %'!$E68,,(COLUMNS($E$6:M67)-1)*4,,4)),"")</f>
        <v/>
      </c>
      <c r="N67" s="54" t="str">
        <f ca="1">IFERROR(AVERAGE(OFFSET('20 %'!$E68,,(COLUMNS($E$6:N67)-1)*4,,4)),"")</f>
        <v/>
      </c>
      <c r="O67" s="54" t="str">
        <f ca="1">IFERROR(AVERAGE(OFFSET('20 %'!$E68,,(COLUMNS($E$6:O67)-1)*4,,4)),"")</f>
        <v/>
      </c>
      <c r="P67" s="54" t="str">
        <f ca="1">IFERROR(AVERAGE(OFFSET('20 %'!$E68,,(COLUMNS($E$6:P67)-1)*4,,4)),"")</f>
        <v/>
      </c>
      <c r="Q67" s="54" t="str">
        <f ca="1">IFERROR(AVERAGE(OFFSET('20 %'!$E68,,(COLUMNS($E$6:Q67)-1)*4,,4)),"")</f>
        <v/>
      </c>
      <c r="R67" s="54" t="str">
        <f ca="1">IFERROR(AVERAGE(OFFSET('20 %'!$E68,,(COLUMNS($E$6:R67)-1)*4,,4)),"")</f>
        <v/>
      </c>
      <c r="S67" s="54" t="str">
        <f ca="1">IFERROR(AVERAGE(OFFSET('20 %'!$E68,,(COLUMNS($E$6:S67)-1)*4,,4)),"")</f>
        <v/>
      </c>
      <c r="T67" s="54" t="str">
        <f ca="1">IFERROR(AVERAGE(OFFSET('20 %'!$E68,,(COLUMNS($E$6:T67)-1)*4,,4)),"")</f>
        <v/>
      </c>
      <c r="U67" s="54" t="str">
        <f ca="1">IFERROR(AVERAGE(OFFSET('20 %'!$E68,,(COLUMNS($E$6:U67)-1)*4,,4)),"")</f>
        <v/>
      </c>
      <c r="V67" s="54" t="str">
        <f ca="1">IFERROR(AVERAGE(OFFSET('20 %'!$E68,,(COLUMNS($E$6:V67)-1)*4,,4)),"")</f>
        <v/>
      </c>
      <c r="W67" s="54" t="str">
        <f ca="1">IFERROR(AVERAGE(OFFSET('20 %'!$E68,,(COLUMNS($E$6:W67)-1)*4,,4)),"")</f>
        <v/>
      </c>
      <c r="X67" s="54" t="str">
        <f ca="1">IFERROR(AVERAGE(OFFSET('20 %'!$E68,,(COLUMNS($E$6:X67)-1)*4,,4)),"")</f>
        <v/>
      </c>
      <c r="Y67" s="54" t="str">
        <f ca="1">IFERROR(AVERAGE(OFFSET('20 %'!$E68,,(COLUMNS($E$6:Y67)-1)*4,,4)),"")</f>
        <v/>
      </c>
      <c r="Z67" s="54" t="str">
        <f ca="1">IFERROR(AVERAGE(OFFSET('20 %'!$E68,,(COLUMNS($E$6:Z67)-1)*4,,4)),"")</f>
        <v/>
      </c>
      <c r="AA67" s="54" t="str">
        <f ca="1">IFERROR(AVERAGE(OFFSET('20 %'!$E68,,(COLUMNS($E$6:AA67)-1)*4,,4)),"")</f>
        <v/>
      </c>
      <c r="AB67" s="54" t="str">
        <f ca="1">IFERROR(AVERAGE(OFFSET('20 %'!$E68,,(COLUMNS($E$6:AB67)-1)*4,,4)),"")</f>
        <v/>
      </c>
      <c r="AC67" s="54" t="str">
        <f ca="1">IFERROR(AVERAGE(OFFSET('20 %'!$E68,,(COLUMNS($E$6:AC67)-1)*4,,4)),"")</f>
        <v/>
      </c>
      <c r="AD67" s="54" t="str">
        <f ca="1">IFERROR(AVERAGE(OFFSET('20 %'!$E68,,(COLUMNS($E$6:AD67)-1)*4,,4)),"")</f>
        <v/>
      </c>
      <c r="AE67" s="54" t="str">
        <f ca="1">IFERROR(AVERAGE(OFFSET('20 %'!$E68,,(COLUMNS($E$6:AE67)-1)*4,,4)),"")</f>
        <v/>
      </c>
      <c r="AF67" s="54" t="str">
        <f ca="1">IFERROR(AVERAGE(OFFSET('20 %'!$E68,,(COLUMNS($E$6:AF67)-1)*4,,4)),"")</f>
        <v/>
      </c>
      <c r="AG67" s="54" t="str">
        <f ca="1">IFERROR(AVERAGE(OFFSET('20 %'!$E68,,(COLUMNS($E$6:AG67)-1)*4,,4)),"")</f>
        <v/>
      </c>
      <c r="AH67" s="54" t="str">
        <f ca="1">IFERROR(AVERAGE(OFFSET('20 %'!$E68,,(COLUMNS($E$6:AH67)-1)*4,,4)),"")</f>
        <v/>
      </c>
      <c r="AI67" s="54" t="str">
        <f ca="1">IFERROR(AVERAGE(OFFSET('20 %'!$E68,,(COLUMNS($E$6:AI67)-1)*4,,4)),"")</f>
        <v/>
      </c>
      <c r="AJ67" s="54" t="str">
        <f ca="1">IFERROR(AVERAGE(OFFSET('20 %'!$E68,,(COLUMNS($E$6:AJ67)-1)*4,,4)),"")</f>
        <v/>
      </c>
      <c r="AK67" s="54" t="str">
        <f ca="1">IFERROR(AVERAGE(OFFSET('20 %'!$E68,,(COLUMNS($E$6:AK67)-1)*4,,4)),"")</f>
        <v/>
      </c>
      <c r="AL67" s="54" t="str">
        <f ca="1">IFERROR(AVERAGE(OFFSET('20 %'!$E68,,(COLUMNS($E$6:AL67)-1)*4,,4)),"")</f>
        <v/>
      </c>
      <c r="AM67" s="54" t="str">
        <f ca="1">IFERROR(AVERAGE(OFFSET('20 %'!$E68,,(COLUMNS($E$6:AM67)-1)*4,,4)),"")</f>
        <v/>
      </c>
      <c r="AN67" s="54" t="str">
        <f ca="1">IFERROR(AVERAGE(OFFSET('20 %'!$E68,,(COLUMNS($E$6:AN67)-1)*4,,4)),"")</f>
        <v/>
      </c>
      <c r="AO67" s="54" t="str">
        <f ca="1">IFERROR(AVERAGE(OFFSET('20 %'!$E68,,(COLUMNS($E$6:AO67)-1)*4,,4)),"")</f>
        <v/>
      </c>
      <c r="AP67" s="54" t="str">
        <f ca="1">IFERROR(AVERAGE(OFFSET('20 %'!$E68,,(COLUMNS($E$6:AP67)-1)*4,,4)),"")</f>
        <v/>
      </c>
      <c r="AQ67" s="54" t="str">
        <f ca="1">IFERROR(AVERAGE(OFFSET('20 %'!$E68,,(COLUMNS($E$6:AQ67)-1)*4,,4)),"")</f>
        <v/>
      </c>
      <c r="AR67" s="54" t="str">
        <f ca="1">IFERROR(AVERAGE(OFFSET('20 %'!$E68,,(COLUMNS($E$6:AR67)-1)*4,,4)),"")</f>
        <v/>
      </c>
      <c r="AS67" s="54" t="str">
        <f ca="1">IFERROR(AVERAGE(OFFSET('20 %'!$E68,,(COLUMNS($E$6:AS67)-1)*4,,4)),"")</f>
        <v/>
      </c>
    </row>
    <row r="68" spans="2:45" x14ac:dyDescent="0.25">
      <c r="B68" s="42" t="str">
        <f>IF(ISBLANK('Nota de Estudiantes'!B71),"",'Nota de Estudiantes'!B71)</f>
        <v/>
      </c>
      <c r="C68" s="42" t="str">
        <f>IF(ISBLANK('Nota de Estudiantes'!C71),"",'Nota de Estudiantes'!C71)</f>
        <v/>
      </c>
      <c r="D68" s="38" t="str">
        <f>IF(ISBLANK('Nota de Estudiantes'!D71),"",'Nota de Estudiantes'!D71)</f>
        <v/>
      </c>
      <c r="E68" s="54" t="str">
        <f ca="1">IFERROR(AVERAGE(OFFSET('20 %'!$E69,,(COLUMNS($E$6:E68)-1)*4,,4)),"")</f>
        <v/>
      </c>
      <c r="F68" s="54" t="str">
        <f ca="1">IFERROR(AVERAGE(OFFSET('20 %'!$E69,,(COLUMNS($E$6:F68)-1)*4,,4)),"")</f>
        <v/>
      </c>
      <c r="G68" s="54" t="str">
        <f ca="1">IFERROR(AVERAGE(OFFSET('20 %'!$E69,,(COLUMNS($E$6:G68)-1)*4,,4)),"")</f>
        <v/>
      </c>
      <c r="H68" s="54" t="str">
        <f ca="1">IFERROR(AVERAGE(OFFSET('20 %'!$E69,,(COLUMNS($E$6:H68)-1)*4,,4)),"")</f>
        <v/>
      </c>
      <c r="I68" s="54" t="str">
        <f ca="1">IFERROR(AVERAGE(OFFSET('20 %'!$E69,,(COLUMNS($E$6:I68)-1)*4,,4)),"")</f>
        <v/>
      </c>
      <c r="J68" s="54" t="str">
        <f ca="1">IFERROR(AVERAGE(OFFSET('20 %'!$E69,,(COLUMNS($E$6:J68)-1)*4,,4)),"")</f>
        <v/>
      </c>
      <c r="K68" s="54" t="str">
        <f ca="1">IFERROR(AVERAGE(OFFSET('20 %'!$E69,,(COLUMNS($E$6:K68)-1)*4,,4)),"")</f>
        <v/>
      </c>
      <c r="L68" s="54" t="str">
        <f ca="1">IFERROR(AVERAGE(OFFSET('20 %'!$E69,,(COLUMNS($E$6:L68)-1)*4,,4)),"")</f>
        <v/>
      </c>
      <c r="M68" s="54" t="str">
        <f ca="1">IFERROR(AVERAGE(OFFSET('20 %'!$E69,,(COLUMNS($E$6:M68)-1)*4,,4)),"")</f>
        <v/>
      </c>
      <c r="N68" s="54" t="str">
        <f ca="1">IFERROR(AVERAGE(OFFSET('20 %'!$E69,,(COLUMNS($E$6:N68)-1)*4,,4)),"")</f>
        <v/>
      </c>
      <c r="O68" s="54" t="str">
        <f ca="1">IFERROR(AVERAGE(OFFSET('20 %'!$E69,,(COLUMNS($E$6:O68)-1)*4,,4)),"")</f>
        <v/>
      </c>
      <c r="P68" s="54" t="str">
        <f ca="1">IFERROR(AVERAGE(OFFSET('20 %'!$E69,,(COLUMNS($E$6:P68)-1)*4,,4)),"")</f>
        <v/>
      </c>
      <c r="Q68" s="54" t="str">
        <f ca="1">IFERROR(AVERAGE(OFFSET('20 %'!$E69,,(COLUMNS($E$6:Q68)-1)*4,,4)),"")</f>
        <v/>
      </c>
      <c r="R68" s="54" t="str">
        <f ca="1">IFERROR(AVERAGE(OFFSET('20 %'!$E69,,(COLUMNS($E$6:R68)-1)*4,,4)),"")</f>
        <v/>
      </c>
      <c r="S68" s="54" t="str">
        <f ca="1">IFERROR(AVERAGE(OFFSET('20 %'!$E69,,(COLUMNS($E$6:S68)-1)*4,,4)),"")</f>
        <v/>
      </c>
      <c r="T68" s="54" t="str">
        <f ca="1">IFERROR(AVERAGE(OFFSET('20 %'!$E69,,(COLUMNS($E$6:T68)-1)*4,,4)),"")</f>
        <v/>
      </c>
      <c r="U68" s="54" t="str">
        <f ca="1">IFERROR(AVERAGE(OFFSET('20 %'!$E69,,(COLUMNS($E$6:U68)-1)*4,,4)),"")</f>
        <v/>
      </c>
      <c r="V68" s="54" t="str">
        <f ca="1">IFERROR(AVERAGE(OFFSET('20 %'!$E69,,(COLUMNS($E$6:V68)-1)*4,,4)),"")</f>
        <v/>
      </c>
      <c r="W68" s="54" t="str">
        <f ca="1">IFERROR(AVERAGE(OFFSET('20 %'!$E69,,(COLUMNS($E$6:W68)-1)*4,,4)),"")</f>
        <v/>
      </c>
      <c r="X68" s="54" t="str">
        <f ca="1">IFERROR(AVERAGE(OFFSET('20 %'!$E69,,(COLUMNS($E$6:X68)-1)*4,,4)),"")</f>
        <v/>
      </c>
      <c r="Y68" s="54" t="str">
        <f ca="1">IFERROR(AVERAGE(OFFSET('20 %'!$E69,,(COLUMNS($E$6:Y68)-1)*4,,4)),"")</f>
        <v/>
      </c>
      <c r="Z68" s="54" t="str">
        <f ca="1">IFERROR(AVERAGE(OFFSET('20 %'!$E69,,(COLUMNS($E$6:Z68)-1)*4,,4)),"")</f>
        <v/>
      </c>
      <c r="AA68" s="54" t="str">
        <f ca="1">IFERROR(AVERAGE(OFFSET('20 %'!$E69,,(COLUMNS($E$6:AA68)-1)*4,,4)),"")</f>
        <v/>
      </c>
      <c r="AB68" s="54" t="str">
        <f ca="1">IFERROR(AVERAGE(OFFSET('20 %'!$E69,,(COLUMNS($E$6:AB68)-1)*4,,4)),"")</f>
        <v/>
      </c>
      <c r="AC68" s="54" t="str">
        <f ca="1">IFERROR(AVERAGE(OFFSET('20 %'!$E69,,(COLUMNS($E$6:AC68)-1)*4,,4)),"")</f>
        <v/>
      </c>
      <c r="AD68" s="54" t="str">
        <f ca="1">IFERROR(AVERAGE(OFFSET('20 %'!$E69,,(COLUMNS($E$6:AD68)-1)*4,,4)),"")</f>
        <v/>
      </c>
      <c r="AE68" s="54" t="str">
        <f ca="1">IFERROR(AVERAGE(OFFSET('20 %'!$E69,,(COLUMNS($E$6:AE68)-1)*4,,4)),"")</f>
        <v/>
      </c>
      <c r="AF68" s="54" t="str">
        <f ca="1">IFERROR(AVERAGE(OFFSET('20 %'!$E69,,(COLUMNS($E$6:AF68)-1)*4,,4)),"")</f>
        <v/>
      </c>
      <c r="AG68" s="54" t="str">
        <f ca="1">IFERROR(AVERAGE(OFFSET('20 %'!$E69,,(COLUMNS($E$6:AG68)-1)*4,,4)),"")</f>
        <v/>
      </c>
      <c r="AH68" s="54" t="str">
        <f ca="1">IFERROR(AVERAGE(OFFSET('20 %'!$E69,,(COLUMNS($E$6:AH68)-1)*4,,4)),"")</f>
        <v/>
      </c>
      <c r="AI68" s="54" t="str">
        <f ca="1">IFERROR(AVERAGE(OFFSET('20 %'!$E69,,(COLUMNS($E$6:AI68)-1)*4,,4)),"")</f>
        <v/>
      </c>
      <c r="AJ68" s="54" t="str">
        <f ca="1">IFERROR(AVERAGE(OFFSET('20 %'!$E69,,(COLUMNS($E$6:AJ68)-1)*4,,4)),"")</f>
        <v/>
      </c>
      <c r="AK68" s="54" t="str">
        <f ca="1">IFERROR(AVERAGE(OFFSET('20 %'!$E69,,(COLUMNS($E$6:AK68)-1)*4,,4)),"")</f>
        <v/>
      </c>
      <c r="AL68" s="54" t="str">
        <f ca="1">IFERROR(AVERAGE(OFFSET('20 %'!$E69,,(COLUMNS($E$6:AL68)-1)*4,,4)),"")</f>
        <v/>
      </c>
      <c r="AM68" s="54" t="str">
        <f ca="1">IFERROR(AVERAGE(OFFSET('20 %'!$E69,,(COLUMNS($E$6:AM68)-1)*4,,4)),"")</f>
        <v/>
      </c>
      <c r="AN68" s="54" t="str">
        <f ca="1">IFERROR(AVERAGE(OFFSET('20 %'!$E69,,(COLUMNS($E$6:AN68)-1)*4,,4)),"")</f>
        <v/>
      </c>
      <c r="AO68" s="54" t="str">
        <f ca="1">IFERROR(AVERAGE(OFFSET('20 %'!$E69,,(COLUMNS($E$6:AO68)-1)*4,,4)),"")</f>
        <v/>
      </c>
      <c r="AP68" s="54" t="str">
        <f ca="1">IFERROR(AVERAGE(OFFSET('20 %'!$E69,,(COLUMNS($E$6:AP68)-1)*4,,4)),"")</f>
        <v/>
      </c>
      <c r="AQ68" s="54" t="str">
        <f ca="1">IFERROR(AVERAGE(OFFSET('20 %'!$E69,,(COLUMNS($E$6:AQ68)-1)*4,,4)),"")</f>
        <v/>
      </c>
      <c r="AR68" s="54" t="str">
        <f ca="1">IFERROR(AVERAGE(OFFSET('20 %'!$E69,,(COLUMNS($E$6:AR68)-1)*4,,4)),"")</f>
        <v/>
      </c>
      <c r="AS68" s="54" t="str">
        <f ca="1">IFERROR(AVERAGE(OFFSET('20 %'!$E69,,(COLUMNS($E$6:AS68)-1)*4,,4)),"")</f>
        <v/>
      </c>
    </row>
    <row r="69" spans="2:45" x14ac:dyDescent="0.25">
      <c r="B69" s="42" t="str">
        <f>IF(ISBLANK('Nota de Estudiantes'!B72),"",'Nota de Estudiantes'!B72)</f>
        <v/>
      </c>
      <c r="C69" s="42" t="str">
        <f>IF(ISBLANK('Nota de Estudiantes'!C72),"",'Nota de Estudiantes'!C72)</f>
        <v/>
      </c>
      <c r="D69" s="38" t="str">
        <f>IF(ISBLANK('Nota de Estudiantes'!D72),"",'Nota de Estudiantes'!D72)</f>
        <v/>
      </c>
      <c r="E69" s="54" t="str">
        <f ca="1">IFERROR(AVERAGE(OFFSET('20 %'!$E70,,(COLUMNS($E$6:E69)-1)*4,,4)),"")</f>
        <v/>
      </c>
      <c r="F69" s="54" t="str">
        <f ca="1">IFERROR(AVERAGE(OFFSET('20 %'!$E70,,(COLUMNS($E$6:F69)-1)*4,,4)),"")</f>
        <v/>
      </c>
      <c r="G69" s="54" t="str">
        <f ca="1">IFERROR(AVERAGE(OFFSET('20 %'!$E70,,(COLUMNS($E$6:G69)-1)*4,,4)),"")</f>
        <v/>
      </c>
      <c r="H69" s="54" t="str">
        <f ca="1">IFERROR(AVERAGE(OFFSET('20 %'!$E70,,(COLUMNS($E$6:H69)-1)*4,,4)),"")</f>
        <v/>
      </c>
      <c r="I69" s="54" t="str">
        <f ca="1">IFERROR(AVERAGE(OFFSET('20 %'!$E70,,(COLUMNS($E$6:I69)-1)*4,,4)),"")</f>
        <v/>
      </c>
      <c r="J69" s="54" t="str">
        <f ca="1">IFERROR(AVERAGE(OFFSET('20 %'!$E70,,(COLUMNS($E$6:J69)-1)*4,,4)),"")</f>
        <v/>
      </c>
      <c r="K69" s="54" t="str">
        <f ca="1">IFERROR(AVERAGE(OFFSET('20 %'!$E70,,(COLUMNS($E$6:K69)-1)*4,,4)),"")</f>
        <v/>
      </c>
      <c r="L69" s="54" t="str">
        <f ca="1">IFERROR(AVERAGE(OFFSET('20 %'!$E70,,(COLUMNS($E$6:L69)-1)*4,,4)),"")</f>
        <v/>
      </c>
      <c r="M69" s="54" t="str">
        <f ca="1">IFERROR(AVERAGE(OFFSET('20 %'!$E70,,(COLUMNS($E$6:M69)-1)*4,,4)),"")</f>
        <v/>
      </c>
      <c r="N69" s="54" t="str">
        <f ca="1">IFERROR(AVERAGE(OFFSET('20 %'!$E70,,(COLUMNS($E$6:N69)-1)*4,,4)),"")</f>
        <v/>
      </c>
      <c r="O69" s="54" t="str">
        <f ca="1">IFERROR(AVERAGE(OFFSET('20 %'!$E70,,(COLUMNS($E$6:O69)-1)*4,,4)),"")</f>
        <v/>
      </c>
      <c r="P69" s="54" t="str">
        <f ca="1">IFERROR(AVERAGE(OFFSET('20 %'!$E70,,(COLUMNS($E$6:P69)-1)*4,,4)),"")</f>
        <v/>
      </c>
      <c r="Q69" s="54" t="str">
        <f ca="1">IFERROR(AVERAGE(OFFSET('20 %'!$E70,,(COLUMNS($E$6:Q69)-1)*4,,4)),"")</f>
        <v/>
      </c>
      <c r="R69" s="54" t="str">
        <f ca="1">IFERROR(AVERAGE(OFFSET('20 %'!$E70,,(COLUMNS($E$6:R69)-1)*4,,4)),"")</f>
        <v/>
      </c>
      <c r="S69" s="54" t="str">
        <f ca="1">IFERROR(AVERAGE(OFFSET('20 %'!$E70,,(COLUMNS($E$6:S69)-1)*4,,4)),"")</f>
        <v/>
      </c>
      <c r="T69" s="54" t="str">
        <f ca="1">IFERROR(AVERAGE(OFFSET('20 %'!$E70,,(COLUMNS($E$6:T69)-1)*4,,4)),"")</f>
        <v/>
      </c>
      <c r="U69" s="54" t="str">
        <f ca="1">IFERROR(AVERAGE(OFFSET('20 %'!$E70,,(COLUMNS($E$6:U69)-1)*4,,4)),"")</f>
        <v/>
      </c>
      <c r="V69" s="54" t="str">
        <f ca="1">IFERROR(AVERAGE(OFFSET('20 %'!$E70,,(COLUMNS($E$6:V69)-1)*4,,4)),"")</f>
        <v/>
      </c>
      <c r="W69" s="54" t="str">
        <f ca="1">IFERROR(AVERAGE(OFFSET('20 %'!$E70,,(COLUMNS($E$6:W69)-1)*4,,4)),"")</f>
        <v/>
      </c>
      <c r="X69" s="54" t="str">
        <f ca="1">IFERROR(AVERAGE(OFFSET('20 %'!$E70,,(COLUMNS($E$6:X69)-1)*4,,4)),"")</f>
        <v/>
      </c>
      <c r="Y69" s="54" t="str">
        <f ca="1">IFERROR(AVERAGE(OFFSET('20 %'!$E70,,(COLUMNS($E$6:Y69)-1)*4,,4)),"")</f>
        <v/>
      </c>
      <c r="Z69" s="54" t="str">
        <f ca="1">IFERROR(AVERAGE(OFFSET('20 %'!$E70,,(COLUMNS($E$6:Z69)-1)*4,,4)),"")</f>
        <v/>
      </c>
      <c r="AA69" s="54" t="str">
        <f ca="1">IFERROR(AVERAGE(OFFSET('20 %'!$E70,,(COLUMNS($E$6:AA69)-1)*4,,4)),"")</f>
        <v/>
      </c>
      <c r="AB69" s="54" t="str">
        <f ca="1">IFERROR(AVERAGE(OFFSET('20 %'!$E70,,(COLUMNS($E$6:AB69)-1)*4,,4)),"")</f>
        <v/>
      </c>
      <c r="AC69" s="54" t="str">
        <f ca="1">IFERROR(AVERAGE(OFFSET('20 %'!$E70,,(COLUMNS($E$6:AC69)-1)*4,,4)),"")</f>
        <v/>
      </c>
      <c r="AD69" s="54" t="str">
        <f ca="1">IFERROR(AVERAGE(OFFSET('20 %'!$E70,,(COLUMNS($E$6:AD69)-1)*4,,4)),"")</f>
        <v/>
      </c>
      <c r="AE69" s="54" t="str">
        <f ca="1">IFERROR(AVERAGE(OFFSET('20 %'!$E70,,(COLUMNS($E$6:AE69)-1)*4,,4)),"")</f>
        <v/>
      </c>
      <c r="AF69" s="54" t="str">
        <f ca="1">IFERROR(AVERAGE(OFFSET('20 %'!$E70,,(COLUMNS($E$6:AF69)-1)*4,,4)),"")</f>
        <v/>
      </c>
      <c r="AG69" s="54" t="str">
        <f ca="1">IFERROR(AVERAGE(OFFSET('20 %'!$E70,,(COLUMNS($E$6:AG69)-1)*4,,4)),"")</f>
        <v/>
      </c>
      <c r="AH69" s="54" t="str">
        <f ca="1">IFERROR(AVERAGE(OFFSET('20 %'!$E70,,(COLUMNS($E$6:AH69)-1)*4,,4)),"")</f>
        <v/>
      </c>
      <c r="AI69" s="54" t="str">
        <f ca="1">IFERROR(AVERAGE(OFFSET('20 %'!$E70,,(COLUMNS($E$6:AI69)-1)*4,,4)),"")</f>
        <v/>
      </c>
      <c r="AJ69" s="54" t="str">
        <f ca="1">IFERROR(AVERAGE(OFFSET('20 %'!$E70,,(COLUMNS($E$6:AJ69)-1)*4,,4)),"")</f>
        <v/>
      </c>
      <c r="AK69" s="54" t="str">
        <f ca="1">IFERROR(AVERAGE(OFFSET('20 %'!$E70,,(COLUMNS($E$6:AK69)-1)*4,,4)),"")</f>
        <v/>
      </c>
      <c r="AL69" s="54" t="str">
        <f ca="1">IFERROR(AVERAGE(OFFSET('20 %'!$E70,,(COLUMNS($E$6:AL69)-1)*4,,4)),"")</f>
        <v/>
      </c>
      <c r="AM69" s="54" t="str">
        <f ca="1">IFERROR(AVERAGE(OFFSET('20 %'!$E70,,(COLUMNS($E$6:AM69)-1)*4,,4)),"")</f>
        <v/>
      </c>
      <c r="AN69" s="54" t="str">
        <f ca="1">IFERROR(AVERAGE(OFFSET('20 %'!$E70,,(COLUMNS($E$6:AN69)-1)*4,,4)),"")</f>
        <v/>
      </c>
      <c r="AO69" s="54" t="str">
        <f ca="1">IFERROR(AVERAGE(OFFSET('20 %'!$E70,,(COLUMNS($E$6:AO69)-1)*4,,4)),"")</f>
        <v/>
      </c>
      <c r="AP69" s="54" t="str">
        <f ca="1">IFERROR(AVERAGE(OFFSET('20 %'!$E70,,(COLUMNS($E$6:AP69)-1)*4,,4)),"")</f>
        <v/>
      </c>
      <c r="AQ69" s="54" t="str">
        <f ca="1">IFERROR(AVERAGE(OFFSET('20 %'!$E70,,(COLUMNS($E$6:AQ69)-1)*4,,4)),"")</f>
        <v/>
      </c>
      <c r="AR69" s="54" t="str">
        <f ca="1">IFERROR(AVERAGE(OFFSET('20 %'!$E70,,(COLUMNS($E$6:AR69)-1)*4,,4)),"")</f>
        <v/>
      </c>
      <c r="AS69" s="54" t="str">
        <f ca="1">IFERROR(AVERAGE(OFFSET('20 %'!$E70,,(COLUMNS($E$6:AS69)-1)*4,,4)),"")</f>
        <v/>
      </c>
    </row>
    <row r="70" spans="2:45" x14ac:dyDescent="0.25">
      <c r="B70" s="42" t="str">
        <f>IF(ISBLANK('Nota de Estudiantes'!B73),"",'Nota de Estudiantes'!B73)</f>
        <v/>
      </c>
      <c r="C70" s="42" t="str">
        <f>IF(ISBLANK('Nota de Estudiantes'!C73),"",'Nota de Estudiantes'!C73)</f>
        <v/>
      </c>
      <c r="D70" s="38" t="str">
        <f>IF(ISBLANK('Nota de Estudiantes'!D73),"",'Nota de Estudiantes'!D73)</f>
        <v/>
      </c>
      <c r="E70" s="54" t="str">
        <f ca="1">IFERROR(AVERAGE(OFFSET('20 %'!$E71,,(COLUMNS($E$6:E70)-1)*4,,4)),"")</f>
        <v/>
      </c>
      <c r="F70" s="54" t="str">
        <f ca="1">IFERROR(AVERAGE(OFFSET('20 %'!$E71,,(COLUMNS($E$6:F70)-1)*4,,4)),"")</f>
        <v/>
      </c>
      <c r="G70" s="54" t="str">
        <f ca="1">IFERROR(AVERAGE(OFFSET('20 %'!$E71,,(COLUMNS($E$6:G70)-1)*4,,4)),"")</f>
        <v/>
      </c>
      <c r="H70" s="54" t="str">
        <f ca="1">IFERROR(AVERAGE(OFFSET('20 %'!$E71,,(COLUMNS($E$6:H70)-1)*4,,4)),"")</f>
        <v/>
      </c>
      <c r="I70" s="54" t="str">
        <f ca="1">IFERROR(AVERAGE(OFFSET('20 %'!$E71,,(COLUMNS($E$6:I70)-1)*4,,4)),"")</f>
        <v/>
      </c>
      <c r="J70" s="54" t="str">
        <f ca="1">IFERROR(AVERAGE(OFFSET('20 %'!$E71,,(COLUMNS($E$6:J70)-1)*4,,4)),"")</f>
        <v/>
      </c>
      <c r="K70" s="54" t="str">
        <f ca="1">IFERROR(AVERAGE(OFFSET('20 %'!$E71,,(COLUMNS($E$6:K70)-1)*4,,4)),"")</f>
        <v/>
      </c>
      <c r="L70" s="54" t="str">
        <f ca="1">IFERROR(AVERAGE(OFFSET('20 %'!$E71,,(COLUMNS($E$6:L70)-1)*4,,4)),"")</f>
        <v/>
      </c>
      <c r="M70" s="54" t="str">
        <f ca="1">IFERROR(AVERAGE(OFFSET('20 %'!$E71,,(COLUMNS($E$6:M70)-1)*4,,4)),"")</f>
        <v/>
      </c>
      <c r="N70" s="54" t="str">
        <f ca="1">IFERROR(AVERAGE(OFFSET('20 %'!$E71,,(COLUMNS($E$6:N70)-1)*4,,4)),"")</f>
        <v/>
      </c>
      <c r="O70" s="54" t="str">
        <f ca="1">IFERROR(AVERAGE(OFFSET('20 %'!$E71,,(COLUMNS($E$6:O70)-1)*4,,4)),"")</f>
        <v/>
      </c>
      <c r="P70" s="54" t="str">
        <f ca="1">IFERROR(AVERAGE(OFFSET('20 %'!$E71,,(COLUMNS($E$6:P70)-1)*4,,4)),"")</f>
        <v/>
      </c>
      <c r="Q70" s="54" t="str">
        <f ca="1">IFERROR(AVERAGE(OFFSET('20 %'!$E71,,(COLUMNS($E$6:Q70)-1)*4,,4)),"")</f>
        <v/>
      </c>
      <c r="R70" s="54" t="str">
        <f ca="1">IFERROR(AVERAGE(OFFSET('20 %'!$E71,,(COLUMNS($E$6:R70)-1)*4,,4)),"")</f>
        <v/>
      </c>
      <c r="S70" s="54" t="str">
        <f ca="1">IFERROR(AVERAGE(OFFSET('20 %'!$E71,,(COLUMNS($E$6:S70)-1)*4,,4)),"")</f>
        <v/>
      </c>
      <c r="T70" s="54" t="str">
        <f ca="1">IFERROR(AVERAGE(OFFSET('20 %'!$E71,,(COLUMNS($E$6:T70)-1)*4,,4)),"")</f>
        <v/>
      </c>
      <c r="U70" s="54" t="str">
        <f ca="1">IFERROR(AVERAGE(OFFSET('20 %'!$E71,,(COLUMNS($E$6:U70)-1)*4,,4)),"")</f>
        <v/>
      </c>
      <c r="V70" s="54" t="str">
        <f ca="1">IFERROR(AVERAGE(OFFSET('20 %'!$E71,,(COLUMNS($E$6:V70)-1)*4,,4)),"")</f>
        <v/>
      </c>
      <c r="W70" s="54" t="str">
        <f ca="1">IFERROR(AVERAGE(OFFSET('20 %'!$E71,,(COLUMNS($E$6:W70)-1)*4,,4)),"")</f>
        <v/>
      </c>
      <c r="X70" s="54" t="str">
        <f ca="1">IFERROR(AVERAGE(OFFSET('20 %'!$E71,,(COLUMNS($E$6:X70)-1)*4,,4)),"")</f>
        <v/>
      </c>
      <c r="Y70" s="54" t="str">
        <f ca="1">IFERROR(AVERAGE(OFFSET('20 %'!$E71,,(COLUMNS($E$6:Y70)-1)*4,,4)),"")</f>
        <v/>
      </c>
      <c r="Z70" s="54" t="str">
        <f ca="1">IFERROR(AVERAGE(OFFSET('20 %'!$E71,,(COLUMNS($E$6:Z70)-1)*4,,4)),"")</f>
        <v/>
      </c>
      <c r="AA70" s="54" t="str">
        <f ca="1">IFERROR(AVERAGE(OFFSET('20 %'!$E71,,(COLUMNS($E$6:AA70)-1)*4,,4)),"")</f>
        <v/>
      </c>
      <c r="AB70" s="54" t="str">
        <f ca="1">IFERROR(AVERAGE(OFFSET('20 %'!$E71,,(COLUMNS($E$6:AB70)-1)*4,,4)),"")</f>
        <v/>
      </c>
      <c r="AC70" s="54" t="str">
        <f ca="1">IFERROR(AVERAGE(OFFSET('20 %'!$E71,,(COLUMNS($E$6:AC70)-1)*4,,4)),"")</f>
        <v/>
      </c>
      <c r="AD70" s="54" t="str">
        <f ca="1">IFERROR(AVERAGE(OFFSET('20 %'!$E71,,(COLUMNS($E$6:AD70)-1)*4,,4)),"")</f>
        <v/>
      </c>
      <c r="AE70" s="54" t="str">
        <f ca="1">IFERROR(AVERAGE(OFFSET('20 %'!$E71,,(COLUMNS($E$6:AE70)-1)*4,,4)),"")</f>
        <v/>
      </c>
      <c r="AF70" s="54" t="str">
        <f ca="1">IFERROR(AVERAGE(OFFSET('20 %'!$E71,,(COLUMNS($E$6:AF70)-1)*4,,4)),"")</f>
        <v/>
      </c>
      <c r="AG70" s="54" t="str">
        <f ca="1">IFERROR(AVERAGE(OFFSET('20 %'!$E71,,(COLUMNS($E$6:AG70)-1)*4,,4)),"")</f>
        <v/>
      </c>
      <c r="AH70" s="54" t="str">
        <f ca="1">IFERROR(AVERAGE(OFFSET('20 %'!$E71,,(COLUMNS($E$6:AH70)-1)*4,,4)),"")</f>
        <v/>
      </c>
      <c r="AI70" s="54" t="str">
        <f ca="1">IFERROR(AVERAGE(OFFSET('20 %'!$E71,,(COLUMNS($E$6:AI70)-1)*4,,4)),"")</f>
        <v/>
      </c>
      <c r="AJ70" s="54" t="str">
        <f ca="1">IFERROR(AVERAGE(OFFSET('20 %'!$E71,,(COLUMNS($E$6:AJ70)-1)*4,,4)),"")</f>
        <v/>
      </c>
      <c r="AK70" s="54" t="str">
        <f ca="1">IFERROR(AVERAGE(OFFSET('20 %'!$E71,,(COLUMNS($E$6:AK70)-1)*4,,4)),"")</f>
        <v/>
      </c>
      <c r="AL70" s="54" t="str">
        <f ca="1">IFERROR(AVERAGE(OFFSET('20 %'!$E71,,(COLUMNS($E$6:AL70)-1)*4,,4)),"")</f>
        <v/>
      </c>
      <c r="AM70" s="54" t="str">
        <f ca="1">IFERROR(AVERAGE(OFFSET('20 %'!$E71,,(COLUMNS($E$6:AM70)-1)*4,,4)),"")</f>
        <v/>
      </c>
      <c r="AN70" s="54" t="str">
        <f ca="1">IFERROR(AVERAGE(OFFSET('20 %'!$E71,,(COLUMNS($E$6:AN70)-1)*4,,4)),"")</f>
        <v/>
      </c>
      <c r="AO70" s="54" t="str">
        <f ca="1">IFERROR(AVERAGE(OFFSET('20 %'!$E71,,(COLUMNS($E$6:AO70)-1)*4,,4)),"")</f>
        <v/>
      </c>
      <c r="AP70" s="54" t="str">
        <f ca="1">IFERROR(AVERAGE(OFFSET('20 %'!$E71,,(COLUMNS($E$6:AP70)-1)*4,,4)),"")</f>
        <v/>
      </c>
      <c r="AQ70" s="54" t="str">
        <f ca="1">IFERROR(AVERAGE(OFFSET('20 %'!$E71,,(COLUMNS($E$6:AQ70)-1)*4,,4)),"")</f>
        <v/>
      </c>
      <c r="AR70" s="54" t="str">
        <f ca="1">IFERROR(AVERAGE(OFFSET('20 %'!$E71,,(COLUMNS($E$6:AR70)-1)*4,,4)),"")</f>
        <v/>
      </c>
      <c r="AS70" s="54" t="str">
        <f ca="1">IFERROR(AVERAGE(OFFSET('20 %'!$E71,,(COLUMNS($E$6:AS70)-1)*4,,4)),"")</f>
        <v/>
      </c>
    </row>
    <row r="71" spans="2:45" x14ac:dyDescent="0.25">
      <c r="B71" s="42" t="str">
        <f>IF(ISBLANK('Nota de Estudiantes'!B74),"",'Nota de Estudiantes'!B74)</f>
        <v/>
      </c>
      <c r="C71" s="42" t="str">
        <f>IF(ISBLANK('Nota de Estudiantes'!C74),"",'Nota de Estudiantes'!C74)</f>
        <v/>
      </c>
      <c r="D71" s="38" t="str">
        <f>IF(ISBLANK('Nota de Estudiantes'!D74),"",'Nota de Estudiantes'!D74)</f>
        <v/>
      </c>
      <c r="E71" s="54" t="str">
        <f ca="1">IFERROR(AVERAGE(OFFSET('20 %'!$E72,,(COLUMNS($E$6:E71)-1)*4,,4)),"")</f>
        <v/>
      </c>
      <c r="F71" s="54" t="str">
        <f ca="1">IFERROR(AVERAGE(OFFSET('20 %'!$E72,,(COLUMNS($E$6:F71)-1)*4,,4)),"")</f>
        <v/>
      </c>
      <c r="G71" s="54" t="str">
        <f ca="1">IFERROR(AVERAGE(OFFSET('20 %'!$E72,,(COLUMNS($E$6:G71)-1)*4,,4)),"")</f>
        <v/>
      </c>
      <c r="H71" s="54" t="str">
        <f ca="1">IFERROR(AVERAGE(OFFSET('20 %'!$E72,,(COLUMNS($E$6:H71)-1)*4,,4)),"")</f>
        <v/>
      </c>
      <c r="I71" s="54" t="str">
        <f ca="1">IFERROR(AVERAGE(OFFSET('20 %'!$E72,,(COLUMNS($E$6:I71)-1)*4,,4)),"")</f>
        <v/>
      </c>
      <c r="J71" s="54" t="str">
        <f ca="1">IFERROR(AVERAGE(OFFSET('20 %'!$E72,,(COLUMNS($E$6:J71)-1)*4,,4)),"")</f>
        <v/>
      </c>
      <c r="K71" s="54" t="str">
        <f ca="1">IFERROR(AVERAGE(OFFSET('20 %'!$E72,,(COLUMNS($E$6:K71)-1)*4,,4)),"")</f>
        <v/>
      </c>
      <c r="L71" s="54" t="str">
        <f ca="1">IFERROR(AVERAGE(OFFSET('20 %'!$E72,,(COLUMNS($E$6:L71)-1)*4,,4)),"")</f>
        <v/>
      </c>
      <c r="M71" s="54" t="str">
        <f ca="1">IFERROR(AVERAGE(OFFSET('20 %'!$E72,,(COLUMNS($E$6:M71)-1)*4,,4)),"")</f>
        <v/>
      </c>
      <c r="N71" s="54" t="str">
        <f ca="1">IFERROR(AVERAGE(OFFSET('20 %'!$E72,,(COLUMNS($E$6:N71)-1)*4,,4)),"")</f>
        <v/>
      </c>
      <c r="O71" s="54" t="str">
        <f ca="1">IFERROR(AVERAGE(OFFSET('20 %'!$E72,,(COLUMNS($E$6:O71)-1)*4,,4)),"")</f>
        <v/>
      </c>
      <c r="P71" s="54" t="str">
        <f ca="1">IFERROR(AVERAGE(OFFSET('20 %'!$E72,,(COLUMNS($E$6:P71)-1)*4,,4)),"")</f>
        <v/>
      </c>
      <c r="Q71" s="54" t="str">
        <f ca="1">IFERROR(AVERAGE(OFFSET('20 %'!$E72,,(COLUMNS($E$6:Q71)-1)*4,,4)),"")</f>
        <v/>
      </c>
      <c r="R71" s="54" t="str">
        <f ca="1">IFERROR(AVERAGE(OFFSET('20 %'!$E72,,(COLUMNS($E$6:R71)-1)*4,,4)),"")</f>
        <v/>
      </c>
      <c r="S71" s="54" t="str">
        <f ca="1">IFERROR(AVERAGE(OFFSET('20 %'!$E72,,(COLUMNS($E$6:S71)-1)*4,,4)),"")</f>
        <v/>
      </c>
      <c r="T71" s="54" t="str">
        <f ca="1">IFERROR(AVERAGE(OFFSET('20 %'!$E72,,(COLUMNS($E$6:T71)-1)*4,,4)),"")</f>
        <v/>
      </c>
      <c r="U71" s="54" t="str">
        <f ca="1">IFERROR(AVERAGE(OFFSET('20 %'!$E72,,(COLUMNS($E$6:U71)-1)*4,,4)),"")</f>
        <v/>
      </c>
      <c r="V71" s="54" t="str">
        <f ca="1">IFERROR(AVERAGE(OFFSET('20 %'!$E72,,(COLUMNS($E$6:V71)-1)*4,,4)),"")</f>
        <v/>
      </c>
      <c r="W71" s="54" t="str">
        <f ca="1">IFERROR(AVERAGE(OFFSET('20 %'!$E72,,(COLUMNS($E$6:W71)-1)*4,,4)),"")</f>
        <v/>
      </c>
      <c r="X71" s="54" t="str">
        <f ca="1">IFERROR(AVERAGE(OFFSET('20 %'!$E72,,(COLUMNS($E$6:X71)-1)*4,,4)),"")</f>
        <v/>
      </c>
      <c r="Y71" s="54" t="str">
        <f ca="1">IFERROR(AVERAGE(OFFSET('20 %'!$E72,,(COLUMNS($E$6:Y71)-1)*4,,4)),"")</f>
        <v/>
      </c>
      <c r="Z71" s="54" t="str">
        <f ca="1">IFERROR(AVERAGE(OFFSET('20 %'!$E72,,(COLUMNS($E$6:Z71)-1)*4,,4)),"")</f>
        <v/>
      </c>
      <c r="AA71" s="54" t="str">
        <f ca="1">IFERROR(AVERAGE(OFFSET('20 %'!$E72,,(COLUMNS($E$6:AA71)-1)*4,,4)),"")</f>
        <v/>
      </c>
      <c r="AB71" s="54" t="str">
        <f ca="1">IFERROR(AVERAGE(OFFSET('20 %'!$E72,,(COLUMNS($E$6:AB71)-1)*4,,4)),"")</f>
        <v/>
      </c>
      <c r="AC71" s="54" t="str">
        <f ca="1">IFERROR(AVERAGE(OFFSET('20 %'!$E72,,(COLUMNS($E$6:AC71)-1)*4,,4)),"")</f>
        <v/>
      </c>
      <c r="AD71" s="54" t="str">
        <f ca="1">IFERROR(AVERAGE(OFFSET('20 %'!$E72,,(COLUMNS($E$6:AD71)-1)*4,,4)),"")</f>
        <v/>
      </c>
      <c r="AE71" s="54" t="str">
        <f ca="1">IFERROR(AVERAGE(OFFSET('20 %'!$E72,,(COLUMNS($E$6:AE71)-1)*4,,4)),"")</f>
        <v/>
      </c>
      <c r="AF71" s="54" t="str">
        <f ca="1">IFERROR(AVERAGE(OFFSET('20 %'!$E72,,(COLUMNS($E$6:AF71)-1)*4,,4)),"")</f>
        <v/>
      </c>
      <c r="AG71" s="54" t="str">
        <f ca="1">IFERROR(AVERAGE(OFFSET('20 %'!$E72,,(COLUMNS($E$6:AG71)-1)*4,,4)),"")</f>
        <v/>
      </c>
      <c r="AH71" s="54" t="str">
        <f ca="1">IFERROR(AVERAGE(OFFSET('20 %'!$E72,,(COLUMNS($E$6:AH71)-1)*4,,4)),"")</f>
        <v/>
      </c>
      <c r="AI71" s="54" t="str">
        <f ca="1">IFERROR(AVERAGE(OFFSET('20 %'!$E72,,(COLUMNS($E$6:AI71)-1)*4,,4)),"")</f>
        <v/>
      </c>
      <c r="AJ71" s="54" t="str">
        <f ca="1">IFERROR(AVERAGE(OFFSET('20 %'!$E72,,(COLUMNS($E$6:AJ71)-1)*4,,4)),"")</f>
        <v/>
      </c>
      <c r="AK71" s="54" t="str">
        <f ca="1">IFERROR(AVERAGE(OFFSET('20 %'!$E72,,(COLUMNS($E$6:AK71)-1)*4,,4)),"")</f>
        <v/>
      </c>
      <c r="AL71" s="54" t="str">
        <f ca="1">IFERROR(AVERAGE(OFFSET('20 %'!$E72,,(COLUMNS($E$6:AL71)-1)*4,,4)),"")</f>
        <v/>
      </c>
      <c r="AM71" s="54" t="str">
        <f ca="1">IFERROR(AVERAGE(OFFSET('20 %'!$E72,,(COLUMNS($E$6:AM71)-1)*4,,4)),"")</f>
        <v/>
      </c>
      <c r="AN71" s="54" t="str">
        <f ca="1">IFERROR(AVERAGE(OFFSET('20 %'!$E72,,(COLUMNS($E$6:AN71)-1)*4,,4)),"")</f>
        <v/>
      </c>
      <c r="AO71" s="54" t="str">
        <f ca="1">IFERROR(AVERAGE(OFFSET('20 %'!$E72,,(COLUMNS($E$6:AO71)-1)*4,,4)),"")</f>
        <v/>
      </c>
      <c r="AP71" s="54" t="str">
        <f ca="1">IFERROR(AVERAGE(OFFSET('20 %'!$E72,,(COLUMNS($E$6:AP71)-1)*4,,4)),"")</f>
        <v/>
      </c>
      <c r="AQ71" s="54" t="str">
        <f ca="1">IFERROR(AVERAGE(OFFSET('20 %'!$E72,,(COLUMNS($E$6:AQ71)-1)*4,,4)),"")</f>
        <v/>
      </c>
      <c r="AR71" s="54" t="str">
        <f ca="1">IFERROR(AVERAGE(OFFSET('20 %'!$E72,,(COLUMNS($E$6:AR71)-1)*4,,4)),"")</f>
        <v/>
      </c>
      <c r="AS71" s="54" t="str">
        <f ca="1">IFERROR(AVERAGE(OFFSET('20 %'!$E72,,(COLUMNS($E$6:AS71)-1)*4,,4)),"")</f>
        <v/>
      </c>
    </row>
    <row r="72" spans="2:45" x14ac:dyDescent="0.25">
      <c r="B72" s="42" t="str">
        <f>IF(ISBLANK('Nota de Estudiantes'!B75),"",'Nota de Estudiantes'!B75)</f>
        <v/>
      </c>
      <c r="C72" s="42" t="str">
        <f>IF(ISBLANK('Nota de Estudiantes'!C75),"",'Nota de Estudiantes'!C75)</f>
        <v/>
      </c>
      <c r="D72" s="38" t="str">
        <f>IF(ISBLANK('Nota de Estudiantes'!D75),"",'Nota de Estudiantes'!D75)</f>
        <v/>
      </c>
      <c r="E72" s="54" t="str">
        <f ca="1">IFERROR(AVERAGE(OFFSET('20 %'!$E73,,(COLUMNS($E$6:E72)-1)*4,,4)),"")</f>
        <v/>
      </c>
      <c r="F72" s="54" t="str">
        <f ca="1">IFERROR(AVERAGE(OFFSET('20 %'!$E73,,(COLUMNS($E$6:F72)-1)*4,,4)),"")</f>
        <v/>
      </c>
      <c r="G72" s="54" t="str">
        <f ca="1">IFERROR(AVERAGE(OFFSET('20 %'!$E73,,(COLUMNS($E$6:G72)-1)*4,,4)),"")</f>
        <v/>
      </c>
      <c r="H72" s="54" t="str">
        <f ca="1">IFERROR(AVERAGE(OFFSET('20 %'!$E73,,(COLUMNS($E$6:H72)-1)*4,,4)),"")</f>
        <v/>
      </c>
      <c r="I72" s="54" t="str">
        <f ca="1">IFERROR(AVERAGE(OFFSET('20 %'!$E73,,(COLUMNS($E$6:I72)-1)*4,,4)),"")</f>
        <v/>
      </c>
      <c r="J72" s="54" t="str">
        <f ca="1">IFERROR(AVERAGE(OFFSET('20 %'!$E73,,(COLUMNS($E$6:J72)-1)*4,,4)),"")</f>
        <v/>
      </c>
      <c r="K72" s="54" t="str">
        <f ca="1">IFERROR(AVERAGE(OFFSET('20 %'!$E73,,(COLUMNS($E$6:K72)-1)*4,,4)),"")</f>
        <v/>
      </c>
      <c r="L72" s="54" t="str">
        <f ca="1">IFERROR(AVERAGE(OFFSET('20 %'!$E73,,(COLUMNS($E$6:L72)-1)*4,,4)),"")</f>
        <v/>
      </c>
      <c r="M72" s="54" t="str">
        <f ca="1">IFERROR(AVERAGE(OFFSET('20 %'!$E73,,(COLUMNS($E$6:M72)-1)*4,,4)),"")</f>
        <v/>
      </c>
      <c r="N72" s="54" t="str">
        <f ca="1">IFERROR(AVERAGE(OFFSET('20 %'!$E73,,(COLUMNS($E$6:N72)-1)*4,,4)),"")</f>
        <v/>
      </c>
      <c r="O72" s="54" t="str">
        <f ca="1">IFERROR(AVERAGE(OFFSET('20 %'!$E73,,(COLUMNS($E$6:O72)-1)*4,,4)),"")</f>
        <v/>
      </c>
      <c r="P72" s="54" t="str">
        <f ca="1">IFERROR(AVERAGE(OFFSET('20 %'!$E73,,(COLUMNS($E$6:P72)-1)*4,,4)),"")</f>
        <v/>
      </c>
      <c r="Q72" s="54" t="str">
        <f ca="1">IFERROR(AVERAGE(OFFSET('20 %'!$E73,,(COLUMNS($E$6:Q72)-1)*4,,4)),"")</f>
        <v/>
      </c>
      <c r="R72" s="54" t="str">
        <f ca="1">IFERROR(AVERAGE(OFFSET('20 %'!$E73,,(COLUMNS($E$6:R72)-1)*4,,4)),"")</f>
        <v/>
      </c>
      <c r="S72" s="54" t="str">
        <f ca="1">IFERROR(AVERAGE(OFFSET('20 %'!$E73,,(COLUMNS($E$6:S72)-1)*4,,4)),"")</f>
        <v/>
      </c>
      <c r="T72" s="54" t="str">
        <f ca="1">IFERROR(AVERAGE(OFFSET('20 %'!$E73,,(COLUMNS($E$6:T72)-1)*4,,4)),"")</f>
        <v/>
      </c>
      <c r="U72" s="54" t="str">
        <f ca="1">IFERROR(AVERAGE(OFFSET('20 %'!$E73,,(COLUMNS($E$6:U72)-1)*4,,4)),"")</f>
        <v/>
      </c>
      <c r="V72" s="54" t="str">
        <f ca="1">IFERROR(AVERAGE(OFFSET('20 %'!$E73,,(COLUMNS($E$6:V72)-1)*4,,4)),"")</f>
        <v/>
      </c>
      <c r="W72" s="54" t="str">
        <f ca="1">IFERROR(AVERAGE(OFFSET('20 %'!$E73,,(COLUMNS($E$6:W72)-1)*4,,4)),"")</f>
        <v/>
      </c>
      <c r="X72" s="54" t="str">
        <f ca="1">IFERROR(AVERAGE(OFFSET('20 %'!$E73,,(COLUMNS($E$6:X72)-1)*4,,4)),"")</f>
        <v/>
      </c>
      <c r="Y72" s="54" t="str">
        <f ca="1">IFERROR(AVERAGE(OFFSET('20 %'!$E73,,(COLUMNS($E$6:Y72)-1)*4,,4)),"")</f>
        <v/>
      </c>
      <c r="Z72" s="54" t="str">
        <f ca="1">IFERROR(AVERAGE(OFFSET('20 %'!$E73,,(COLUMNS($E$6:Z72)-1)*4,,4)),"")</f>
        <v/>
      </c>
      <c r="AA72" s="54" t="str">
        <f ca="1">IFERROR(AVERAGE(OFFSET('20 %'!$E73,,(COLUMNS($E$6:AA72)-1)*4,,4)),"")</f>
        <v/>
      </c>
      <c r="AB72" s="54" t="str">
        <f ca="1">IFERROR(AVERAGE(OFFSET('20 %'!$E73,,(COLUMNS($E$6:AB72)-1)*4,,4)),"")</f>
        <v/>
      </c>
      <c r="AC72" s="54" t="str">
        <f ca="1">IFERROR(AVERAGE(OFFSET('20 %'!$E73,,(COLUMNS($E$6:AC72)-1)*4,,4)),"")</f>
        <v/>
      </c>
      <c r="AD72" s="54" t="str">
        <f ca="1">IFERROR(AVERAGE(OFFSET('20 %'!$E73,,(COLUMNS($E$6:AD72)-1)*4,,4)),"")</f>
        <v/>
      </c>
      <c r="AE72" s="54" t="str">
        <f ca="1">IFERROR(AVERAGE(OFFSET('20 %'!$E73,,(COLUMNS($E$6:AE72)-1)*4,,4)),"")</f>
        <v/>
      </c>
      <c r="AF72" s="54" t="str">
        <f ca="1">IFERROR(AVERAGE(OFFSET('20 %'!$E73,,(COLUMNS($E$6:AF72)-1)*4,,4)),"")</f>
        <v/>
      </c>
      <c r="AG72" s="54" t="str">
        <f ca="1">IFERROR(AVERAGE(OFFSET('20 %'!$E73,,(COLUMNS($E$6:AG72)-1)*4,,4)),"")</f>
        <v/>
      </c>
      <c r="AH72" s="54" t="str">
        <f ca="1">IFERROR(AVERAGE(OFFSET('20 %'!$E73,,(COLUMNS($E$6:AH72)-1)*4,,4)),"")</f>
        <v/>
      </c>
      <c r="AI72" s="54" t="str">
        <f ca="1">IFERROR(AVERAGE(OFFSET('20 %'!$E73,,(COLUMNS($E$6:AI72)-1)*4,,4)),"")</f>
        <v/>
      </c>
      <c r="AJ72" s="54" t="str">
        <f ca="1">IFERROR(AVERAGE(OFFSET('20 %'!$E73,,(COLUMNS($E$6:AJ72)-1)*4,,4)),"")</f>
        <v/>
      </c>
      <c r="AK72" s="54" t="str">
        <f ca="1">IFERROR(AVERAGE(OFFSET('20 %'!$E73,,(COLUMNS($E$6:AK72)-1)*4,,4)),"")</f>
        <v/>
      </c>
      <c r="AL72" s="54" t="str">
        <f ca="1">IFERROR(AVERAGE(OFFSET('20 %'!$E73,,(COLUMNS($E$6:AL72)-1)*4,,4)),"")</f>
        <v/>
      </c>
      <c r="AM72" s="54" t="str">
        <f ca="1">IFERROR(AVERAGE(OFFSET('20 %'!$E73,,(COLUMNS($E$6:AM72)-1)*4,,4)),"")</f>
        <v/>
      </c>
      <c r="AN72" s="54" t="str">
        <f ca="1">IFERROR(AVERAGE(OFFSET('20 %'!$E73,,(COLUMNS($E$6:AN72)-1)*4,,4)),"")</f>
        <v/>
      </c>
      <c r="AO72" s="54" t="str">
        <f ca="1">IFERROR(AVERAGE(OFFSET('20 %'!$E73,,(COLUMNS($E$6:AO72)-1)*4,,4)),"")</f>
        <v/>
      </c>
      <c r="AP72" s="54" t="str">
        <f ca="1">IFERROR(AVERAGE(OFFSET('20 %'!$E73,,(COLUMNS($E$6:AP72)-1)*4,,4)),"")</f>
        <v/>
      </c>
      <c r="AQ72" s="54" t="str">
        <f ca="1">IFERROR(AVERAGE(OFFSET('20 %'!$E73,,(COLUMNS($E$6:AQ72)-1)*4,,4)),"")</f>
        <v/>
      </c>
      <c r="AR72" s="54" t="str">
        <f ca="1">IFERROR(AVERAGE(OFFSET('20 %'!$E73,,(COLUMNS($E$6:AR72)-1)*4,,4)),"")</f>
        <v/>
      </c>
      <c r="AS72" s="54" t="str">
        <f ca="1">IFERROR(AVERAGE(OFFSET('20 %'!$E73,,(COLUMNS($E$6:AS72)-1)*4,,4)),"")</f>
        <v/>
      </c>
    </row>
    <row r="73" spans="2:45" x14ac:dyDescent="0.25">
      <c r="B73" s="42" t="str">
        <f>IF(ISBLANK('Nota de Estudiantes'!B76),"",'Nota de Estudiantes'!B76)</f>
        <v/>
      </c>
      <c r="C73" s="42" t="str">
        <f>IF(ISBLANK('Nota de Estudiantes'!C76),"",'Nota de Estudiantes'!C76)</f>
        <v/>
      </c>
      <c r="D73" s="38" t="str">
        <f>IF(ISBLANK('Nota de Estudiantes'!D76),"",'Nota de Estudiantes'!D76)</f>
        <v/>
      </c>
      <c r="E73" s="54" t="str">
        <f ca="1">IFERROR(AVERAGE(OFFSET('20 %'!$E74,,(COLUMNS($E$6:E73)-1)*4,,4)),"")</f>
        <v/>
      </c>
      <c r="F73" s="54" t="str">
        <f ca="1">IFERROR(AVERAGE(OFFSET('20 %'!$E74,,(COLUMNS($E$6:F73)-1)*4,,4)),"")</f>
        <v/>
      </c>
      <c r="G73" s="54" t="str">
        <f ca="1">IFERROR(AVERAGE(OFFSET('20 %'!$E74,,(COLUMNS($E$6:G73)-1)*4,,4)),"")</f>
        <v/>
      </c>
      <c r="H73" s="54" t="str">
        <f ca="1">IFERROR(AVERAGE(OFFSET('20 %'!$E74,,(COLUMNS($E$6:H73)-1)*4,,4)),"")</f>
        <v/>
      </c>
      <c r="I73" s="54" t="str">
        <f ca="1">IFERROR(AVERAGE(OFFSET('20 %'!$E74,,(COLUMNS($E$6:I73)-1)*4,,4)),"")</f>
        <v/>
      </c>
      <c r="J73" s="54" t="str">
        <f ca="1">IFERROR(AVERAGE(OFFSET('20 %'!$E74,,(COLUMNS($E$6:J73)-1)*4,,4)),"")</f>
        <v/>
      </c>
      <c r="K73" s="54" t="str">
        <f ca="1">IFERROR(AVERAGE(OFFSET('20 %'!$E74,,(COLUMNS($E$6:K73)-1)*4,,4)),"")</f>
        <v/>
      </c>
      <c r="L73" s="54" t="str">
        <f ca="1">IFERROR(AVERAGE(OFFSET('20 %'!$E74,,(COLUMNS($E$6:L73)-1)*4,,4)),"")</f>
        <v/>
      </c>
      <c r="M73" s="54" t="str">
        <f ca="1">IFERROR(AVERAGE(OFFSET('20 %'!$E74,,(COLUMNS($E$6:M73)-1)*4,,4)),"")</f>
        <v/>
      </c>
      <c r="N73" s="54" t="str">
        <f ca="1">IFERROR(AVERAGE(OFFSET('20 %'!$E74,,(COLUMNS($E$6:N73)-1)*4,,4)),"")</f>
        <v/>
      </c>
      <c r="O73" s="54" t="str">
        <f ca="1">IFERROR(AVERAGE(OFFSET('20 %'!$E74,,(COLUMNS($E$6:O73)-1)*4,,4)),"")</f>
        <v/>
      </c>
      <c r="P73" s="54" t="str">
        <f ca="1">IFERROR(AVERAGE(OFFSET('20 %'!$E74,,(COLUMNS($E$6:P73)-1)*4,,4)),"")</f>
        <v/>
      </c>
      <c r="Q73" s="54" t="str">
        <f ca="1">IFERROR(AVERAGE(OFFSET('20 %'!$E74,,(COLUMNS($E$6:Q73)-1)*4,,4)),"")</f>
        <v/>
      </c>
      <c r="R73" s="54" t="str">
        <f ca="1">IFERROR(AVERAGE(OFFSET('20 %'!$E74,,(COLUMNS($E$6:R73)-1)*4,,4)),"")</f>
        <v/>
      </c>
      <c r="S73" s="54" t="str">
        <f ca="1">IFERROR(AVERAGE(OFFSET('20 %'!$E74,,(COLUMNS($E$6:S73)-1)*4,,4)),"")</f>
        <v/>
      </c>
      <c r="T73" s="54" t="str">
        <f ca="1">IFERROR(AVERAGE(OFFSET('20 %'!$E74,,(COLUMNS($E$6:T73)-1)*4,,4)),"")</f>
        <v/>
      </c>
      <c r="U73" s="54" t="str">
        <f ca="1">IFERROR(AVERAGE(OFFSET('20 %'!$E74,,(COLUMNS($E$6:U73)-1)*4,,4)),"")</f>
        <v/>
      </c>
      <c r="V73" s="54" t="str">
        <f ca="1">IFERROR(AVERAGE(OFFSET('20 %'!$E74,,(COLUMNS($E$6:V73)-1)*4,,4)),"")</f>
        <v/>
      </c>
      <c r="W73" s="54" t="str">
        <f ca="1">IFERROR(AVERAGE(OFFSET('20 %'!$E74,,(COLUMNS($E$6:W73)-1)*4,,4)),"")</f>
        <v/>
      </c>
      <c r="X73" s="54" t="str">
        <f ca="1">IFERROR(AVERAGE(OFFSET('20 %'!$E74,,(COLUMNS($E$6:X73)-1)*4,,4)),"")</f>
        <v/>
      </c>
      <c r="Y73" s="54" t="str">
        <f ca="1">IFERROR(AVERAGE(OFFSET('20 %'!$E74,,(COLUMNS($E$6:Y73)-1)*4,,4)),"")</f>
        <v/>
      </c>
      <c r="Z73" s="54" t="str">
        <f ca="1">IFERROR(AVERAGE(OFFSET('20 %'!$E74,,(COLUMNS($E$6:Z73)-1)*4,,4)),"")</f>
        <v/>
      </c>
      <c r="AA73" s="54" t="str">
        <f ca="1">IFERROR(AVERAGE(OFFSET('20 %'!$E74,,(COLUMNS($E$6:AA73)-1)*4,,4)),"")</f>
        <v/>
      </c>
      <c r="AB73" s="54" t="str">
        <f ca="1">IFERROR(AVERAGE(OFFSET('20 %'!$E74,,(COLUMNS($E$6:AB73)-1)*4,,4)),"")</f>
        <v/>
      </c>
      <c r="AC73" s="54" t="str">
        <f ca="1">IFERROR(AVERAGE(OFFSET('20 %'!$E74,,(COLUMNS($E$6:AC73)-1)*4,,4)),"")</f>
        <v/>
      </c>
      <c r="AD73" s="54" t="str">
        <f ca="1">IFERROR(AVERAGE(OFFSET('20 %'!$E74,,(COLUMNS($E$6:AD73)-1)*4,,4)),"")</f>
        <v/>
      </c>
      <c r="AE73" s="54" t="str">
        <f ca="1">IFERROR(AVERAGE(OFFSET('20 %'!$E74,,(COLUMNS($E$6:AE73)-1)*4,,4)),"")</f>
        <v/>
      </c>
      <c r="AF73" s="54" t="str">
        <f ca="1">IFERROR(AVERAGE(OFFSET('20 %'!$E74,,(COLUMNS($E$6:AF73)-1)*4,,4)),"")</f>
        <v/>
      </c>
      <c r="AG73" s="54" t="str">
        <f ca="1">IFERROR(AVERAGE(OFFSET('20 %'!$E74,,(COLUMNS($E$6:AG73)-1)*4,,4)),"")</f>
        <v/>
      </c>
      <c r="AH73" s="54" t="str">
        <f ca="1">IFERROR(AVERAGE(OFFSET('20 %'!$E74,,(COLUMNS($E$6:AH73)-1)*4,,4)),"")</f>
        <v/>
      </c>
      <c r="AI73" s="54" t="str">
        <f ca="1">IFERROR(AVERAGE(OFFSET('20 %'!$E74,,(COLUMNS($E$6:AI73)-1)*4,,4)),"")</f>
        <v/>
      </c>
      <c r="AJ73" s="54" t="str">
        <f ca="1">IFERROR(AVERAGE(OFFSET('20 %'!$E74,,(COLUMNS($E$6:AJ73)-1)*4,,4)),"")</f>
        <v/>
      </c>
      <c r="AK73" s="54" t="str">
        <f ca="1">IFERROR(AVERAGE(OFFSET('20 %'!$E74,,(COLUMNS($E$6:AK73)-1)*4,,4)),"")</f>
        <v/>
      </c>
      <c r="AL73" s="54" t="str">
        <f ca="1">IFERROR(AVERAGE(OFFSET('20 %'!$E74,,(COLUMNS($E$6:AL73)-1)*4,,4)),"")</f>
        <v/>
      </c>
      <c r="AM73" s="54" t="str">
        <f ca="1">IFERROR(AVERAGE(OFFSET('20 %'!$E74,,(COLUMNS($E$6:AM73)-1)*4,,4)),"")</f>
        <v/>
      </c>
      <c r="AN73" s="54" t="str">
        <f ca="1">IFERROR(AVERAGE(OFFSET('20 %'!$E74,,(COLUMNS($E$6:AN73)-1)*4,,4)),"")</f>
        <v/>
      </c>
      <c r="AO73" s="54" t="str">
        <f ca="1">IFERROR(AVERAGE(OFFSET('20 %'!$E74,,(COLUMNS($E$6:AO73)-1)*4,,4)),"")</f>
        <v/>
      </c>
      <c r="AP73" s="54" t="str">
        <f ca="1">IFERROR(AVERAGE(OFFSET('20 %'!$E74,,(COLUMNS($E$6:AP73)-1)*4,,4)),"")</f>
        <v/>
      </c>
      <c r="AQ73" s="54" t="str">
        <f ca="1">IFERROR(AVERAGE(OFFSET('20 %'!$E74,,(COLUMNS($E$6:AQ73)-1)*4,,4)),"")</f>
        <v/>
      </c>
      <c r="AR73" s="54" t="str">
        <f ca="1">IFERROR(AVERAGE(OFFSET('20 %'!$E74,,(COLUMNS($E$6:AR73)-1)*4,,4)),"")</f>
        <v/>
      </c>
      <c r="AS73" s="54" t="str">
        <f ca="1">IFERROR(AVERAGE(OFFSET('20 %'!$E74,,(COLUMNS($E$6:AS73)-1)*4,,4)),"")</f>
        <v/>
      </c>
    </row>
    <row r="74" spans="2:45" x14ac:dyDescent="0.25">
      <c r="B74" s="42" t="str">
        <f>IF(ISBLANK('Nota de Estudiantes'!B77),"",'Nota de Estudiantes'!B77)</f>
        <v/>
      </c>
      <c r="C74" s="42" t="str">
        <f>IF(ISBLANK('Nota de Estudiantes'!C77),"",'Nota de Estudiantes'!C77)</f>
        <v/>
      </c>
      <c r="D74" s="38" t="str">
        <f>IF(ISBLANK('Nota de Estudiantes'!D77),"",'Nota de Estudiantes'!D77)</f>
        <v/>
      </c>
      <c r="E74" s="54" t="str">
        <f ca="1">IFERROR(AVERAGE(OFFSET('20 %'!$E75,,(COLUMNS($E$6:E74)-1)*4,,4)),"")</f>
        <v/>
      </c>
      <c r="F74" s="54" t="str">
        <f ca="1">IFERROR(AVERAGE(OFFSET('20 %'!$E75,,(COLUMNS($E$6:F74)-1)*4,,4)),"")</f>
        <v/>
      </c>
      <c r="G74" s="54" t="str">
        <f ca="1">IFERROR(AVERAGE(OFFSET('20 %'!$E75,,(COLUMNS($E$6:G74)-1)*4,,4)),"")</f>
        <v/>
      </c>
      <c r="H74" s="54" t="str">
        <f ca="1">IFERROR(AVERAGE(OFFSET('20 %'!$E75,,(COLUMNS($E$6:H74)-1)*4,,4)),"")</f>
        <v/>
      </c>
      <c r="I74" s="54" t="str">
        <f ca="1">IFERROR(AVERAGE(OFFSET('20 %'!$E75,,(COLUMNS($E$6:I74)-1)*4,,4)),"")</f>
        <v/>
      </c>
      <c r="J74" s="54" t="str">
        <f ca="1">IFERROR(AVERAGE(OFFSET('20 %'!$E75,,(COLUMNS($E$6:J74)-1)*4,,4)),"")</f>
        <v/>
      </c>
      <c r="K74" s="54" t="str">
        <f ca="1">IFERROR(AVERAGE(OFFSET('20 %'!$E75,,(COLUMNS($E$6:K74)-1)*4,,4)),"")</f>
        <v/>
      </c>
      <c r="L74" s="54" t="str">
        <f ca="1">IFERROR(AVERAGE(OFFSET('20 %'!$E75,,(COLUMNS($E$6:L74)-1)*4,,4)),"")</f>
        <v/>
      </c>
      <c r="M74" s="54" t="str">
        <f ca="1">IFERROR(AVERAGE(OFFSET('20 %'!$E75,,(COLUMNS($E$6:M74)-1)*4,,4)),"")</f>
        <v/>
      </c>
      <c r="N74" s="54" t="str">
        <f ca="1">IFERROR(AVERAGE(OFFSET('20 %'!$E75,,(COLUMNS($E$6:N74)-1)*4,,4)),"")</f>
        <v/>
      </c>
      <c r="O74" s="54" t="str">
        <f ca="1">IFERROR(AVERAGE(OFFSET('20 %'!$E75,,(COLUMNS($E$6:O74)-1)*4,,4)),"")</f>
        <v/>
      </c>
      <c r="P74" s="54" t="str">
        <f ca="1">IFERROR(AVERAGE(OFFSET('20 %'!$E75,,(COLUMNS($E$6:P74)-1)*4,,4)),"")</f>
        <v/>
      </c>
      <c r="Q74" s="54" t="str">
        <f ca="1">IFERROR(AVERAGE(OFFSET('20 %'!$E75,,(COLUMNS($E$6:Q74)-1)*4,,4)),"")</f>
        <v/>
      </c>
      <c r="R74" s="54" t="str">
        <f ca="1">IFERROR(AVERAGE(OFFSET('20 %'!$E75,,(COLUMNS($E$6:R74)-1)*4,,4)),"")</f>
        <v/>
      </c>
      <c r="S74" s="54" t="str">
        <f ca="1">IFERROR(AVERAGE(OFFSET('20 %'!$E75,,(COLUMNS($E$6:S74)-1)*4,,4)),"")</f>
        <v/>
      </c>
      <c r="T74" s="54" t="str">
        <f ca="1">IFERROR(AVERAGE(OFFSET('20 %'!$E75,,(COLUMNS($E$6:T74)-1)*4,,4)),"")</f>
        <v/>
      </c>
      <c r="U74" s="54" t="str">
        <f ca="1">IFERROR(AVERAGE(OFFSET('20 %'!$E75,,(COLUMNS($E$6:U74)-1)*4,,4)),"")</f>
        <v/>
      </c>
      <c r="V74" s="54" t="str">
        <f ca="1">IFERROR(AVERAGE(OFFSET('20 %'!$E75,,(COLUMNS($E$6:V74)-1)*4,,4)),"")</f>
        <v/>
      </c>
      <c r="W74" s="54" t="str">
        <f ca="1">IFERROR(AVERAGE(OFFSET('20 %'!$E75,,(COLUMNS($E$6:W74)-1)*4,,4)),"")</f>
        <v/>
      </c>
      <c r="X74" s="54" t="str">
        <f ca="1">IFERROR(AVERAGE(OFFSET('20 %'!$E75,,(COLUMNS($E$6:X74)-1)*4,,4)),"")</f>
        <v/>
      </c>
      <c r="Y74" s="54" t="str">
        <f ca="1">IFERROR(AVERAGE(OFFSET('20 %'!$E75,,(COLUMNS($E$6:Y74)-1)*4,,4)),"")</f>
        <v/>
      </c>
      <c r="Z74" s="54" t="str">
        <f ca="1">IFERROR(AVERAGE(OFFSET('20 %'!$E75,,(COLUMNS($E$6:Z74)-1)*4,,4)),"")</f>
        <v/>
      </c>
      <c r="AA74" s="54" t="str">
        <f ca="1">IFERROR(AVERAGE(OFFSET('20 %'!$E75,,(COLUMNS($E$6:AA74)-1)*4,,4)),"")</f>
        <v/>
      </c>
      <c r="AB74" s="54" t="str">
        <f ca="1">IFERROR(AVERAGE(OFFSET('20 %'!$E75,,(COLUMNS($E$6:AB74)-1)*4,,4)),"")</f>
        <v/>
      </c>
      <c r="AC74" s="54" t="str">
        <f ca="1">IFERROR(AVERAGE(OFFSET('20 %'!$E75,,(COLUMNS($E$6:AC74)-1)*4,,4)),"")</f>
        <v/>
      </c>
      <c r="AD74" s="54" t="str">
        <f ca="1">IFERROR(AVERAGE(OFFSET('20 %'!$E75,,(COLUMNS($E$6:AD74)-1)*4,,4)),"")</f>
        <v/>
      </c>
      <c r="AE74" s="54" t="str">
        <f ca="1">IFERROR(AVERAGE(OFFSET('20 %'!$E75,,(COLUMNS($E$6:AE74)-1)*4,,4)),"")</f>
        <v/>
      </c>
      <c r="AF74" s="54" t="str">
        <f ca="1">IFERROR(AVERAGE(OFFSET('20 %'!$E75,,(COLUMNS($E$6:AF74)-1)*4,,4)),"")</f>
        <v/>
      </c>
      <c r="AG74" s="54" t="str">
        <f ca="1">IFERROR(AVERAGE(OFFSET('20 %'!$E75,,(COLUMNS($E$6:AG74)-1)*4,,4)),"")</f>
        <v/>
      </c>
      <c r="AH74" s="54" t="str">
        <f ca="1">IFERROR(AVERAGE(OFFSET('20 %'!$E75,,(COLUMNS($E$6:AH74)-1)*4,,4)),"")</f>
        <v/>
      </c>
      <c r="AI74" s="54" t="str">
        <f ca="1">IFERROR(AVERAGE(OFFSET('20 %'!$E75,,(COLUMNS($E$6:AI74)-1)*4,,4)),"")</f>
        <v/>
      </c>
      <c r="AJ74" s="54" t="str">
        <f ca="1">IFERROR(AVERAGE(OFFSET('20 %'!$E75,,(COLUMNS($E$6:AJ74)-1)*4,,4)),"")</f>
        <v/>
      </c>
      <c r="AK74" s="54" t="str">
        <f ca="1">IFERROR(AVERAGE(OFFSET('20 %'!$E75,,(COLUMNS($E$6:AK74)-1)*4,,4)),"")</f>
        <v/>
      </c>
      <c r="AL74" s="54" t="str">
        <f ca="1">IFERROR(AVERAGE(OFFSET('20 %'!$E75,,(COLUMNS($E$6:AL74)-1)*4,,4)),"")</f>
        <v/>
      </c>
      <c r="AM74" s="54" t="str">
        <f ca="1">IFERROR(AVERAGE(OFFSET('20 %'!$E75,,(COLUMNS($E$6:AM74)-1)*4,,4)),"")</f>
        <v/>
      </c>
      <c r="AN74" s="54" t="str">
        <f ca="1">IFERROR(AVERAGE(OFFSET('20 %'!$E75,,(COLUMNS($E$6:AN74)-1)*4,,4)),"")</f>
        <v/>
      </c>
      <c r="AO74" s="54" t="str">
        <f ca="1">IFERROR(AVERAGE(OFFSET('20 %'!$E75,,(COLUMNS($E$6:AO74)-1)*4,,4)),"")</f>
        <v/>
      </c>
      <c r="AP74" s="54" t="str">
        <f ca="1">IFERROR(AVERAGE(OFFSET('20 %'!$E75,,(COLUMNS($E$6:AP74)-1)*4,,4)),"")</f>
        <v/>
      </c>
      <c r="AQ74" s="54" t="str">
        <f ca="1">IFERROR(AVERAGE(OFFSET('20 %'!$E75,,(COLUMNS($E$6:AQ74)-1)*4,,4)),"")</f>
        <v/>
      </c>
      <c r="AR74" s="54" t="str">
        <f ca="1">IFERROR(AVERAGE(OFFSET('20 %'!$E75,,(COLUMNS($E$6:AR74)-1)*4,,4)),"")</f>
        <v/>
      </c>
      <c r="AS74" s="54" t="str">
        <f ca="1">IFERROR(AVERAGE(OFFSET('20 %'!$E75,,(COLUMNS($E$6:AS74)-1)*4,,4)),"")</f>
        <v/>
      </c>
    </row>
    <row r="75" spans="2:45" x14ac:dyDescent="0.25">
      <c r="B75" s="42" t="str">
        <f>IF(ISBLANK('Nota de Estudiantes'!B78),"",'Nota de Estudiantes'!B78)</f>
        <v/>
      </c>
      <c r="C75" s="42" t="str">
        <f>IF(ISBLANK('Nota de Estudiantes'!C78),"",'Nota de Estudiantes'!C78)</f>
        <v/>
      </c>
      <c r="D75" s="38" t="str">
        <f>IF(ISBLANK('Nota de Estudiantes'!D78),"",'Nota de Estudiantes'!D78)</f>
        <v/>
      </c>
      <c r="E75" s="54" t="str">
        <f ca="1">IFERROR(AVERAGE(OFFSET('20 %'!$E76,,(COLUMNS($E$6:E75)-1)*4,,4)),"")</f>
        <v/>
      </c>
      <c r="F75" s="54" t="str">
        <f ca="1">IFERROR(AVERAGE(OFFSET('20 %'!$E76,,(COLUMNS($E$6:F75)-1)*4,,4)),"")</f>
        <v/>
      </c>
      <c r="G75" s="54" t="str">
        <f ca="1">IFERROR(AVERAGE(OFFSET('20 %'!$E76,,(COLUMNS($E$6:G75)-1)*4,,4)),"")</f>
        <v/>
      </c>
      <c r="H75" s="54" t="str">
        <f ca="1">IFERROR(AVERAGE(OFFSET('20 %'!$E76,,(COLUMNS($E$6:H75)-1)*4,,4)),"")</f>
        <v/>
      </c>
      <c r="I75" s="54" t="str">
        <f ca="1">IFERROR(AVERAGE(OFFSET('20 %'!$E76,,(COLUMNS($E$6:I75)-1)*4,,4)),"")</f>
        <v/>
      </c>
      <c r="J75" s="54" t="str">
        <f ca="1">IFERROR(AVERAGE(OFFSET('20 %'!$E76,,(COLUMNS($E$6:J75)-1)*4,,4)),"")</f>
        <v/>
      </c>
      <c r="K75" s="54" t="str">
        <f ca="1">IFERROR(AVERAGE(OFFSET('20 %'!$E76,,(COLUMNS($E$6:K75)-1)*4,,4)),"")</f>
        <v/>
      </c>
      <c r="L75" s="54" t="str">
        <f ca="1">IFERROR(AVERAGE(OFFSET('20 %'!$E76,,(COLUMNS($E$6:L75)-1)*4,,4)),"")</f>
        <v/>
      </c>
      <c r="M75" s="54" t="str">
        <f ca="1">IFERROR(AVERAGE(OFFSET('20 %'!$E76,,(COLUMNS($E$6:M75)-1)*4,,4)),"")</f>
        <v/>
      </c>
      <c r="N75" s="54" t="str">
        <f ca="1">IFERROR(AVERAGE(OFFSET('20 %'!$E76,,(COLUMNS($E$6:N75)-1)*4,,4)),"")</f>
        <v/>
      </c>
      <c r="O75" s="54" t="str">
        <f ca="1">IFERROR(AVERAGE(OFFSET('20 %'!$E76,,(COLUMNS($E$6:O75)-1)*4,,4)),"")</f>
        <v/>
      </c>
      <c r="P75" s="54" t="str">
        <f ca="1">IFERROR(AVERAGE(OFFSET('20 %'!$E76,,(COLUMNS($E$6:P75)-1)*4,,4)),"")</f>
        <v/>
      </c>
      <c r="Q75" s="54" t="str">
        <f ca="1">IFERROR(AVERAGE(OFFSET('20 %'!$E76,,(COLUMNS($E$6:Q75)-1)*4,,4)),"")</f>
        <v/>
      </c>
      <c r="R75" s="54" t="str">
        <f ca="1">IFERROR(AVERAGE(OFFSET('20 %'!$E76,,(COLUMNS($E$6:R75)-1)*4,,4)),"")</f>
        <v/>
      </c>
      <c r="S75" s="54" t="str">
        <f ca="1">IFERROR(AVERAGE(OFFSET('20 %'!$E76,,(COLUMNS($E$6:S75)-1)*4,,4)),"")</f>
        <v/>
      </c>
      <c r="T75" s="54" t="str">
        <f ca="1">IFERROR(AVERAGE(OFFSET('20 %'!$E76,,(COLUMNS($E$6:T75)-1)*4,,4)),"")</f>
        <v/>
      </c>
      <c r="U75" s="54" t="str">
        <f ca="1">IFERROR(AVERAGE(OFFSET('20 %'!$E76,,(COLUMNS($E$6:U75)-1)*4,,4)),"")</f>
        <v/>
      </c>
      <c r="V75" s="54" t="str">
        <f ca="1">IFERROR(AVERAGE(OFFSET('20 %'!$E76,,(COLUMNS($E$6:V75)-1)*4,,4)),"")</f>
        <v/>
      </c>
      <c r="W75" s="54" t="str">
        <f ca="1">IFERROR(AVERAGE(OFFSET('20 %'!$E76,,(COLUMNS($E$6:W75)-1)*4,,4)),"")</f>
        <v/>
      </c>
      <c r="X75" s="54" t="str">
        <f ca="1">IFERROR(AVERAGE(OFFSET('20 %'!$E76,,(COLUMNS($E$6:X75)-1)*4,,4)),"")</f>
        <v/>
      </c>
      <c r="Y75" s="54" t="str">
        <f ca="1">IFERROR(AVERAGE(OFFSET('20 %'!$E76,,(COLUMNS($E$6:Y75)-1)*4,,4)),"")</f>
        <v/>
      </c>
      <c r="Z75" s="54" t="str">
        <f ca="1">IFERROR(AVERAGE(OFFSET('20 %'!$E76,,(COLUMNS($E$6:Z75)-1)*4,,4)),"")</f>
        <v/>
      </c>
      <c r="AA75" s="54" t="str">
        <f ca="1">IFERROR(AVERAGE(OFFSET('20 %'!$E76,,(COLUMNS($E$6:AA75)-1)*4,,4)),"")</f>
        <v/>
      </c>
      <c r="AB75" s="54" t="str">
        <f ca="1">IFERROR(AVERAGE(OFFSET('20 %'!$E76,,(COLUMNS($E$6:AB75)-1)*4,,4)),"")</f>
        <v/>
      </c>
      <c r="AC75" s="54" t="str">
        <f ca="1">IFERROR(AVERAGE(OFFSET('20 %'!$E76,,(COLUMNS($E$6:AC75)-1)*4,,4)),"")</f>
        <v/>
      </c>
      <c r="AD75" s="54" t="str">
        <f ca="1">IFERROR(AVERAGE(OFFSET('20 %'!$E76,,(COLUMNS($E$6:AD75)-1)*4,,4)),"")</f>
        <v/>
      </c>
      <c r="AE75" s="54" t="str">
        <f ca="1">IFERROR(AVERAGE(OFFSET('20 %'!$E76,,(COLUMNS($E$6:AE75)-1)*4,,4)),"")</f>
        <v/>
      </c>
      <c r="AF75" s="54" t="str">
        <f ca="1">IFERROR(AVERAGE(OFFSET('20 %'!$E76,,(COLUMNS($E$6:AF75)-1)*4,,4)),"")</f>
        <v/>
      </c>
      <c r="AG75" s="54" t="str">
        <f ca="1">IFERROR(AVERAGE(OFFSET('20 %'!$E76,,(COLUMNS($E$6:AG75)-1)*4,,4)),"")</f>
        <v/>
      </c>
      <c r="AH75" s="54" t="str">
        <f ca="1">IFERROR(AVERAGE(OFFSET('20 %'!$E76,,(COLUMNS($E$6:AH75)-1)*4,,4)),"")</f>
        <v/>
      </c>
      <c r="AI75" s="54" t="str">
        <f ca="1">IFERROR(AVERAGE(OFFSET('20 %'!$E76,,(COLUMNS($E$6:AI75)-1)*4,,4)),"")</f>
        <v/>
      </c>
      <c r="AJ75" s="54" t="str">
        <f ca="1">IFERROR(AVERAGE(OFFSET('20 %'!$E76,,(COLUMNS($E$6:AJ75)-1)*4,,4)),"")</f>
        <v/>
      </c>
      <c r="AK75" s="54" t="str">
        <f ca="1">IFERROR(AVERAGE(OFFSET('20 %'!$E76,,(COLUMNS($E$6:AK75)-1)*4,,4)),"")</f>
        <v/>
      </c>
      <c r="AL75" s="54" t="str">
        <f ca="1">IFERROR(AVERAGE(OFFSET('20 %'!$E76,,(COLUMNS($E$6:AL75)-1)*4,,4)),"")</f>
        <v/>
      </c>
      <c r="AM75" s="54" t="str">
        <f ca="1">IFERROR(AVERAGE(OFFSET('20 %'!$E76,,(COLUMNS($E$6:AM75)-1)*4,,4)),"")</f>
        <v/>
      </c>
      <c r="AN75" s="54" t="str">
        <f ca="1">IFERROR(AVERAGE(OFFSET('20 %'!$E76,,(COLUMNS($E$6:AN75)-1)*4,,4)),"")</f>
        <v/>
      </c>
      <c r="AO75" s="54" t="str">
        <f ca="1">IFERROR(AVERAGE(OFFSET('20 %'!$E76,,(COLUMNS($E$6:AO75)-1)*4,,4)),"")</f>
        <v/>
      </c>
      <c r="AP75" s="54" t="str">
        <f ca="1">IFERROR(AVERAGE(OFFSET('20 %'!$E76,,(COLUMNS($E$6:AP75)-1)*4,,4)),"")</f>
        <v/>
      </c>
      <c r="AQ75" s="54" t="str">
        <f ca="1">IFERROR(AVERAGE(OFFSET('20 %'!$E76,,(COLUMNS($E$6:AQ75)-1)*4,,4)),"")</f>
        <v/>
      </c>
      <c r="AR75" s="54" t="str">
        <f ca="1">IFERROR(AVERAGE(OFFSET('20 %'!$E76,,(COLUMNS($E$6:AR75)-1)*4,,4)),"")</f>
        <v/>
      </c>
      <c r="AS75" s="54" t="str">
        <f ca="1">IFERROR(AVERAGE(OFFSET('20 %'!$E76,,(COLUMNS($E$6:AS75)-1)*4,,4)),"")</f>
        <v/>
      </c>
    </row>
    <row r="76" spans="2:45" x14ac:dyDescent="0.25">
      <c r="B76" s="42" t="str">
        <f>IF(ISBLANK('Nota de Estudiantes'!B79),"",'Nota de Estudiantes'!B79)</f>
        <v/>
      </c>
      <c r="C76" s="42" t="str">
        <f>IF(ISBLANK('Nota de Estudiantes'!C79),"",'Nota de Estudiantes'!C79)</f>
        <v/>
      </c>
      <c r="D76" s="38" t="str">
        <f>IF(ISBLANK('Nota de Estudiantes'!D79),"",'Nota de Estudiantes'!D79)</f>
        <v/>
      </c>
      <c r="E76" s="54" t="str">
        <f ca="1">IFERROR(AVERAGE(OFFSET('20 %'!$E77,,(COLUMNS($E$6:E76)-1)*4,,4)),"")</f>
        <v/>
      </c>
      <c r="F76" s="54" t="str">
        <f ca="1">IFERROR(AVERAGE(OFFSET('20 %'!$E77,,(COLUMNS($E$6:F76)-1)*4,,4)),"")</f>
        <v/>
      </c>
      <c r="G76" s="54" t="str">
        <f ca="1">IFERROR(AVERAGE(OFFSET('20 %'!$E77,,(COLUMNS($E$6:G76)-1)*4,,4)),"")</f>
        <v/>
      </c>
      <c r="H76" s="54" t="str">
        <f ca="1">IFERROR(AVERAGE(OFFSET('20 %'!$E77,,(COLUMNS($E$6:H76)-1)*4,,4)),"")</f>
        <v/>
      </c>
      <c r="I76" s="54" t="str">
        <f ca="1">IFERROR(AVERAGE(OFFSET('20 %'!$E77,,(COLUMNS($E$6:I76)-1)*4,,4)),"")</f>
        <v/>
      </c>
      <c r="J76" s="54" t="str">
        <f ca="1">IFERROR(AVERAGE(OFFSET('20 %'!$E77,,(COLUMNS($E$6:J76)-1)*4,,4)),"")</f>
        <v/>
      </c>
      <c r="K76" s="54" t="str">
        <f ca="1">IFERROR(AVERAGE(OFFSET('20 %'!$E77,,(COLUMNS($E$6:K76)-1)*4,,4)),"")</f>
        <v/>
      </c>
      <c r="L76" s="54" t="str">
        <f ca="1">IFERROR(AVERAGE(OFFSET('20 %'!$E77,,(COLUMNS($E$6:L76)-1)*4,,4)),"")</f>
        <v/>
      </c>
      <c r="M76" s="54" t="str">
        <f ca="1">IFERROR(AVERAGE(OFFSET('20 %'!$E77,,(COLUMNS($E$6:M76)-1)*4,,4)),"")</f>
        <v/>
      </c>
      <c r="N76" s="54" t="str">
        <f ca="1">IFERROR(AVERAGE(OFFSET('20 %'!$E77,,(COLUMNS($E$6:N76)-1)*4,,4)),"")</f>
        <v/>
      </c>
      <c r="O76" s="54" t="str">
        <f ca="1">IFERROR(AVERAGE(OFFSET('20 %'!$E77,,(COLUMNS($E$6:O76)-1)*4,,4)),"")</f>
        <v/>
      </c>
      <c r="P76" s="54" t="str">
        <f ca="1">IFERROR(AVERAGE(OFFSET('20 %'!$E77,,(COLUMNS($E$6:P76)-1)*4,,4)),"")</f>
        <v/>
      </c>
      <c r="Q76" s="54" t="str">
        <f ca="1">IFERROR(AVERAGE(OFFSET('20 %'!$E77,,(COLUMNS($E$6:Q76)-1)*4,,4)),"")</f>
        <v/>
      </c>
      <c r="R76" s="54" t="str">
        <f ca="1">IFERROR(AVERAGE(OFFSET('20 %'!$E77,,(COLUMNS($E$6:R76)-1)*4,,4)),"")</f>
        <v/>
      </c>
      <c r="S76" s="54" t="str">
        <f ca="1">IFERROR(AVERAGE(OFFSET('20 %'!$E77,,(COLUMNS($E$6:S76)-1)*4,,4)),"")</f>
        <v/>
      </c>
      <c r="T76" s="54" t="str">
        <f ca="1">IFERROR(AVERAGE(OFFSET('20 %'!$E77,,(COLUMNS($E$6:T76)-1)*4,,4)),"")</f>
        <v/>
      </c>
      <c r="U76" s="54" t="str">
        <f ca="1">IFERROR(AVERAGE(OFFSET('20 %'!$E77,,(COLUMNS($E$6:U76)-1)*4,,4)),"")</f>
        <v/>
      </c>
      <c r="V76" s="54" t="str">
        <f ca="1">IFERROR(AVERAGE(OFFSET('20 %'!$E77,,(COLUMNS($E$6:V76)-1)*4,,4)),"")</f>
        <v/>
      </c>
      <c r="W76" s="54" t="str">
        <f ca="1">IFERROR(AVERAGE(OFFSET('20 %'!$E77,,(COLUMNS($E$6:W76)-1)*4,,4)),"")</f>
        <v/>
      </c>
      <c r="X76" s="54" t="str">
        <f ca="1">IFERROR(AVERAGE(OFFSET('20 %'!$E77,,(COLUMNS($E$6:X76)-1)*4,,4)),"")</f>
        <v/>
      </c>
      <c r="Y76" s="54" t="str">
        <f ca="1">IFERROR(AVERAGE(OFFSET('20 %'!$E77,,(COLUMNS($E$6:Y76)-1)*4,,4)),"")</f>
        <v/>
      </c>
      <c r="Z76" s="54" t="str">
        <f ca="1">IFERROR(AVERAGE(OFFSET('20 %'!$E77,,(COLUMNS($E$6:Z76)-1)*4,,4)),"")</f>
        <v/>
      </c>
      <c r="AA76" s="54" t="str">
        <f ca="1">IFERROR(AVERAGE(OFFSET('20 %'!$E77,,(COLUMNS($E$6:AA76)-1)*4,,4)),"")</f>
        <v/>
      </c>
      <c r="AB76" s="54" t="str">
        <f ca="1">IFERROR(AVERAGE(OFFSET('20 %'!$E77,,(COLUMNS($E$6:AB76)-1)*4,,4)),"")</f>
        <v/>
      </c>
      <c r="AC76" s="54" t="str">
        <f ca="1">IFERROR(AVERAGE(OFFSET('20 %'!$E77,,(COLUMNS($E$6:AC76)-1)*4,,4)),"")</f>
        <v/>
      </c>
      <c r="AD76" s="54" t="str">
        <f ca="1">IFERROR(AVERAGE(OFFSET('20 %'!$E77,,(COLUMNS($E$6:AD76)-1)*4,,4)),"")</f>
        <v/>
      </c>
      <c r="AE76" s="54" t="str">
        <f ca="1">IFERROR(AVERAGE(OFFSET('20 %'!$E77,,(COLUMNS($E$6:AE76)-1)*4,,4)),"")</f>
        <v/>
      </c>
      <c r="AF76" s="54" t="str">
        <f ca="1">IFERROR(AVERAGE(OFFSET('20 %'!$E77,,(COLUMNS($E$6:AF76)-1)*4,,4)),"")</f>
        <v/>
      </c>
      <c r="AG76" s="54" t="str">
        <f ca="1">IFERROR(AVERAGE(OFFSET('20 %'!$E77,,(COLUMNS($E$6:AG76)-1)*4,,4)),"")</f>
        <v/>
      </c>
      <c r="AH76" s="54" t="str">
        <f ca="1">IFERROR(AVERAGE(OFFSET('20 %'!$E77,,(COLUMNS($E$6:AH76)-1)*4,,4)),"")</f>
        <v/>
      </c>
      <c r="AI76" s="54" t="str">
        <f ca="1">IFERROR(AVERAGE(OFFSET('20 %'!$E77,,(COLUMNS($E$6:AI76)-1)*4,,4)),"")</f>
        <v/>
      </c>
      <c r="AJ76" s="54" t="str">
        <f ca="1">IFERROR(AVERAGE(OFFSET('20 %'!$E77,,(COLUMNS($E$6:AJ76)-1)*4,,4)),"")</f>
        <v/>
      </c>
      <c r="AK76" s="54" t="str">
        <f ca="1">IFERROR(AVERAGE(OFFSET('20 %'!$E77,,(COLUMNS($E$6:AK76)-1)*4,,4)),"")</f>
        <v/>
      </c>
      <c r="AL76" s="54" t="str">
        <f ca="1">IFERROR(AVERAGE(OFFSET('20 %'!$E77,,(COLUMNS($E$6:AL76)-1)*4,,4)),"")</f>
        <v/>
      </c>
      <c r="AM76" s="54" t="str">
        <f ca="1">IFERROR(AVERAGE(OFFSET('20 %'!$E77,,(COLUMNS($E$6:AM76)-1)*4,,4)),"")</f>
        <v/>
      </c>
      <c r="AN76" s="54" t="str">
        <f ca="1">IFERROR(AVERAGE(OFFSET('20 %'!$E77,,(COLUMNS($E$6:AN76)-1)*4,,4)),"")</f>
        <v/>
      </c>
      <c r="AO76" s="54" t="str">
        <f ca="1">IFERROR(AVERAGE(OFFSET('20 %'!$E77,,(COLUMNS($E$6:AO76)-1)*4,,4)),"")</f>
        <v/>
      </c>
      <c r="AP76" s="54" t="str">
        <f ca="1">IFERROR(AVERAGE(OFFSET('20 %'!$E77,,(COLUMNS($E$6:AP76)-1)*4,,4)),"")</f>
        <v/>
      </c>
      <c r="AQ76" s="54" t="str">
        <f ca="1">IFERROR(AVERAGE(OFFSET('20 %'!$E77,,(COLUMNS($E$6:AQ76)-1)*4,,4)),"")</f>
        <v/>
      </c>
      <c r="AR76" s="54" t="str">
        <f ca="1">IFERROR(AVERAGE(OFFSET('20 %'!$E77,,(COLUMNS($E$6:AR76)-1)*4,,4)),"")</f>
        <v/>
      </c>
      <c r="AS76" s="54" t="str">
        <f ca="1">IFERROR(AVERAGE(OFFSET('20 %'!$E77,,(COLUMNS($E$6:AS76)-1)*4,,4)),"")</f>
        <v/>
      </c>
    </row>
    <row r="77" spans="2:45" x14ac:dyDescent="0.25">
      <c r="B77" s="42" t="str">
        <f>IF(ISBLANK('Nota de Estudiantes'!B80),"",'Nota de Estudiantes'!B80)</f>
        <v/>
      </c>
      <c r="C77" s="42" t="str">
        <f>IF(ISBLANK('Nota de Estudiantes'!C80),"",'Nota de Estudiantes'!C80)</f>
        <v/>
      </c>
      <c r="D77" s="38" t="str">
        <f>IF(ISBLANK('Nota de Estudiantes'!D80),"",'Nota de Estudiantes'!D80)</f>
        <v/>
      </c>
      <c r="E77" s="54" t="str">
        <f ca="1">IFERROR(AVERAGE(OFFSET('20 %'!$E78,,(COLUMNS($E$6:E77)-1)*4,,4)),"")</f>
        <v/>
      </c>
      <c r="F77" s="54" t="str">
        <f ca="1">IFERROR(AVERAGE(OFFSET('20 %'!$E78,,(COLUMNS($E$6:F77)-1)*4,,4)),"")</f>
        <v/>
      </c>
      <c r="G77" s="54" t="str">
        <f ca="1">IFERROR(AVERAGE(OFFSET('20 %'!$E78,,(COLUMNS($E$6:G77)-1)*4,,4)),"")</f>
        <v/>
      </c>
      <c r="H77" s="54" t="str">
        <f ca="1">IFERROR(AVERAGE(OFFSET('20 %'!$E78,,(COLUMNS($E$6:H77)-1)*4,,4)),"")</f>
        <v/>
      </c>
      <c r="I77" s="54" t="str">
        <f ca="1">IFERROR(AVERAGE(OFFSET('20 %'!$E78,,(COLUMNS($E$6:I77)-1)*4,,4)),"")</f>
        <v/>
      </c>
      <c r="J77" s="54" t="str">
        <f ca="1">IFERROR(AVERAGE(OFFSET('20 %'!$E78,,(COLUMNS($E$6:J77)-1)*4,,4)),"")</f>
        <v/>
      </c>
      <c r="K77" s="54" t="str">
        <f ca="1">IFERROR(AVERAGE(OFFSET('20 %'!$E78,,(COLUMNS($E$6:K77)-1)*4,,4)),"")</f>
        <v/>
      </c>
      <c r="L77" s="54" t="str">
        <f ca="1">IFERROR(AVERAGE(OFFSET('20 %'!$E78,,(COLUMNS($E$6:L77)-1)*4,,4)),"")</f>
        <v/>
      </c>
      <c r="M77" s="54" t="str">
        <f ca="1">IFERROR(AVERAGE(OFFSET('20 %'!$E78,,(COLUMNS($E$6:M77)-1)*4,,4)),"")</f>
        <v/>
      </c>
      <c r="N77" s="54" t="str">
        <f ca="1">IFERROR(AVERAGE(OFFSET('20 %'!$E78,,(COLUMNS($E$6:N77)-1)*4,,4)),"")</f>
        <v/>
      </c>
      <c r="O77" s="54" t="str">
        <f ca="1">IFERROR(AVERAGE(OFFSET('20 %'!$E78,,(COLUMNS($E$6:O77)-1)*4,,4)),"")</f>
        <v/>
      </c>
      <c r="P77" s="54" t="str">
        <f ca="1">IFERROR(AVERAGE(OFFSET('20 %'!$E78,,(COLUMNS($E$6:P77)-1)*4,,4)),"")</f>
        <v/>
      </c>
      <c r="Q77" s="54" t="str">
        <f ca="1">IFERROR(AVERAGE(OFFSET('20 %'!$E78,,(COLUMNS($E$6:Q77)-1)*4,,4)),"")</f>
        <v/>
      </c>
      <c r="R77" s="54" t="str">
        <f ca="1">IFERROR(AVERAGE(OFFSET('20 %'!$E78,,(COLUMNS($E$6:R77)-1)*4,,4)),"")</f>
        <v/>
      </c>
      <c r="S77" s="54" t="str">
        <f ca="1">IFERROR(AVERAGE(OFFSET('20 %'!$E78,,(COLUMNS($E$6:S77)-1)*4,,4)),"")</f>
        <v/>
      </c>
      <c r="T77" s="54" t="str">
        <f ca="1">IFERROR(AVERAGE(OFFSET('20 %'!$E78,,(COLUMNS($E$6:T77)-1)*4,,4)),"")</f>
        <v/>
      </c>
      <c r="U77" s="54" t="str">
        <f ca="1">IFERROR(AVERAGE(OFFSET('20 %'!$E78,,(COLUMNS($E$6:U77)-1)*4,,4)),"")</f>
        <v/>
      </c>
      <c r="V77" s="54" t="str">
        <f ca="1">IFERROR(AVERAGE(OFFSET('20 %'!$E78,,(COLUMNS($E$6:V77)-1)*4,,4)),"")</f>
        <v/>
      </c>
      <c r="W77" s="54" t="str">
        <f ca="1">IFERROR(AVERAGE(OFFSET('20 %'!$E78,,(COLUMNS($E$6:W77)-1)*4,,4)),"")</f>
        <v/>
      </c>
      <c r="X77" s="54" t="str">
        <f ca="1">IFERROR(AVERAGE(OFFSET('20 %'!$E78,,(COLUMNS($E$6:X77)-1)*4,,4)),"")</f>
        <v/>
      </c>
      <c r="Y77" s="54" t="str">
        <f ca="1">IFERROR(AVERAGE(OFFSET('20 %'!$E78,,(COLUMNS($E$6:Y77)-1)*4,,4)),"")</f>
        <v/>
      </c>
      <c r="Z77" s="54" t="str">
        <f ca="1">IFERROR(AVERAGE(OFFSET('20 %'!$E78,,(COLUMNS($E$6:Z77)-1)*4,,4)),"")</f>
        <v/>
      </c>
      <c r="AA77" s="54" t="str">
        <f ca="1">IFERROR(AVERAGE(OFFSET('20 %'!$E78,,(COLUMNS($E$6:AA77)-1)*4,,4)),"")</f>
        <v/>
      </c>
      <c r="AB77" s="54" t="str">
        <f ca="1">IFERROR(AVERAGE(OFFSET('20 %'!$E78,,(COLUMNS($E$6:AB77)-1)*4,,4)),"")</f>
        <v/>
      </c>
      <c r="AC77" s="54" t="str">
        <f ca="1">IFERROR(AVERAGE(OFFSET('20 %'!$E78,,(COLUMNS($E$6:AC77)-1)*4,,4)),"")</f>
        <v/>
      </c>
      <c r="AD77" s="54" t="str">
        <f ca="1">IFERROR(AVERAGE(OFFSET('20 %'!$E78,,(COLUMNS($E$6:AD77)-1)*4,,4)),"")</f>
        <v/>
      </c>
      <c r="AE77" s="54" t="str">
        <f ca="1">IFERROR(AVERAGE(OFFSET('20 %'!$E78,,(COLUMNS($E$6:AE77)-1)*4,,4)),"")</f>
        <v/>
      </c>
      <c r="AF77" s="54" t="str">
        <f ca="1">IFERROR(AVERAGE(OFFSET('20 %'!$E78,,(COLUMNS($E$6:AF77)-1)*4,,4)),"")</f>
        <v/>
      </c>
      <c r="AG77" s="54" t="str">
        <f ca="1">IFERROR(AVERAGE(OFFSET('20 %'!$E78,,(COLUMNS($E$6:AG77)-1)*4,,4)),"")</f>
        <v/>
      </c>
      <c r="AH77" s="54" t="str">
        <f ca="1">IFERROR(AVERAGE(OFFSET('20 %'!$E78,,(COLUMNS($E$6:AH77)-1)*4,,4)),"")</f>
        <v/>
      </c>
      <c r="AI77" s="54" t="str">
        <f ca="1">IFERROR(AVERAGE(OFFSET('20 %'!$E78,,(COLUMNS($E$6:AI77)-1)*4,,4)),"")</f>
        <v/>
      </c>
      <c r="AJ77" s="54" t="str">
        <f ca="1">IFERROR(AVERAGE(OFFSET('20 %'!$E78,,(COLUMNS($E$6:AJ77)-1)*4,,4)),"")</f>
        <v/>
      </c>
      <c r="AK77" s="54" t="str">
        <f ca="1">IFERROR(AVERAGE(OFFSET('20 %'!$E78,,(COLUMNS($E$6:AK77)-1)*4,,4)),"")</f>
        <v/>
      </c>
      <c r="AL77" s="54" t="str">
        <f ca="1">IFERROR(AVERAGE(OFFSET('20 %'!$E78,,(COLUMNS($E$6:AL77)-1)*4,,4)),"")</f>
        <v/>
      </c>
      <c r="AM77" s="54" t="str">
        <f ca="1">IFERROR(AVERAGE(OFFSET('20 %'!$E78,,(COLUMNS($E$6:AM77)-1)*4,,4)),"")</f>
        <v/>
      </c>
      <c r="AN77" s="54" t="str">
        <f ca="1">IFERROR(AVERAGE(OFFSET('20 %'!$E78,,(COLUMNS($E$6:AN77)-1)*4,,4)),"")</f>
        <v/>
      </c>
      <c r="AO77" s="54" t="str">
        <f ca="1">IFERROR(AVERAGE(OFFSET('20 %'!$E78,,(COLUMNS($E$6:AO77)-1)*4,,4)),"")</f>
        <v/>
      </c>
      <c r="AP77" s="54" t="str">
        <f ca="1">IFERROR(AVERAGE(OFFSET('20 %'!$E78,,(COLUMNS($E$6:AP77)-1)*4,,4)),"")</f>
        <v/>
      </c>
      <c r="AQ77" s="54" t="str">
        <f ca="1">IFERROR(AVERAGE(OFFSET('20 %'!$E78,,(COLUMNS($E$6:AQ77)-1)*4,,4)),"")</f>
        <v/>
      </c>
      <c r="AR77" s="54" t="str">
        <f ca="1">IFERROR(AVERAGE(OFFSET('20 %'!$E78,,(COLUMNS($E$6:AR77)-1)*4,,4)),"")</f>
        <v/>
      </c>
      <c r="AS77" s="54" t="str">
        <f ca="1">IFERROR(AVERAGE(OFFSET('20 %'!$E78,,(COLUMNS($E$6:AS77)-1)*4,,4)),"")</f>
        <v/>
      </c>
    </row>
    <row r="78" spans="2:45" x14ac:dyDescent="0.25">
      <c r="B78" s="42" t="str">
        <f>IF(ISBLANK('Nota de Estudiantes'!B81),"",'Nota de Estudiantes'!B81)</f>
        <v/>
      </c>
      <c r="C78" s="42" t="str">
        <f>IF(ISBLANK('Nota de Estudiantes'!C81),"",'Nota de Estudiantes'!C81)</f>
        <v/>
      </c>
      <c r="D78" s="38" t="str">
        <f>IF(ISBLANK('Nota de Estudiantes'!D81),"",'Nota de Estudiantes'!D81)</f>
        <v/>
      </c>
      <c r="E78" s="54" t="str">
        <f ca="1">IFERROR(AVERAGE(OFFSET('20 %'!$E79,,(COLUMNS($E$6:E78)-1)*4,,4)),"")</f>
        <v/>
      </c>
      <c r="F78" s="54" t="str">
        <f ca="1">IFERROR(AVERAGE(OFFSET('20 %'!$E79,,(COLUMNS($E$6:F78)-1)*4,,4)),"")</f>
        <v/>
      </c>
      <c r="G78" s="54" t="str">
        <f ca="1">IFERROR(AVERAGE(OFFSET('20 %'!$E79,,(COLUMNS($E$6:G78)-1)*4,,4)),"")</f>
        <v/>
      </c>
      <c r="H78" s="54" t="str">
        <f ca="1">IFERROR(AVERAGE(OFFSET('20 %'!$E79,,(COLUMNS($E$6:H78)-1)*4,,4)),"")</f>
        <v/>
      </c>
      <c r="I78" s="54" t="str">
        <f ca="1">IFERROR(AVERAGE(OFFSET('20 %'!$E79,,(COLUMNS($E$6:I78)-1)*4,,4)),"")</f>
        <v/>
      </c>
      <c r="J78" s="54" t="str">
        <f ca="1">IFERROR(AVERAGE(OFFSET('20 %'!$E79,,(COLUMNS($E$6:J78)-1)*4,,4)),"")</f>
        <v/>
      </c>
      <c r="K78" s="54" t="str">
        <f ca="1">IFERROR(AVERAGE(OFFSET('20 %'!$E79,,(COLUMNS($E$6:K78)-1)*4,,4)),"")</f>
        <v/>
      </c>
      <c r="L78" s="54" t="str">
        <f ca="1">IFERROR(AVERAGE(OFFSET('20 %'!$E79,,(COLUMNS($E$6:L78)-1)*4,,4)),"")</f>
        <v/>
      </c>
      <c r="M78" s="54" t="str">
        <f ca="1">IFERROR(AVERAGE(OFFSET('20 %'!$E79,,(COLUMNS($E$6:M78)-1)*4,,4)),"")</f>
        <v/>
      </c>
      <c r="N78" s="54" t="str">
        <f ca="1">IFERROR(AVERAGE(OFFSET('20 %'!$E79,,(COLUMNS($E$6:N78)-1)*4,,4)),"")</f>
        <v/>
      </c>
      <c r="O78" s="54" t="str">
        <f ca="1">IFERROR(AVERAGE(OFFSET('20 %'!$E79,,(COLUMNS($E$6:O78)-1)*4,,4)),"")</f>
        <v/>
      </c>
      <c r="P78" s="54" t="str">
        <f ca="1">IFERROR(AVERAGE(OFFSET('20 %'!$E79,,(COLUMNS($E$6:P78)-1)*4,,4)),"")</f>
        <v/>
      </c>
      <c r="Q78" s="54" t="str">
        <f ca="1">IFERROR(AVERAGE(OFFSET('20 %'!$E79,,(COLUMNS($E$6:Q78)-1)*4,,4)),"")</f>
        <v/>
      </c>
      <c r="R78" s="54" t="str">
        <f ca="1">IFERROR(AVERAGE(OFFSET('20 %'!$E79,,(COLUMNS($E$6:R78)-1)*4,,4)),"")</f>
        <v/>
      </c>
      <c r="S78" s="54" t="str">
        <f ca="1">IFERROR(AVERAGE(OFFSET('20 %'!$E79,,(COLUMNS($E$6:S78)-1)*4,,4)),"")</f>
        <v/>
      </c>
      <c r="T78" s="54" t="str">
        <f ca="1">IFERROR(AVERAGE(OFFSET('20 %'!$E79,,(COLUMNS($E$6:T78)-1)*4,,4)),"")</f>
        <v/>
      </c>
      <c r="U78" s="54" t="str">
        <f ca="1">IFERROR(AVERAGE(OFFSET('20 %'!$E79,,(COLUMNS($E$6:U78)-1)*4,,4)),"")</f>
        <v/>
      </c>
      <c r="V78" s="54" t="str">
        <f ca="1">IFERROR(AVERAGE(OFFSET('20 %'!$E79,,(COLUMNS($E$6:V78)-1)*4,,4)),"")</f>
        <v/>
      </c>
      <c r="W78" s="54" t="str">
        <f ca="1">IFERROR(AVERAGE(OFFSET('20 %'!$E79,,(COLUMNS($E$6:W78)-1)*4,,4)),"")</f>
        <v/>
      </c>
      <c r="X78" s="54" t="str">
        <f ca="1">IFERROR(AVERAGE(OFFSET('20 %'!$E79,,(COLUMNS($E$6:X78)-1)*4,,4)),"")</f>
        <v/>
      </c>
      <c r="Y78" s="54" t="str">
        <f ca="1">IFERROR(AVERAGE(OFFSET('20 %'!$E79,,(COLUMNS($E$6:Y78)-1)*4,,4)),"")</f>
        <v/>
      </c>
      <c r="Z78" s="54" t="str">
        <f ca="1">IFERROR(AVERAGE(OFFSET('20 %'!$E79,,(COLUMNS($E$6:Z78)-1)*4,,4)),"")</f>
        <v/>
      </c>
      <c r="AA78" s="54" t="str">
        <f ca="1">IFERROR(AVERAGE(OFFSET('20 %'!$E79,,(COLUMNS($E$6:AA78)-1)*4,,4)),"")</f>
        <v/>
      </c>
      <c r="AB78" s="54" t="str">
        <f ca="1">IFERROR(AVERAGE(OFFSET('20 %'!$E79,,(COLUMNS($E$6:AB78)-1)*4,,4)),"")</f>
        <v/>
      </c>
      <c r="AC78" s="54" t="str">
        <f ca="1">IFERROR(AVERAGE(OFFSET('20 %'!$E79,,(COLUMNS($E$6:AC78)-1)*4,,4)),"")</f>
        <v/>
      </c>
      <c r="AD78" s="54" t="str">
        <f ca="1">IFERROR(AVERAGE(OFFSET('20 %'!$E79,,(COLUMNS($E$6:AD78)-1)*4,,4)),"")</f>
        <v/>
      </c>
      <c r="AE78" s="54" t="str">
        <f ca="1">IFERROR(AVERAGE(OFFSET('20 %'!$E79,,(COLUMNS($E$6:AE78)-1)*4,,4)),"")</f>
        <v/>
      </c>
      <c r="AF78" s="54" t="str">
        <f ca="1">IFERROR(AVERAGE(OFFSET('20 %'!$E79,,(COLUMNS($E$6:AF78)-1)*4,,4)),"")</f>
        <v/>
      </c>
      <c r="AG78" s="54" t="str">
        <f ca="1">IFERROR(AVERAGE(OFFSET('20 %'!$E79,,(COLUMNS($E$6:AG78)-1)*4,,4)),"")</f>
        <v/>
      </c>
      <c r="AH78" s="54" t="str">
        <f ca="1">IFERROR(AVERAGE(OFFSET('20 %'!$E79,,(COLUMNS($E$6:AH78)-1)*4,,4)),"")</f>
        <v/>
      </c>
      <c r="AI78" s="54" t="str">
        <f ca="1">IFERROR(AVERAGE(OFFSET('20 %'!$E79,,(COLUMNS($E$6:AI78)-1)*4,,4)),"")</f>
        <v/>
      </c>
      <c r="AJ78" s="54" t="str">
        <f ca="1">IFERROR(AVERAGE(OFFSET('20 %'!$E79,,(COLUMNS($E$6:AJ78)-1)*4,,4)),"")</f>
        <v/>
      </c>
      <c r="AK78" s="54" t="str">
        <f ca="1">IFERROR(AVERAGE(OFFSET('20 %'!$E79,,(COLUMNS($E$6:AK78)-1)*4,,4)),"")</f>
        <v/>
      </c>
      <c r="AL78" s="54" t="str">
        <f ca="1">IFERROR(AVERAGE(OFFSET('20 %'!$E79,,(COLUMNS($E$6:AL78)-1)*4,,4)),"")</f>
        <v/>
      </c>
      <c r="AM78" s="54" t="str">
        <f ca="1">IFERROR(AVERAGE(OFFSET('20 %'!$E79,,(COLUMNS($E$6:AM78)-1)*4,,4)),"")</f>
        <v/>
      </c>
      <c r="AN78" s="54" t="str">
        <f ca="1">IFERROR(AVERAGE(OFFSET('20 %'!$E79,,(COLUMNS($E$6:AN78)-1)*4,,4)),"")</f>
        <v/>
      </c>
      <c r="AO78" s="54" t="str">
        <f ca="1">IFERROR(AVERAGE(OFFSET('20 %'!$E79,,(COLUMNS($E$6:AO78)-1)*4,,4)),"")</f>
        <v/>
      </c>
      <c r="AP78" s="54" t="str">
        <f ca="1">IFERROR(AVERAGE(OFFSET('20 %'!$E79,,(COLUMNS($E$6:AP78)-1)*4,,4)),"")</f>
        <v/>
      </c>
      <c r="AQ78" s="54" t="str">
        <f ca="1">IFERROR(AVERAGE(OFFSET('20 %'!$E79,,(COLUMNS($E$6:AQ78)-1)*4,,4)),"")</f>
        <v/>
      </c>
      <c r="AR78" s="54" t="str">
        <f ca="1">IFERROR(AVERAGE(OFFSET('20 %'!$E79,,(COLUMNS($E$6:AR78)-1)*4,,4)),"")</f>
        <v/>
      </c>
      <c r="AS78" s="54" t="str">
        <f ca="1">IFERROR(AVERAGE(OFFSET('20 %'!$E79,,(COLUMNS($E$6:AS78)-1)*4,,4)),"")</f>
        <v/>
      </c>
    </row>
    <row r="79" spans="2:45" x14ac:dyDescent="0.25">
      <c r="B79" s="42" t="str">
        <f>IF(ISBLANK('Nota de Estudiantes'!B82),"",'Nota de Estudiantes'!B82)</f>
        <v/>
      </c>
      <c r="C79" s="42" t="str">
        <f>IF(ISBLANK('Nota de Estudiantes'!C82),"",'Nota de Estudiantes'!C82)</f>
        <v/>
      </c>
      <c r="D79" s="38" t="str">
        <f>IF(ISBLANK('Nota de Estudiantes'!D82),"",'Nota de Estudiantes'!D82)</f>
        <v/>
      </c>
      <c r="E79" s="54" t="str">
        <f ca="1">IFERROR(AVERAGE(OFFSET('20 %'!$E80,,(COLUMNS($E$6:E79)-1)*4,,4)),"")</f>
        <v/>
      </c>
      <c r="F79" s="54" t="str">
        <f ca="1">IFERROR(AVERAGE(OFFSET('20 %'!$E80,,(COLUMNS($E$6:F79)-1)*4,,4)),"")</f>
        <v/>
      </c>
      <c r="G79" s="54" t="str">
        <f ca="1">IFERROR(AVERAGE(OFFSET('20 %'!$E80,,(COLUMNS($E$6:G79)-1)*4,,4)),"")</f>
        <v/>
      </c>
      <c r="H79" s="54" t="str">
        <f ca="1">IFERROR(AVERAGE(OFFSET('20 %'!$E80,,(COLUMNS($E$6:H79)-1)*4,,4)),"")</f>
        <v/>
      </c>
      <c r="I79" s="54" t="str">
        <f ca="1">IFERROR(AVERAGE(OFFSET('20 %'!$E80,,(COLUMNS($E$6:I79)-1)*4,,4)),"")</f>
        <v/>
      </c>
      <c r="J79" s="54" t="str">
        <f ca="1">IFERROR(AVERAGE(OFFSET('20 %'!$E80,,(COLUMNS($E$6:J79)-1)*4,,4)),"")</f>
        <v/>
      </c>
      <c r="K79" s="54" t="str">
        <f ca="1">IFERROR(AVERAGE(OFFSET('20 %'!$E80,,(COLUMNS($E$6:K79)-1)*4,,4)),"")</f>
        <v/>
      </c>
      <c r="L79" s="54" t="str">
        <f ca="1">IFERROR(AVERAGE(OFFSET('20 %'!$E80,,(COLUMNS($E$6:L79)-1)*4,,4)),"")</f>
        <v/>
      </c>
      <c r="M79" s="54" t="str">
        <f ca="1">IFERROR(AVERAGE(OFFSET('20 %'!$E80,,(COLUMNS($E$6:M79)-1)*4,,4)),"")</f>
        <v/>
      </c>
      <c r="N79" s="54" t="str">
        <f ca="1">IFERROR(AVERAGE(OFFSET('20 %'!$E80,,(COLUMNS($E$6:N79)-1)*4,,4)),"")</f>
        <v/>
      </c>
      <c r="O79" s="54" t="str">
        <f ca="1">IFERROR(AVERAGE(OFFSET('20 %'!$E80,,(COLUMNS($E$6:O79)-1)*4,,4)),"")</f>
        <v/>
      </c>
      <c r="P79" s="54" t="str">
        <f ca="1">IFERROR(AVERAGE(OFFSET('20 %'!$E80,,(COLUMNS($E$6:P79)-1)*4,,4)),"")</f>
        <v/>
      </c>
      <c r="Q79" s="54" t="str">
        <f ca="1">IFERROR(AVERAGE(OFFSET('20 %'!$E80,,(COLUMNS($E$6:Q79)-1)*4,,4)),"")</f>
        <v/>
      </c>
      <c r="R79" s="54" t="str">
        <f ca="1">IFERROR(AVERAGE(OFFSET('20 %'!$E80,,(COLUMNS($E$6:R79)-1)*4,,4)),"")</f>
        <v/>
      </c>
      <c r="S79" s="54" t="str">
        <f ca="1">IFERROR(AVERAGE(OFFSET('20 %'!$E80,,(COLUMNS($E$6:S79)-1)*4,,4)),"")</f>
        <v/>
      </c>
      <c r="T79" s="54" t="str">
        <f ca="1">IFERROR(AVERAGE(OFFSET('20 %'!$E80,,(COLUMNS($E$6:T79)-1)*4,,4)),"")</f>
        <v/>
      </c>
      <c r="U79" s="54" t="str">
        <f ca="1">IFERROR(AVERAGE(OFFSET('20 %'!$E80,,(COLUMNS($E$6:U79)-1)*4,,4)),"")</f>
        <v/>
      </c>
      <c r="V79" s="54" t="str">
        <f ca="1">IFERROR(AVERAGE(OFFSET('20 %'!$E80,,(COLUMNS($E$6:V79)-1)*4,,4)),"")</f>
        <v/>
      </c>
      <c r="W79" s="54" t="str">
        <f ca="1">IFERROR(AVERAGE(OFFSET('20 %'!$E80,,(COLUMNS($E$6:W79)-1)*4,,4)),"")</f>
        <v/>
      </c>
      <c r="X79" s="54" t="str">
        <f ca="1">IFERROR(AVERAGE(OFFSET('20 %'!$E80,,(COLUMNS($E$6:X79)-1)*4,,4)),"")</f>
        <v/>
      </c>
      <c r="Y79" s="54" t="str">
        <f ca="1">IFERROR(AVERAGE(OFFSET('20 %'!$E80,,(COLUMNS($E$6:Y79)-1)*4,,4)),"")</f>
        <v/>
      </c>
      <c r="Z79" s="54" t="str">
        <f ca="1">IFERROR(AVERAGE(OFFSET('20 %'!$E80,,(COLUMNS($E$6:Z79)-1)*4,,4)),"")</f>
        <v/>
      </c>
      <c r="AA79" s="54" t="str">
        <f ca="1">IFERROR(AVERAGE(OFFSET('20 %'!$E80,,(COLUMNS($E$6:AA79)-1)*4,,4)),"")</f>
        <v/>
      </c>
      <c r="AB79" s="54" t="str">
        <f ca="1">IFERROR(AVERAGE(OFFSET('20 %'!$E80,,(COLUMNS($E$6:AB79)-1)*4,,4)),"")</f>
        <v/>
      </c>
      <c r="AC79" s="54" t="str">
        <f ca="1">IFERROR(AVERAGE(OFFSET('20 %'!$E80,,(COLUMNS($E$6:AC79)-1)*4,,4)),"")</f>
        <v/>
      </c>
      <c r="AD79" s="54" t="str">
        <f ca="1">IFERROR(AVERAGE(OFFSET('20 %'!$E80,,(COLUMNS($E$6:AD79)-1)*4,,4)),"")</f>
        <v/>
      </c>
      <c r="AE79" s="54" t="str">
        <f ca="1">IFERROR(AVERAGE(OFFSET('20 %'!$E80,,(COLUMNS($E$6:AE79)-1)*4,,4)),"")</f>
        <v/>
      </c>
      <c r="AF79" s="54" t="str">
        <f ca="1">IFERROR(AVERAGE(OFFSET('20 %'!$E80,,(COLUMNS($E$6:AF79)-1)*4,,4)),"")</f>
        <v/>
      </c>
      <c r="AG79" s="54" t="str">
        <f ca="1">IFERROR(AVERAGE(OFFSET('20 %'!$E80,,(COLUMNS($E$6:AG79)-1)*4,,4)),"")</f>
        <v/>
      </c>
      <c r="AH79" s="54" t="str">
        <f ca="1">IFERROR(AVERAGE(OFFSET('20 %'!$E80,,(COLUMNS($E$6:AH79)-1)*4,,4)),"")</f>
        <v/>
      </c>
      <c r="AI79" s="54" t="str">
        <f ca="1">IFERROR(AVERAGE(OFFSET('20 %'!$E80,,(COLUMNS($E$6:AI79)-1)*4,,4)),"")</f>
        <v/>
      </c>
      <c r="AJ79" s="54" t="str">
        <f ca="1">IFERROR(AVERAGE(OFFSET('20 %'!$E80,,(COLUMNS($E$6:AJ79)-1)*4,,4)),"")</f>
        <v/>
      </c>
      <c r="AK79" s="54" t="str">
        <f ca="1">IFERROR(AVERAGE(OFFSET('20 %'!$E80,,(COLUMNS($E$6:AK79)-1)*4,,4)),"")</f>
        <v/>
      </c>
      <c r="AL79" s="54" t="str">
        <f ca="1">IFERROR(AVERAGE(OFFSET('20 %'!$E80,,(COLUMNS($E$6:AL79)-1)*4,,4)),"")</f>
        <v/>
      </c>
      <c r="AM79" s="54" t="str">
        <f ca="1">IFERROR(AVERAGE(OFFSET('20 %'!$E80,,(COLUMNS($E$6:AM79)-1)*4,,4)),"")</f>
        <v/>
      </c>
      <c r="AN79" s="54" t="str">
        <f ca="1">IFERROR(AVERAGE(OFFSET('20 %'!$E80,,(COLUMNS($E$6:AN79)-1)*4,,4)),"")</f>
        <v/>
      </c>
      <c r="AO79" s="54" t="str">
        <f ca="1">IFERROR(AVERAGE(OFFSET('20 %'!$E80,,(COLUMNS($E$6:AO79)-1)*4,,4)),"")</f>
        <v/>
      </c>
      <c r="AP79" s="54" t="str">
        <f ca="1">IFERROR(AVERAGE(OFFSET('20 %'!$E80,,(COLUMNS($E$6:AP79)-1)*4,,4)),"")</f>
        <v/>
      </c>
      <c r="AQ79" s="54" t="str">
        <f ca="1">IFERROR(AVERAGE(OFFSET('20 %'!$E80,,(COLUMNS($E$6:AQ79)-1)*4,,4)),"")</f>
        <v/>
      </c>
      <c r="AR79" s="54" t="str">
        <f ca="1">IFERROR(AVERAGE(OFFSET('20 %'!$E80,,(COLUMNS($E$6:AR79)-1)*4,,4)),"")</f>
        <v/>
      </c>
      <c r="AS79" s="54" t="str">
        <f ca="1">IFERROR(AVERAGE(OFFSET('20 %'!$E80,,(COLUMNS($E$6:AS79)-1)*4,,4)),"")</f>
        <v/>
      </c>
    </row>
    <row r="80" spans="2:45" x14ac:dyDescent="0.25">
      <c r="B80" s="42" t="str">
        <f>IF(ISBLANK('Nota de Estudiantes'!B83),"",'Nota de Estudiantes'!B83)</f>
        <v/>
      </c>
      <c r="C80" s="42" t="str">
        <f>IF(ISBLANK('Nota de Estudiantes'!C83),"",'Nota de Estudiantes'!C83)</f>
        <v/>
      </c>
      <c r="D80" s="38" t="str">
        <f>IF(ISBLANK('Nota de Estudiantes'!D83),"",'Nota de Estudiantes'!D83)</f>
        <v/>
      </c>
      <c r="E80" s="54" t="str">
        <f ca="1">IFERROR(AVERAGE(OFFSET('20 %'!$E81,,(COLUMNS($E$6:E80)-1)*4,,4)),"")</f>
        <v/>
      </c>
      <c r="F80" s="54" t="str">
        <f ca="1">IFERROR(AVERAGE(OFFSET('20 %'!$E81,,(COLUMNS($E$6:F80)-1)*4,,4)),"")</f>
        <v/>
      </c>
      <c r="G80" s="54" t="str">
        <f ca="1">IFERROR(AVERAGE(OFFSET('20 %'!$E81,,(COLUMNS($E$6:G80)-1)*4,,4)),"")</f>
        <v/>
      </c>
      <c r="H80" s="54" t="str">
        <f ca="1">IFERROR(AVERAGE(OFFSET('20 %'!$E81,,(COLUMNS($E$6:H80)-1)*4,,4)),"")</f>
        <v/>
      </c>
      <c r="I80" s="54" t="str">
        <f ca="1">IFERROR(AVERAGE(OFFSET('20 %'!$E81,,(COLUMNS($E$6:I80)-1)*4,,4)),"")</f>
        <v/>
      </c>
      <c r="J80" s="54" t="str">
        <f ca="1">IFERROR(AVERAGE(OFFSET('20 %'!$E81,,(COLUMNS($E$6:J80)-1)*4,,4)),"")</f>
        <v/>
      </c>
      <c r="K80" s="54" t="str">
        <f ca="1">IFERROR(AVERAGE(OFFSET('20 %'!$E81,,(COLUMNS($E$6:K80)-1)*4,,4)),"")</f>
        <v/>
      </c>
      <c r="L80" s="54" t="str">
        <f ca="1">IFERROR(AVERAGE(OFFSET('20 %'!$E81,,(COLUMNS($E$6:L80)-1)*4,,4)),"")</f>
        <v/>
      </c>
      <c r="M80" s="54" t="str">
        <f ca="1">IFERROR(AVERAGE(OFFSET('20 %'!$E81,,(COLUMNS($E$6:M80)-1)*4,,4)),"")</f>
        <v/>
      </c>
      <c r="N80" s="54" t="str">
        <f ca="1">IFERROR(AVERAGE(OFFSET('20 %'!$E81,,(COLUMNS($E$6:N80)-1)*4,,4)),"")</f>
        <v/>
      </c>
      <c r="O80" s="54" t="str">
        <f ca="1">IFERROR(AVERAGE(OFFSET('20 %'!$E81,,(COLUMNS($E$6:O80)-1)*4,,4)),"")</f>
        <v/>
      </c>
      <c r="P80" s="54" t="str">
        <f ca="1">IFERROR(AVERAGE(OFFSET('20 %'!$E81,,(COLUMNS($E$6:P80)-1)*4,,4)),"")</f>
        <v/>
      </c>
      <c r="Q80" s="54" t="str">
        <f ca="1">IFERROR(AVERAGE(OFFSET('20 %'!$E81,,(COLUMNS($E$6:Q80)-1)*4,,4)),"")</f>
        <v/>
      </c>
      <c r="R80" s="54" t="str">
        <f ca="1">IFERROR(AVERAGE(OFFSET('20 %'!$E81,,(COLUMNS($E$6:R80)-1)*4,,4)),"")</f>
        <v/>
      </c>
      <c r="S80" s="54" t="str">
        <f ca="1">IFERROR(AVERAGE(OFFSET('20 %'!$E81,,(COLUMNS($E$6:S80)-1)*4,,4)),"")</f>
        <v/>
      </c>
      <c r="T80" s="54" t="str">
        <f ca="1">IFERROR(AVERAGE(OFFSET('20 %'!$E81,,(COLUMNS($E$6:T80)-1)*4,,4)),"")</f>
        <v/>
      </c>
      <c r="U80" s="54" t="str">
        <f ca="1">IFERROR(AVERAGE(OFFSET('20 %'!$E81,,(COLUMNS($E$6:U80)-1)*4,,4)),"")</f>
        <v/>
      </c>
      <c r="V80" s="54" t="str">
        <f ca="1">IFERROR(AVERAGE(OFFSET('20 %'!$E81,,(COLUMNS($E$6:V80)-1)*4,,4)),"")</f>
        <v/>
      </c>
      <c r="W80" s="54" t="str">
        <f ca="1">IFERROR(AVERAGE(OFFSET('20 %'!$E81,,(COLUMNS($E$6:W80)-1)*4,,4)),"")</f>
        <v/>
      </c>
      <c r="X80" s="54" t="str">
        <f ca="1">IFERROR(AVERAGE(OFFSET('20 %'!$E81,,(COLUMNS($E$6:X80)-1)*4,,4)),"")</f>
        <v/>
      </c>
      <c r="Y80" s="54" t="str">
        <f ca="1">IFERROR(AVERAGE(OFFSET('20 %'!$E81,,(COLUMNS($E$6:Y80)-1)*4,,4)),"")</f>
        <v/>
      </c>
      <c r="Z80" s="54" t="str">
        <f ca="1">IFERROR(AVERAGE(OFFSET('20 %'!$E81,,(COLUMNS($E$6:Z80)-1)*4,,4)),"")</f>
        <v/>
      </c>
      <c r="AA80" s="54" t="str">
        <f ca="1">IFERROR(AVERAGE(OFFSET('20 %'!$E81,,(COLUMNS($E$6:AA80)-1)*4,,4)),"")</f>
        <v/>
      </c>
      <c r="AB80" s="54" t="str">
        <f ca="1">IFERROR(AVERAGE(OFFSET('20 %'!$E81,,(COLUMNS($E$6:AB80)-1)*4,,4)),"")</f>
        <v/>
      </c>
      <c r="AC80" s="54" t="str">
        <f ca="1">IFERROR(AVERAGE(OFFSET('20 %'!$E81,,(COLUMNS($E$6:AC80)-1)*4,,4)),"")</f>
        <v/>
      </c>
      <c r="AD80" s="54" t="str">
        <f ca="1">IFERROR(AVERAGE(OFFSET('20 %'!$E81,,(COLUMNS($E$6:AD80)-1)*4,,4)),"")</f>
        <v/>
      </c>
      <c r="AE80" s="54" t="str">
        <f ca="1">IFERROR(AVERAGE(OFFSET('20 %'!$E81,,(COLUMNS($E$6:AE80)-1)*4,,4)),"")</f>
        <v/>
      </c>
      <c r="AF80" s="54" t="str">
        <f ca="1">IFERROR(AVERAGE(OFFSET('20 %'!$E81,,(COLUMNS($E$6:AF80)-1)*4,,4)),"")</f>
        <v/>
      </c>
      <c r="AG80" s="54" t="str">
        <f ca="1">IFERROR(AVERAGE(OFFSET('20 %'!$E81,,(COLUMNS($E$6:AG80)-1)*4,,4)),"")</f>
        <v/>
      </c>
      <c r="AH80" s="54" t="str">
        <f ca="1">IFERROR(AVERAGE(OFFSET('20 %'!$E81,,(COLUMNS($E$6:AH80)-1)*4,,4)),"")</f>
        <v/>
      </c>
      <c r="AI80" s="54" t="str">
        <f ca="1">IFERROR(AVERAGE(OFFSET('20 %'!$E81,,(COLUMNS($E$6:AI80)-1)*4,,4)),"")</f>
        <v/>
      </c>
      <c r="AJ80" s="54" t="str">
        <f ca="1">IFERROR(AVERAGE(OFFSET('20 %'!$E81,,(COLUMNS($E$6:AJ80)-1)*4,,4)),"")</f>
        <v/>
      </c>
      <c r="AK80" s="54" t="str">
        <f ca="1">IFERROR(AVERAGE(OFFSET('20 %'!$E81,,(COLUMNS($E$6:AK80)-1)*4,,4)),"")</f>
        <v/>
      </c>
      <c r="AL80" s="54" t="str">
        <f ca="1">IFERROR(AVERAGE(OFFSET('20 %'!$E81,,(COLUMNS($E$6:AL80)-1)*4,,4)),"")</f>
        <v/>
      </c>
      <c r="AM80" s="54" t="str">
        <f ca="1">IFERROR(AVERAGE(OFFSET('20 %'!$E81,,(COLUMNS($E$6:AM80)-1)*4,,4)),"")</f>
        <v/>
      </c>
      <c r="AN80" s="54" t="str">
        <f ca="1">IFERROR(AVERAGE(OFFSET('20 %'!$E81,,(COLUMNS($E$6:AN80)-1)*4,,4)),"")</f>
        <v/>
      </c>
      <c r="AO80" s="54" t="str">
        <f ca="1">IFERROR(AVERAGE(OFFSET('20 %'!$E81,,(COLUMNS($E$6:AO80)-1)*4,,4)),"")</f>
        <v/>
      </c>
      <c r="AP80" s="54" t="str">
        <f ca="1">IFERROR(AVERAGE(OFFSET('20 %'!$E81,,(COLUMNS($E$6:AP80)-1)*4,,4)),"")</f>
        <v/>
      </c>
      <c r="AQ80" s="54" t="str">
        <f ca="1">IFERROR(AVERAGE(OFFSET('20 %'!$E81,,(COLUMNS($E$6:AQ80)-1)*4,,4)),"")</f>
        <v/>
      </c>
      <c r="AR80" s="54" t="str">
        <f ca="1">IFERROR(AVERAGE(OFFSET('20 %'!$E81,,(COLUMNS($E$6:AR80)-1)*4,,4)),"")</f>
        <v/>
      </c>
      <c r="AS80" s="54" t="str">
        <f ca="1">IFERROR(AVERAGE(OFFSET('20 %'!$E81,,(COLUMNS($E$6:AS80)-1)*4,,4)),"")</f>
        <v/>
      </c>
    </row>
    <row r="81" spans="2:45" x14ac:dyDescent="0.25">
      <c r="B81" s="42" t="str">
        <f>IF(ISBLANK('Nota de Estudiantes'!B84),"",'Nota de Estudiantes'!B84)</f>
        <v/>
      </c>
      <c r="C81" s="42" t="str">
        <f>IF(ISBLANK('Nota de Estudiantes'!C84),"",'Nota de Estudiantes'!C84)</f>
        <v/>
      </c>
      <c r="D81" s="38" t="str">
        <f>IF(ISBLANK('Nota de Estudiantes'!D84),"",'Nota de Estudiantes'!D84)</f>
        <v/>
      </c>
      <c r="E81" s="54" t="str">
        <f ca="1">IFERROR(AVERAGE(OFFSET('20 %'!$E82,,(COLUMNS($E$6:E81)-1)*4,,4)),"")</f>
        <v/>
      </c>
      <c r="F81" s="54" t="str">
        <f ca="1">IFERROR(AVERAGE(OFFSET('20 %'!$E82,,(COLUMNS($E$6:F81)-1)*4,,4)),"")</f>
        <v/>
      </c>
      <c r="G81" s="54" t="str">
        <f ca="1">IFERROR(AVERAGE(OFFSET('20 %'!$E82,,(COLUMNS($E$6:G81)-1)*4,,4)),"")</f>
        <v/>
      </c>
      <c r="H81" s="54" t="str">
        <f ca="1">IFERROR(AVERAGE(OFFSET('20 %'!$E82,,(COLUMNS($E$6:H81)-1)*4,,4)),"")</f>
        <v/>
      </c>
      <c r="I81" s="54" t="str">
        <f ca="1">IFERROR(AVERAGE(OFFSET('20 %'!$E82,,(COLUMNS($E$6:I81)-1)*4,,4)),"")</f>
        <v/>
      </c>
      <c r="J81" s="54" t="str">
        <f ca="1">IFERROR(AVERAGE(OFFSET('20 %'!$E82,,(COLUMNS($E$6:J81)-1)*4,,4)),"")</f>
        <v/>
      </c>
      <c r="K81" s="54" t="str">
        <f ca="1">IFERROR(AVERAGE(OFFSET('20 %'!$E82,,(COLUMNS($E$6:K81)-1)*4,,4)),"")</f>
        <v/>
      </c>
      <c r="L81" s="54" t="str">
        <f ca="1">IFERROR(AVERAGE(OFFSET('20 %'!$E82,,(COLUMNS($E$6:L81)-1)*4,,4)),"")</f>
        <v/>
      </c>
      <c r="M81" s="54" t="str">
        <f ca="1">IFERROR(AVERAGE(OFFSET('20 %'!$E82,,(COLUMNS($E$6:M81)-1)*4,,4)),"")</f>
        <v/>
      </c>
      <c r="N81" s="54" t="str">
        <f ca="1">IFERROR(AVERAGE(OFFSET('20 %'!$E82,,(COLUMNS($E$6:N81)-1)*4,,4)),"")</f>
        <v/>
      </c>
      <c r="O81" s="54" t="str">
        <f ca="1">IFERROR(AVERAGE(OFFSET('20 %'!$E82,,(COLUMNS($E$6:O81)-1)*4,,4)),"")</f>
        <v/>
      </c>
      <c r="P81" s="54" t="str">
        <f ca="1">IFERROR(AVERAGE(OFFSET('20 %'!$E82,,(COLUMNS($E$6:P81)-1)*4,,4)),"")</f>
        <v/>
      </c>
      <c r="Q81" s="54" t="str">
        <f ca="1">IFERROR(AVERAGE(OFFSET('20 %'!$E82,,(COLUMNS($E$6:Q81)-1)*4,,4)),"")</f>
        <v/>
      </c>
      <c r="R81" s="54" t="str">
        <f ca="1">IFERROR(AVERAGE(OFFSET('20 %'!$E82,,(COLUMNS($E$6:R81)-1)*4,,4)),"")</f>
        <v/>
      </c>
      <c r="S81" s="54" t="str">
        <f ca="1">IFERROR(AVERAGE(OFFSET('20 %'!$E82,,(COLUMNS($E$6:S81)-1)*4,,4)),"")</f>
        <v/>
      </c>
      <c r="T81" s="54" t="str">
        <f ca="1">IFERROR(AVERAGE(OFFSET('20 %'!$E82,,(COLUMNS($E$6:T81)-1)*4,,4)),"")</f>
        <v/>
      </c>
      <c r="U81" s="54" t="str">
        <f ca="1">IFERROR(AVERAGE(OFFSET('20 %'!$E82,,(COLUMNS($E$6:U81)-1)*4,,4)),"")</f>
        <v/>
      </c>
      <c r="V81" s="54" t="str">
        <f ca="1">IFERROR(AVERAGE(OFFSET('20 %'!$E82,,(COLUMNS($E$6:V81)-1)*4,,4)),"")</f>
        <v/>
      </c>
      <c r="W81" s="54" t="str">
        <f ca="1">IFERROR(AVERAGE(OFFSET('20 %'!$E82,,(COLUMNS($E$6:W81)-1)*4,,4)),"")</f>
        <v/>
      </c>
      <c r="X81" s="54" t="str">
        <f ca="1">IFERROR(AVERAGE(OFFSET('20 %'!$E82,,(COLUMNS($E$6:X81)-1)*4,,4)),"")</f>
        <v/>
      </c>
      <c r="Y81" s="54" t="str">
        <f ca="1">IFERROR(AVERAGE(OFFSET('20 %'!$E82,,(COLUMNS($E$6:Y81)-1)*4,,4)),"")</f>
        <v/>
      </c>
      <c r="Z81" s="54" t="str">
        <f ca="1">IFERROR(AVERAGE(OFFSET('20 %'!$E82,,(COLUMNS($E$6:Z81)-1)*4,,4)),"")</f>
        <v/>
      </c>
      <c r="AA81" s="54" t="str">
        <f ca="1">IFERROR(AVERAGE(OFFSET('20 %'!$E82,,(COLUMNS($E$6:AA81)-1)*4,,4)),"")</f>
        <v/>
      </c>
      <c r="AB81" s="54" t="str">
        <f ca="1">IFERROR(AVERAGE(OFFSET('20 %'!$E82,,(COLUMNS($E$6:AB81)-1)*4,,4)),"")</f>
        <v/>
      </c>
      <c r="AC81" s="54" t="str">
        <f ca="1">IFERROR(AVERAGE(OFFSET('20 %'!$E82,,(COLUMNS($E$6:AC81)-1)*4,,4)),"")</f>
        <v/>
      </c>
      <c r="AD81" s="54" t="str">
        <f ca="1">IFERROR(AVERAGE(OFFSET('20 %'!$E82,,(COLUMNS($E$6:AD81)-1)*4,,4)),"")</f>
        <v/>
      </c>
      <c r="AE81" s="54" t="str">
        <f ca="1">IFERROR(AVERAGE(OFFSET('20 %'!$E82,,(COLUMNS($E$6:AE81)-1)*4,,4)),"")</f>
        <v/>
      </c>
      <c r="AF81" s="54" t="str">
        <f ca="1">IFERROR(AVERAGE(OFFSET('20 %'!$E82,,(COLUMNS($E$6:AF81)-1)*4,,4)),"")</f>
        <v/>
      </c>
      <c r="AG81" s="54" t="str">
        <f ca="1">IFERROR(AVERAGE(OFFSET('20 %'!$E82,,(COLUMNS($E$6:AG81)-1)*4,,4)),"")</f>
        <v/>
      </c>
      <c r="AH81" s="54" t="str">
        <f ca="1">IFERROR(AVERAGE(OFFSET('20 %'!$E82,,(COLUMNS($E$6:AH81)-1)*4,,4)),"")</f>
        <v/>
      </c>
      <c r="AI81" s="54" t="str">
        <f ca="1">IFERROR(AVERAGE(OFFSET('20 %'!$E82,,(COLUMNS($E$6:AI81)-1)*4,,4)),"")</f>
        <v/>
      </c>
      <c r="AJ81" s="54" t="str">
        <f ca="1">IFERROR(AVERAGE(OFFSET('20 %'!$E82,,(COLUMNS($E$6:AJ81)-1)*4,,4)),"")</f>
        <v/>
      </c>
      <c r="AK81" s="54" t="str">
        <f ca="1">IFERROR(AVERAGE(OFFSET('20 %'!$E82,,(COLUMNS($E$6:AK81)-1)*4,,4)),"")</f>
        <v/>
      </c>
      <c r="AL81" s="54" t="str">
        <f ca="1">IFERROR(AVERAGE(OFFSET('20 %'!$E82,,(COLUMNS($E$6:AL81)-1)*4,,4)),"")</f>
        <v/>
      </c>
      <c r="AM81" s="54" t="str">
        <f ca="1">IFERROR(AVERAGE(OFFSET('20 %'!$E82,,(COLUMNS($E$6:AM81)-1)*4,,4)),"")</f>
        <v/>
      </c>
      <c r="AN81" s="54" t="str">
        <f ca="1">IFERROR(AVERAGE(OFFSET('20 %'!$E82,,(COLUMNS($E$6:AN81)-1)*4,,4)),"")</f>
        <v/>
      </c>
      <c r="AO81" s="54" t="str">
        <f ca="1">IFERROR(AVERAGE(OFFSET('20 %'!$E82,,(COLUMNS($E$6:AO81)-1)*4,,4)),"")</f>
        <v/>
      </c>
      <c r="AP81" s="54" t="str">
        <f ca="1">IFERROR(AVERAGE(OFFSET('20 %'!$E82,,(COLUMNS($E$6:AP81)-1)*4,,4)),"")</f>
        <v/>
      </c>
      <c r="AQ81" s="54" t="str">
        <f ca="1">IFERROR(AVERAGE(OFFSET('20 %'!$E82,,(COLUMNS($E$6:AQ81)-1)*4,,4)),"")</f>
        <v/>
      </c>
      <c r="AR81" s="54" t="str">
        <f ca="1">IFERROR(AVERAGE(OFFSET('20 %'!$E82,,(COLUMNS($E$6:AR81)-1)*4,,4)),"")</f>
        <v/>
      </c>
      <c r="AS81" s="54" t="str">
        <f ca="1">IFERROR(AVERAGE(OFFSET('20 %'!$E82,,(COLUMNS($E$6:AS81)-1)*4,,4)),"")</f>
        <v/>
      </c>
    </row>
    <row r="82" spans="2:45" x14ac:dyDescent="0.25">
      <c r="B82" s="42" t="str">
        <f>IF(ISBLANK('Nota de Estudiantes'!B85),"",'Nota de Estudiantes'!B85)</f>
        <v/>
      </c>
      <c r="C82" s="42" t="str">
        <f>IF(ISBLANK('Nota de Estudiantes'!C85),"",'Nota de Estudiantes'!C85)</f>
        <v/>
      </c>
      <c r="D82" s="38" t="str">
        <f>IF(ISBLANK('Nota de Estudiantes'!D85),"",'Nota de Estudiantes'!D85)</f>
        <v/>
      </c>
      <c r="E82" s="54" t="str">
        <f ca="1">IFERROR(AVERAGE(OFFSET('20 %'!$E83,,(COLUMNS($E$6:E82)-1)*4,,4)),"")</f>
        <v/>
      </c>
      <c r="F82" s="54" t="str">
        <f ca="1">IFERROR(AVERAGE(OFFSET('20 %'!$E83,,(COLUMNS($E$6:F82)-1)*4,,4)),"")</f>
        <v/>
      </c>
      <c r="G82" s="54" t="str">
        <f ca="1">IFERROR(AVERAGE(OFFSET('20 %'!$E83,,(COLUMNS($E$6:G82)-1)*4,,4)),"")</f>
        <v/>
      </c>
      <c r="H82" s="54" t="str">
        <f ca="1">IFERROR(AVERAGE(OFFSET('20 %'!$E83,,(COLUMNS($E$6:H82)-1)*4,,4)),"")</f>
        <v/>
      </c>
      <c r="I82" s="54" t="str">
        <f ca="1">IFERROR(AVERAGE(OFFSET('20 %'!$E83,,(COLUMNS($E$6:I82)-1)*4,,4)),"")</f>
        <v/>
      </c>
      <c r="J82" s="54" t="str">
        <f ca="1">IFERROR(AVERAGE(OFFSET('20 %'!$E83,,(COLUMNS($E$6:J82)-1)*4,,4)),"")</f>
        <v/>
      </c>
      <c r="K82" s="54" t="str">
        <f ca="1">IFERROR(AVERAGE(OFFSET('20 %'!$E83,,(COLUMNS($E$6:K82)-1)*4,,4)),"")</f>
        <v/>
      </c>
      <c r="L82" s="54" t="str">
        <f ca="1">IFERROR(AVERAGE(OFFSET('20 %'!$E83,,(COLUMNS($E$6:L82)-1)*4,,4)),"")</f>
        <v/>
      </c>
      <c r="M82" s="54" t="str">
        <f ca="1">IFERROR(AVERAGE(OFFSET('20 %'!$E83,,(COLUMNS($E$6:M82)-1)*4,,4)),"")</f>
        <v/>
      </c>
      <c r="N82" s="54" t="str">
        <f ca="1">IFERROR(AVERAGE(OFFSET('20 %'!$E83,,(COLUMNS($E$6:N82)-1)*4,,4)),"")</f>
        <v/>
      </c>
      <c r="O82" s="54" t="str">
        <f ca="1">IFERROR(AVERAGE(OFFSET('20 %'!$E83,,(COLUMNS($E$6:O82)-1)*4,,4)),"")</f>
        <v/>
      </c>
      <c r="P82" s="54" t="str">
        <f ca="1">IFERROR(AVERAGE(OFFSET('20 %'!$E83,,(COLUMNS($E$6:P82)-1)*4,,4)),"")</f>
        <v/>
      </c>
      <c r="Q82" s="54" t="str">
        <f ca="1">IFERROR(AVERAGE(OFFSET('20 %'!$E83,,(COLUMNS($E$6:Q82)-1)*4,,4)),"")</f>
        <v/>
      </c>
      <c r="R82" s="54" t="str">
        <f ca="1">IFERROR(AVERAGE(OFFSET('20 %'!$E83,,(COLUMNS($E$6:R82)-1)*4,,4)),"")</f>
        <v/>
      </c>
      <c r="S82" s="54" t="str">
        <f ca="1">IFERROR(AVERAGE(OFFSET('20 %'!$E83,,(COLUMNS($E$6:S82)-1)*4,,4)),"")</f>
        <v/>
      </c>
      <c r="T82" s="54" t="str">
        <f ca="1">IFERROR(AVERAGE(OFFSET('20 %'!$E83,,(COLUMNS($E$6:T82)-1)*4,,4)),"")</f>
        <v/>
      </c>
      <c r="U82" s="54" t="str">
        <f ca="1">IFERROR(AVERAGE(OFFSET('20 %'!$E83,,(COLUMNS($E$6:U82)-1)*4,,4)),"")</f>
        <v/>
      </c>
      <c r="V82" s="54" t="str">
        <f ca="1">IFERROR(AVERAGE(OFFSET('20 %'!$E83,,(COLUMNS($E$6:V82)-1)*4,,4)),"")</f>
        <v/>
      </c>
      <c r="W82" s="54" t="str">
        <f ca="1">IFERROR(AVERAGE(OFFSET('20 %'!$E83,,(COLUMNS($E$6:W82)-1)*4,,4)),"")</f>
        <v/>
      </c>
      <c r="X82" s="54" t="str">
        <f ca="1">IFERROR(AVERAGE(OFFSET('20 %'!$E83,,(COLUMNS($E$6:X82)-1)*4,,4)),"")</f>
        <v/>
      </c>
      <c r="Y82" s="54" t="str">
        <f ca="1">IFERROR(AVERAGE(OFFSET('20 %'!$E83,,(COLUMNS($E$6:Y82)-1)*4,,4)),"")</f>
        <v/>
      </c>
      <c r="Z82" s="54" t="str">
        <f ca="1">IFERROR(AVERAGE(OFFSET('20 %'!$E83,,(COLUMNS($E$6:Z82)-1)*4,,4)),"")</f>
        <v/>
      </c>
      <c r="AA82" s="54" t="str">
        <f ca="1">IFERROR(AVERAGE(OFFSET('20 %'!$E83,,(COLUMNS($E$6:AA82)-1)*4,,4)),"")</f>
        <v/>
      </c>
      <c r="AB82" s="54" t="str">
        <f ca="1">IFERROR(AVERAGE(OFFSET('20 %'!$E83,,(COLUMNS($E$6:AB82)-1)*4,,4)),"")</f>
        <v/>
      </c>
      <c r="AC82" s="54" t="str">
        <f ca="1">IFERROR(AVERAGE(OFFSET('20 %'!$E83,,(COLUMNS($E$6:AC82)-1)*4,,4)),"")</f>
        <v/>
      </c>
      <c r="AD82" s="54" t="str">
        <f ca="1">IFERROR(AVERAGE(OFFSET('20 %'!$E83,,(COLUMNS($E$6:AD82)-1)*4,,4)),"")</f>
        <v/>
      </c>
      <c r="AE82" s="54" t="str">
        <f ca="1">IFERROR(AVERAGE(OFFSET('20 %'!$E83,,(COLUMNS($E$6:AE82)-1)*4,,4)),"")</f>
        <v/>
      </c>
      <c r="AF82" s="54" t="str">
        <f ca="1">IFERROR(AVERAGE(OFFSET('20 %'!$E83,,(COLUMNS($E$6:AF82)-1)*4,,4)),"")</f>
        <v/>
      </c>
      <c r="AG82" s="54" t="str">
        <f ca="1">IFERROR(AVERAGE(OFFSET('20 %'!$E83,,(COLUMNS($E$6:AG82)-1)*4,,4)),"")</f>
        <v/>
      </c>
      <c r="AH82" s="54" t="str">
        <f ca="1">IFERROR(AVERAGE(OFFSET('20 %'!$E83,,(COLUMNS($E$6:AH82)-1)*4,,4)),"")</f>
        <v/>
      </c>
      <c r="AI82" s="54" t="str">
        <f ca="1">IFERROR(AVERAGE(OFFSET('20 %'!$E83,,(COLUMNS($E$6:AI82)-1)*4,,4)),"")</f>
        <v/>
      </c>
      <c r="AJ82" s="54" t="str">
        <f ca="1">IFERROR(AVERAGE(OFFSET('20 %'!$E83,,(COLUMNS($E$6:AJ82)-1)*4,,4)),"")</f>
        <v/>
      </c>
      <c r="AK82" s="54" t="str">
        <f ca="1">IFERROR(AVERAGE(OFFSET('20 %'!$E83,,(COLUMNS($E$6:AK82)-1)*4,,4)),"")</f>
        <v/>
      </c>
      <c r="AL82" s="54" t="str">
        <f ca="1">IFERROR(AVERAGE(OFFSET('20 %'!$E83,,(COLUMNS($E$6:AL82)-1)*4,,4)),"")</f>
        <v/>
      </c>
      <c r="AM82" s="54" t="str">
        <f ca="1">IFERROR(AVERAGE(OFFSET('20 %'!$E83,,(COLUMNS($E$6:AM82)-1)*4,,4)),"")</f>
        <v/>
      </c>
      <c r="AN82" s="54" t="str">
        <f ca="1">IFERROR(AVERAGE(OFFSET('20 %'!$E83,,(COLUMNS($E$6:AN82)-1)*4,,4)),"")</f>
        <v/>
      </c>
      <c r="AO82" s="54" t="str">
        <f ca="1">IFERROR(AVERAGE(OFFSET('20 %'!$E83,,(COLUMNS($E$6:AO82)-1)*4,,4)),"")</f>
        <v/>
      </c>
      <c r="AP82" s="54" t="str">
        <f ca="1">IFERROR(AVERAGE(OFFSET('20 %'!$E83,,(COLUMNS($E$6:AP82)-1)*4,,4)),"")</f>
        <v/>
      </c>
      <c r="AQ82" s="54" t="str">
        <f ca="1">IFERROR(AVERAGE(OFFSET('20 %'!$E83,,(COLUMNS($E$6:AQ82)-1)*4,,4)),"")</f>
        <v/>
      </c>
      <c r="AR82" s="54" t="str">
        <f ca="1">IFERROR(AVERAGE(OFFSET('20 %'!$E83,,(COLUMNS($E$6:AR82)-1)*4,,4)),"")</f>
        <v/>
      </c>
      <c r="AS82" s="54" t="str">
        <f ca="1">IFERROR(AVERAGE(OFFSET('20 %'!$E83,,(COLUMNS($E$6:AS82)-1)*4,,4)),"")</f>
        <v/>
      </c>
    </row>
    <row r="83" spans="2:45" x14ac:dyDescent="0.25">
      <c r="B83" s="42" t="str">
        <f>IF(ISBLANK('Nota de Estudiantes'!B86),"",'Nota de Estudiantes'!B86)</f>
        <v/>
      </c>
      <c r="C83" s="42" t="str">
        <f>IF(ISBLANK('Nota de Estudiantes'!C86),"",'Nota de Estudiantes'!C86)</f>
        <v/>
      </c>
      <c r="D83" s="38" t="str">
        <f>IF(ISBLANK('Nota de Estudiantes'!D86),"",'Nota de Estudiantes'!D86)</f>
        <v/>
      </c>
      <c r="E83" s="54" t="str">
        <f ca="1">IFERROR(AVERAGE(OFFSET('20 %'!$E84,,(COLUMNS($E$6:E83)-1)*4,,4)),"")</f>
        <v/>
      </c>
      <c r="F83" s="54" t="str">
        <f ca="1">IFERROR(AVERAGE(OFFSET('20 %'!$E84,,(COLUMNS($E$6:F83)-1)*4,,4)),"")</f>
        <v/>
      </c>
      <c r="G83" s="54" t="str">
        <f ca="1">IFERROR(AVERAGE(OFFSET('20 %'!$E84,,(COLUMNS($E$6:G83)-1)*4,,4)),"")</f>
        <v/>
      </c>
      <c r="H83" s="54" t="str">
        <f ca="1">IFERROR(AVERAGE(OFFSET('20 %'!$E84,,(COLUMNS($E$6:H83)-1)*4,,4)),"")</f>
        <v/>
      </c>
      <c r="I83" s="54" t="str">
        <f ca="1">IFERROR(AVERAGE(OFFSET('20 %'!$E84,,(COLUMNS($E$6:I83)-1)*4,,4)),"")</f>
        <v/>
      </c>
      <c r="J83" s="54" t="str">
        <f ca="1">IFERROR(AVERAGE(OFFSET('20 %'!$E84,,(COLUMNS($E$6:J83)-1)*4,,4)),"")</f>
        <v/>
      </c>
      <c r="K83" s="54" t="str">
        <f ca="1">IFERROR(AVERAGE(OFFSET('20 %'!$E84,,(COLUMNS($E$6:K83)-1)*4,,4)),"")</f>
        <v/>
      </c>
      <c r="L83" s="54" t="str">
        <f ca="1">IFERROR(AVERAGE(OFFSET('20 %'!$E84,,(COLUMNS($E$6:L83)-1)*4,,4)),"")</f>
        <v/>
      </c>
      <c r="M83" s="54" t="str">
        <f ca="1">IFERROR(AVERAGE(OFFSET('20 %'!$E84,,(COLUMNS($E$6:M83)-1)*4,,4)),"")</f>
        <v/>
      </c>
      <c r="N83" s="54" t="str">
        <f ca="1">IFERROR(AVERAGE(OFFSET('20 %'!$E84,,(COLUMNS($E$6:N83)-1)*4,,4)),"")</f>
        <v/>
      </c>
      <c r="O83" s="54" t="str">
        <f ca="1">IFERROR(AVERAGE(OFFSET('20 %'!$E84,,(COLUMNS($E$6:O83)-1)*4,,4)),"")</f>
        <v/>
      </c>
      <c r="P83" s="54" t="str">
        <f ca="1">IFERROR(AVERAGE(OFFSET('20 %'!$E84,,(COLUMNS($E$6:P83)-1)*4,,4)),"")</f>
        <v/>
      </c>
      <c r="Q83" s="54" t="str">
        <f ca="1">IFERROR(AVERAGE(OFFSET('20 %'!$E84,,(COLUMNS($E$6:Q83)-1)*4,,4)),"")</f>
        <v/>
      </c>
      <c r="R83" s="54" t="str">
        <f ca="1">IFERROR(AVERAGE(OFFSET('20 %'!$E84,,(COLUMNS($E$6:R83)-1)*4,,4)),"")</f>
        <v/>
      </c>
      <c r="S83" s="54" t="str">
        <f ca="1">IFERROR(AVERAGE(OFFSET('20 %'!$E84,,(COLUMNS($E$6:S83)-1)*4,,4)),"")</f>
        <v/>
      </c>
      <c r="T83" s="54" t="str">
        <f ca="1">IFERROR(AVERAGE(OFFSET('20 %'!$E84,,(COLUMNS($E$6:T83)-1)*4,,4)),"")</f>
        <v/>
      </c>
      <c r="U83" s="54" t="str">
        <f ca="1">IFERROR(AVERAGE(OFFSET('20 %'!$E84,,(COLUMNS($E$6:U83)-1)*4,,4)),"")</f>
        <v/>
      </c>
      <c r="V83" s="54" t="str">
        <f ca="1">IFERROR(AVERAGE(OFFSET('20 %'!$E84,,(COLUMNS($E$6:V83)-1)*4,,4)),"")</f>
        <v/>
      </c>
      <c r="W83" s="54" t="str">
        <f ca="1">IFERROR(AVERAGE(OFFSET('20 %'!$E84,,(COLUMNS($E$6:W83)-1)*4,,4)),"")</f>
        <v/>
      </c>
      <c r="X83" s="54" t="str">
        <f ca="1">IFERROR(AVERAGE(OFFSET('20 %'!$E84,,(COLUMNS($E$6:X83)-1)*4,,4)),"")</f>
        <v/>
      </c>
      <c r="Y83" s="54" t="str">
        <f ca="1">IFERROR(AVERAGE(OFFSET('20 %'!$E84,,(COLUMNS($E$6:Y83)-1)*4,,4)),"")</f>
        <v/>
      </c>
      <c r="Z83" s="54" t="str">
        <f ca="1">IFERROR(AVERAGE(OFFSET('20 %'!$E84,,(COLUMNS($E$6:Z83)-1)*4,,4)),"")</f>
        <v/>
      </c>
      <c r="AA83" s="54" t="str">
        <f ca="1">IFERROR(AVERAGE(OFFSET('20 %'!$E84,,(COLUMNS($E$6:AA83)-1)*4,,4)),"")</f>
        <v/>
      </c>
      <c r="AB83" s="54" t="str">
        <f ca="1">IFERROR(AVERAGE(OFFSET('20 %'!$E84,,(COLUMNS($E$6:AB83)-1)*4,,4)),"")</f>
        <v/>
      </c>
      <c r="AC83" s="54" t="str">
        <f ca="1">IFERROR(AVERAGE(OFFSET('20 %'!$E84,,(COLUMNS($E$6:AC83)-1)*4,,4)),"")</f>
        <v/>
      </c>
      <c r="AD83" s="54" t="str">
        <f ca="1">IFERROR(AVERAGE(OFFSET('20 %'!$E84,,(COLUMNS($E$6:AD83)-1)*4,,4)),"")</f>
        <v/>
      </c>
      <c r="AE83" s="54" t="str">
        <f ca="1">IFERROR(AVERAGE(OFFSET('20 %'!$E84,,(COLUMNS($E$6:AE83)-1)*4,,4)),"")</f>
        <v/>
      </c>
      <c r="AF83" s="54" t="str">
        <f ca="1">IFERROR(AVERAGE(OFFSET('20 %'!$E84,,(COLUMNS($E$6:AF83)-1)*4,,4)),"")</f>
        <v/>
      </c>
      <c r="AG83" s="54" t="str">
        <f ca="1">IFERROR(AVERAGE(OFFSET('20 %'!$E84,,(COLUMNS($E$6:AG83)-1)*4,,4)),"")</f>
        <v/>
      </c>
      <c r="AH83" s="54" t="str">
        <f ca="1">IFERROR(AVERAGE(OFFSET('20 %'!$E84,,(COLUMNS($E$6:AH83)-1)*4,,4)),"")</f>
        <v/>
      </c>
      <c r="AI83" s="54" t="str">
        <f ca="1">IFERROR(AVERAGE(OFFSET('20 %'!$E84,,(COLUMNS($E$6:AI83)-1)*4,,4)),"")</f>
        <v/>
      </c>
      <c r="AJ83" s="54" t="str">
        <f ca="1">IFERROR(AVERAGE(OFFSET('20 %'!$E84,,(COLUMNS($E$6:AJ83)-1)*4,,4)),"")</f>
        <v/>
      </c>
      <c r="AK83" s="54" t="str">
        <f ca="1">IFERROR(AVERAGE(OFFSET('20 %'!$E84,,(COLUMNS($E$6:AK83)-1)*4,,4)),"")</f>
        <v/>
      </c>
      <c r="AL83" s="54" t="str">
        <f ca="1">IFERROR(AVERAGE(OFFSET('20 %'!$E84,,(COLUMNS($E$6:AL83)-1)*4,,4)),"")</f>
        <v/>
      </c>
      <c r="AM83" s="54" t="str">
        <f ca="1">IFERROR(AVERAGE(OFFSET('20 %'!$E84,,(COLUMNS($E$6:AM83)-1)*4,,4)),"")</f>
        <v/>
      </c>
      <c r="AN83" s="54" t="str">
        <f ca="1">IFERROR(AVERAGE(OFFSET('20 %'!$E84,,(COLUMNS($E$6:AN83)-1)*4,,4)),"")</f>
        <v/>
      </c>
      <c r="AO83" s="54" t="str">
        <f ca="1">IFERROR(AVERAGE(OFFSET('20 %'!$E84,,(COLUMNS($E$6:AO83)-1)*4,,4)),"")</f>
        <v/>
      </c>
      <c r="AP83" s="54" t="str">
        <f ca="1">IFERROR(AVERAGE(OFFSET('20 %'!$E84,,(COLUMNS($E$6:AP83)-1)*4,,4)),"")</f>
        <v/>
      </c>
      <c r="AQ83" s="54" t="str">
        <f ca="1">IFERROR(AVERAGE(OFFSET('20 %'!$E84,,(COLUMNS($E$6:AQ83)-1)*4,,4)),"")</f>
        <v/>
      </c>
      <c r="AR83" s="54" t="str">
        <f ca="1">IFERROR(AVERAGE(OFFSET('20 %'!$E84,,(COLUMNS($E$6:AR83)-1)*4,,4)),"")</f>
        <v/>
      </c>
      <c r="AS83" s="54" t="str">
        <f ca="1">IFERROR(AVERAGE(OFFSET('20 %'!$E84,,(COLUMNS($E$6:AS83)-1)*4,,4)),"")</f>
        <v/>
      </c>
    </row>
    <row r="84" spans="2:45" x14ac:dyDescent="0.25">
      <c r="B84" s="42" t="str">
        <f>IF(ISBLANK('Nota de Estudiantes'!B87),"",'Nota de Estudiantes'!B87)</f>
        <v/>
      </c>
      <c r="C84" s="42" t="str">
        <f>IF(ISBLANK('Nota de Estudiantes'!C87),"",'Nota de Estudiantes'!C87)</f>
        <v/>
      </c>
      <c r="D84" s="38" t="str">
        <f>IF(ISBLANK('Nota de Estudiantes'!D87),"",'Nota de Estudiantes'!D87)</f>
        <v/>
      </c>
      <c r="E84" s="54" t="str">
        <f ca="1">IFERROR(AVERAGE(OFFSET('20 %'!$E85,,(COLUMNS($E$6:E84)-1)*4,,4)),"")</f>
        <v/>
      </c>
      <c r="F84" s="54" t="str">
        <f ca="1">IFERROR(AVERAGE(OFFSET('20 %'!$E85,,(COLUMNS($E$6:F84)-1)*4,,4)),"")</f>
        <v/>
      </c>
      <c r="G84" s="54" t="str">
        <f ca="1">IFERROR(AVERAGE(OFFSET('20 %'!$E85,,(COLUMNS($E$6:G84)-1)*4,,4)),"")</f>
        <v/>
      </c>
      <c r="H84" s="54" t="str">
        <f ca="1">IFERROR(AVERAGE(OFFSET('20 %'!$E85,,(COLUMNS($E$6:H84)-1)*4,,4)),"")</f>
        <v/>
      </c>
      <c r="I84" s="54" t="str">
        <f ca="1">IFERROR(AVERAGE(OFFSET('20 %'!$E85,,(COLUMNS($E$6:I84)-1)*4,,4)),"")</f>
        <v/>
      </c>
      <c r="J84" s="54" t="str">
        <f ca="1">IFERROR(AVERAGE(OFFSET('20 %'!$E85,,(COLUMNS($E$6:J84)-1)*4,,4)),"")</f>
        <v/>
      </c>
      <c r="K84" s="54" t="str">
        <f ca="1">IFERROR(AVERAGE(OFFSET('20 %'!$E85,,(COLUMNS($E$6:K84)-1)*4,,4)),"")</f>
        <v/>
      </c>
      <c r="L84" s="54" t="str">
        <f ca="1">IFERROR(AVERAGE(OFFSET('20 %'!$E85,,(COLUMNS($E$6:L84)-1)*4,,4)),"")</f>
        <v/>
      </c>
      <c r="M84" s="54" t="str">
        <f ca="1">IFERROR(AVERAGE(OFFSET('20 %'!$E85,,(COLUMNS($E$6:M84)-1)*4,,4)),"")</f>
        <v/>
      </c>
      <c r="N84" s="54" t="str">
        <f ca="1">IFERROR(AVERAGE(OFFSET('20 %'!$E85,,(COLUMNS($E$6:N84)-1)*4,,4)),"")</f>
        <v/>
      </c>
      <c r="O84" s="54" t="str">
        <f ca="1">IFERROR(AVERAGE(OFFSET('20 %'!$E85,,(COLUMNS($E$6:O84)-1)*4,,4)),"")</f>
        <v/>
      </c>
      <c r="P84" s="54" t="str">
        <f ca="1">IFERROR(AVERAGE(OFFSET('20 %'!$E85,,(COLUMNS($E$6:P84)-1)*4,,4)),"")</f>
        <v/>
      </c>
      <c r="Q84" s="54" t="str">
        <f ca="1">IFERROR(AVERAGE(OFFSET('20 %'!$E85,,(COLUMNS($E$6:Q84)-1)*4,,4)),"")</f>
        <v/>
      </c>
      <c r="R84" s="54" t="str">
        <f ca="1">IFERROR(AVERAGE(OFFSET('20 %'!$E85,,(COLUMNS($E$6:R84)-1)*4,,4)),"")</f>
        <v/>
      </c>
      <c r="S84" s="54" t="str">
        <f ca="1">IFERROR(AVERAGE(OFFSET('20 %'!$E85,,(COLUMNS($E$6:S84)-1)*4,,4)),"")</f>
        <v/>
      </c>
      <c r="T84" s="54" t="str">
        <f ca="1">IFERROR(AVERAGE(OFFSET('20 %'!$E85,,(COLUMNS($E$6:T84)-1)*4,,4)),"")</f>
        <v/>
      </c>
      <c r="U84" s="54" t="str">
        <f ca="1">IFERROR(AVERAGE(OFFSET('20 %'!$E85,,(COLUMNS($E$6:U84)-1)*4,,4)),"")</f>
        <v/>
      </c>
      <c r="V84" s="54" t="str">
        <f ca="1">IFERROR(AVERAGE(OFFSET('20 %'!$E85,,(COLUMNS($E$6:V84)-1)*4,,4)),"")</f>
        <v/>
      </c>
      <c r="W84" s="54" t="str">
        <f ca="1">IFERROR(AVERAGE(OFFSET('20 %'!$E85,,(COLUMNS($E$6:W84)-1)*4,,4)),"")</f>
        <v/>
      </c>
      <c r="X84" s="54" t="str">
        <f ca="1">IFERROR(AVERAGE(OFFSET('20 %'!$E85,,(COLUMNS($E$6:X84)-1)*4,,4)),"")</f>
        <v/>
      </c>
      <c r="Y84" s="54" t="str">
        <f ca="1">IFERROR(AVERAGE(OFFSET('20 %'!$E85,,(COLUMNS($E$6:Y84)-1)*4,,4)),"")</f>
        <v/>
      </c>
      <c r="Z84" s="54" t="str">
        <f ca="1">IFERROR(AVERAGE(OFFSET('20 %'!$E85,,(COLUMNS($E$6:Z84)-1)*4,,4)),"")</f>
        <v/>
      </c>
      <c r="AA84" s="54" t="str">
        <f ca="1">IFERROR(AVERAGE(OFFSET('20 %'!$E85,,(COLUMNS($E$6:AA84)-1)*4,,4)),"")</f>
        <v/>
      </c>
      <c r="AB84" s="54" t="str">
        <f ca="1">IFERROR(AVERAGE(OFFSET('20 %'!$E85,,(COLUMNS($E$6:AB84)-1)*4,,4)),"")</f>
        <v/>
      </c>
      <c r="AC84" s="54" t="str">
        <f ca="1">IFERROR(AVERAGE(OFFSET('20 %'!$E85,,(COLUMNS($E$6:AC84)-1)*4,,4)),"")</f>
        <v/>
      </c>
      <c r="AD84" s="54" t="str">
        <f ca="1">IFERROR(AVERAGE(OFFSET('20 %'!$E85,,(COLUMNS($E$6:AD84)-1)*4,,4)),"")</f>
        <v/>
      </c>
      <c r="AE84" s="54" t="str">
        <f ca="1">IFERROR(AVERAGE(OFFSET('20 %'!$E85,,(COLUMNS($E$6:AE84)-1)*4,,4)),"")</f>
        <v/>
      </c>
      <c r="AF84" s="54" t="str">
        <f ca="1">IFERROR(AVERAGE(OFFSET('20 %'!$E85,,(COLUMNS($E$6:AF84)-1)*4,,4)),"")</f>
        <v/>
      </c>
      <c r="AG84" s="54" t="str">
        <f ca="1">IFERROR(AVERAGE(OFFSET('20 %'!$E85,,(COLUMNS($E$6:AG84)-1)*4,,4)),"")</f>
        <v/>
      </c>
      <c r="AH84" s="54" t="str">
        <f ca="1">IFERROR(AVERAGE(OFFSET('20 %'!$E85,,(COLUMNS($E$6:AH84)-1)*4,,4)),"")</f>
        <v/>
      </c>
      <c r="AI84" s="54" t="str">
        <f ca="1">IFERROR(AVERAGE(OFFSET('20 %'!$E85,,(COLUMNS($E$6:AI84)-1)*4,,4)),"")</f>
        <v/>
      </c>
      <c r="AJ84" s="54" t="str">
        <f ca="1">IFERROR(AVERAGE(OFFSET('20 %'!$E85,,(COLUMNS($E$6:AJ84)-1)*4,,4)),"")</f>
        <v/>
      </c>
      <c r="AK84" s="54" t="str">
        <f ca="1">IFERROR(AVERAGE(OFFSET('20 %'!$E85,,(COLUMNS($E$6:AK84)-1)*4,,4)),"")</f>
        <v/>
      </c>
      <c r="AL84" s="54" t="str">
        <f ca="1">IFERROR(AVERAGE(OFFSET('20 %'!$E85,,(COLUMNS($E$6:AL84)-1)*4,,4)),"")</f>
        <v/>
      </c>
      <c r="AM84" s="54" t="str">
        <f ca="1">IFERROR(AVERAGE(OFFSET('20 %'!$E85,,(COLUMNS($E$6:AM84)-1)*4,,4)),"")</f>
        <v/>
      </c>
      <c r="AN84" s="54" t="str">
        <f ca="1">IFERROR(AVERAGE(OFFSET('20 %'!$E85,,(COLUMNS($E$6:AN84)-1)*4,,4)),"")</f>
        <v/>
      </c>
      <c r="AO84" s="54" t="str">
        <f ca="1">IFERROR(AVERAGE(OFFSET('20 %'!$E85,,(COLUMNS($E$6:AO84)-1)*4,,4)),"")</f>
        <v/>
      </c>
      <c r="AP84" s="54" t="str">
        <f ca="1">IFERROR(AVERAGE(OFFSET('20 %'!$E85,,(COLUMNS($E$6:AP84)-1)*4,,4)),"")</f>
        <v/>
      </c>
      <c r="AQ84" s="54" t="str">
        <f ca="1">IFERROR(AVERAGE(OFFSET('20 %'!$E85,,(COLUMNS($E$6:AQ84)-1)*4,,4)),"")</f>
        <v/>
      </c>
      <c r="AR84" s="54" t="str">
        <f ca="1">IFERROR(AVERAGE(OFFSET('20 %'!$E85,,(COLUMNS($E$6:AR84)-1)*4,,4)),"")</f>
        <v/>
      </c>
      <c r="AS84" s="54" t="str">
        <f ca="1">IFERROR(AVERAGE(OFFSET('20 %'!$E85,,(COLUMNS($E$6:AS84)-1)*4,,4)),"")</f>
        <v/>
      </c>
    </row>
    <row r="85" spans="2:45" x14ac:dyDescent="0.25">
      <c r="B85" s="42" t="str">
        <f>IF(ISBLANK('Nota de Estudiantes'!B88),"",'Nota de Estudiantes'!B88)</f>
        <v/>
      </c>
      <c r="C85" s="42" t="str">
        <f>IF(ISBLANK('Nota de Estudiantes'!C88),"",'Nota de Estudiantes'!C88)</f>
        <v/>
      </c>
      <c r="D85" s="38" t="str">
        <f>IF(ISBLANK('Nota de Estudiantes'!D88),"",'Nota de Estudiantes'!D88)</f>
        <v/>
      </c>
      <c r="E85" s="54" t="str">
        <f ca="1">IFERROR(AVERAGE(OFFSET('20 %'!$E86,,(COLUMNS($E$6:E85)-1)*4,,4)),"")</f>
        <v/>
      </c>
      <c r="F85" s="54" t="str">
        <f ca="1">IFERROR(AVERAGE(OFFSET('20 %'!$E86,,(COLUMNS($E$6:F85)-1)*4,,4)),"")</f>
        <v/>
      </c>
      <c r="G85" s="54" t="str">
        <f ca="1">IFERROR(AVERAGE(OFFSET('20 %'!$E86,,(COLUMNS($E$6:G85)-1)*4,,4)),"")</f>
        <v/>
      </c>
      <c r="H85" s="54" t="str">
        <f ca="1">IFERROR(AVERAGE(OFFSET('20 %'!$E86,,(COLUMNS($E$6:H85)-1)*4,,4)),"")</f>
        <v/>
      </c>
      <c r="I85" s="54" t="str">
        <f ca="1">IFERROR(AVERAGE(OFFSET('20 %'!$E86,,(COLUMNS($E$6:I85)-1)*4,,4)),"")</f>
        <v/>
      </c>
      <c r="J85" s="54" t="str">
        <f ca="1">IFERROR(AVERAGE(OFFSET('20 %'!$E86,,(COLUMNS($E$6:J85)-1)*4,,4)),"")</f>
        <v/>
      </c>
      <c r="K85" s="54" t="str">
        <f ca="1">IFERROR(AVERAGE(OFFSET('20 %'!$E86,,(COLUMNS($E$6:K85)-1)*4,,4)),"")</f>
        <v/>
      </c>
      <c r="L85" s="54" t="str">
        <f ca="1">IFERROR(AVERAGE(OFFSET('20 %'!$E86,,(COLUMNS($E$6:L85)-1)*4,,4)),"")</f>
        <v/>
      </c>
      <c r="M85" s="54" t="str">
        <f ca="1">IFERROR(AVERAGE(OFFSET('20 %'!$E86,,(COLUMNS($E$6:M85)-1)*4,,4)),"")</f>
        <v/>
      </c>
      <c r="N85" s="54" t="str">
        <f ca="1">IFERROR(AVERAGE(OFFSET('20 %'!$E86,,(COLUMNS($E$6:N85)-1)*4,,4)),"")</f>
        <v/>
      </c>
      <c r="O85" s="54" t="str">
        <f ca="1">IFERROR(AVERAGE(OFFSET('20 %'!$E86,,(COLUMNS($E$6:O85)-1)*4,,4)),"")</f>
        <v/>
      </c>
      <c r="P85" s="54" t="str">
        <f ca="1">IFERROR(AVERAGE(OFFSET('20 %'!$E86,,(COLUMNS($E$6:P85)-1)*4,,4)),"")</f>
        <v/>
      </c>
      <c r="Q85" s="54" t="str">
        <f ca="1">IFERROR(AVERAGE(OFFSET('20 %'!$E86,,(COLUMNS($E$6:Q85)-1)*4,,4)),"")</f>
        <v/>
      </c>
      <c r="R85" s="54" t="str">
        <f ca="1">IFERROR(AVERAGE(OFFSET('20 %'!$E86,,(COLUMNS($E$6:R85)-1)*4,,4)),"")</f>
        <v/>
      </c>
      <c r="S85" s="54" t="str">
        <f ca="1">IFERROR(AVERAGE(OFFSET('20 %'!$E86,,(COLUMNS($E$6:S85)-1)*4,,4)),"")</f>
        <v/>
      </c>
      <c r="T85" s="54" t="str">
        <f ca="1">IFERROR(AVERAGE(OFFSET('20 %'!$E86,,(COLUMNS($E$6:T85)-1)*4,,4)),"")</f>
        <v/>
      </c>
      <c r="U85" s="54" t="str">
        <f ca="1">IFERROR(AVERAGE(OFFSET('20 %'!$E86,,(COLUMNS($E$6:U85)-1)*4,,4)),"")</f>
        <v/>
      </c>
      <c r="V85" s="54" t="str">
        <f ca="1">IFERROR(AVERAGE(OFFSET('20 %'!$E86,,(COLUMNS($E$6:V85)-1)*4,,4)),"")</f>
        <v/>
      </c>
      <c r="W85" s="54" t="str">
        <f ca="1">IFERROR(AVERAGE(OFFSET('20 %'!$E86,,(COLUMNS($E$6:W85)-1)*4,,4)),"")</f>
        <v/>
      </c>
      <c r="X85" s="54" t="str">
        <f ca="1">IFERROR(AVERAGE(OFFSET('20 %'!$E86,,(COLUMNS($E$6:X85)-1)*4,,4)),"")</f>
        <v/>
      </c>
      <c r="Y85" s="54" t="str">
        <f ca="1">IFERROR(AVERAGE(OFFSET('20 %'!$E86,,(COLUMNS($E$6:Y85)-1)*4,,4)),"")</f>
        <v/>
      </c>
      <c r="Z85" s="54" t="str">
        <f ca="1">IFERROR(AVERAGE(OFFSET('20 %'!$E86,,(COLUMNS($E$6:Z85)-1)*4,,4)),"")</f>
        <v/>
      </c>
      <c r="AA85" s="54" t="str">
        <f ca="1">IFERROR(AVERAGE(OFFSET('20 %'!$E86,,(COLUMNS($E$6:AA85)-1)*4,,4)),"")</f>
        <v/>
      </c>
      <c r="AB85" s="54" t="str">
        <f ca="1">IFERROR(AVERAGE(OFFSET('20 %'!$E86,,(COLUMNS($E$6:AB85)-1)*4,,4)),"")</f>
        <v/>
      </c>
      <c r="AC85" s="54" t="str">
        <f ca="1">IFERROR(AVERAGE(OFFSET('20 %'!$E86,,(COLUMNS($E$6:AC85)-1)*4,,4)),"")</f>
        <v/>
      </c>
      <c r="AD85" s="54" t="str">
        <f ca="1">IFERROR(AVERAGE(OFFSET('20 %'!$E86,,(COLUMNS($E$6:AD85)-1)*4,,4)),"")</f>
        <v/>
      </c>
      <c r="AE85" s="54" t="str">
        <f ca="1">IFERROR(AVERAGE(OFFSET('20 %'!$E86,,(COLUMNS($E$6:AE85)-1)*4,,4)),"")</f>
        <v/>
      </c>
      <c r="AF85" s="54" t="str">
        <f ca="1">IFERROR(AVERAGE(OFFSET('20 %'!$E86,,(COLUMNS($E$6:AF85)-1)*4,,4)),"")</f>
        <v/>
      </c>
      <c r="AG85" s="54" t="str">
        <f ca="1">IFERROR(AVERAGE(OFFSET('20 %'!$E86,,(COLUMNS($E$6:AG85)-1)*4,,4)),"")</f>
        <v/>
      </c>
      <c r="AH85" s="54" t="str">
        <f ca="1">IFERROR(AVERAGE(OFFSET('20 %'!$E86,,(COLUMNS($E$6:AH85)-1)*4,,4)),"")</f>
        <v/>
      </c>
      <c r="AI85" s="54" t="str">
        <f ca="1">IFERROR(AVERAGE(OFFSET('20 %'!$E86,,(COLUMNS($E$6:AI85)-1)*4,,4)),"")</f>
        <v/>
      </c>
      <c r="AJ85" s="54" t="str">
        <f ca="1">IFERROR(AVERAGE(OFFSET('20 %'!$E86,,(COLUMNS($E$6:AJ85)-1)*4,,4)),"")</f>
        <v/>
      </c>
      <c r="AK85" s="54" t="str">
        <f ca="1">IFERROR(AVERAGE(OFFSET('20 %'!$E86,,(COLUMNS($E$6:AK85)-1)*4,,4)),"")</f>
        <v/>
      </c>
      <c r="AL85" s="54" t="str">
        <f ca="1">IFERROR(AVERAGE(OFFSET('20 %'!$E86,,(COLUMNS($E$6:AL85)-1)*4,,4)),"")</f>
        <v/>
      </c>
      <c r="AM85" s="54" t="str">
        <f ca="1">IFERROR(AVERAGE(OFFSET('20 %'!$E86,,(COLUMNS($E$6:AM85)-1)*4,,4)),"")</f>
        <v/>
      </c>
      <c r="AN85" s="54" t="str">
        <f ca="1">IFERROR(AVERAGE(OFFSET('20 %'!$E86,,(COLUMNS($E$6:AN85)-1)*4,,4)),"")</f>
        <v/>
      </c>
      <c r="AO85" s="54" t="str">
        <f ca="1">IFERROR(AVERAGE(OFFSET('20 %'!$E86,,(COLUMNS($E$6:AO85)-1)*4,,4)),"")</f>
        <v/>
      </c>
      <c r="AP85" s="54" t="str">
        <f ca="1">IFERROR(AVERAGE(OFFSET('20 %'!$E86,,(COLUMNS($E$6:AP85)-1)*4,,4)),"")</f>
        <v/>
      </c>
      <c r="AQ85" s="54" t="str">
        <f ca="1">IFERROR(AVERAGE(OFFSET('20 %'!$E86,,(COLUMNS($E$6:AQ85)-1)*4,,4)),"")</f>
        <v/>
      </c>
      <c r="AR85" s="54" t="str">
        <f ca="1">IFERROR(AVERAGE(OFFSET('20 %'!$E86,,(COLUMNS($E$6:AR85)-1)*4,,4)),"")</f>
        <v/>
      </c>
      <c r="AS85" s="54" t="str">
        <f ca="1">IFERROR(AVERAGE(OFFSET('20 %'!$E86,,(COLUMNS($E$6:AS85)-1)*4,,4)),"")</f>
        <v/>
      </c>
    </row>
    <row r="86" spans="2:45" x14ac:dyDescent="0.25">
      <c r="B86" s="42" t="str">
        <f>IF(ISBLANK('Nota de Estudiantes'!B89),"",'Nota de Estudiantes'!B89)</f>
        <v/>
      </c>
      <c r="C86" s="42" t="str">
        <f>IF(ISBLANK('Nota de Estudiantes'!C89),"",'Nota de Estudiantes'!C89)</f>
        <v/>
      </c>
      <c r="D86" s="38" t="str">
        <f>IF(ISBLANK('Nota de Estudiantes'!D89),"",'Nota de Estudiantes'!D89)</f>
        <v/>
      </c>
      <c r="E86" s="54" t="str">
        <f ca="1">IFERROR(AVERAGE(OFFSET('20 %'!$E87,,(COLUMNS($E$6:E86)-1)*4,,4)),"")</f>
        <v/>
      </c>
      <c r="F86" s="54" t="str">
        <f ca="1">IFERROR(AVERAGE(OFFSET('20 %'!$E87,,(COLUMNS($E$6:F86)-1)*4,,4)),"")</f>
        <v/>
      </c>
      <c r="G86" s="54" t="str">
        <f ca="1">IFERROR(AVERAGE(OFFSET('20 %'!$E87,,(COLUMNS($E$6:G86)-1)*4,,4)),"")</f>
        <v/>
      </c>
      <c r="H86" s="54" t="str">
        <f ca="1">IFERROR(AVERAGE(OFFSET('20 %'!$E87,,(COLUMNS($E$6:H86)-1)*4,,4)),"")</f>
        <v/>
      </c>
      <c r="I86" s="54" t="str">
        <f ca="1">IFERROR(AVERAGE(OFFSET('20 %'!$E87,,(COLUMNS($E$6:I86)-1)*4,,4)),"")</f>
        <v/>
      </c>
      <c r="J86" s="54" t="str">
        <f ca="1">IFERROR(AVERAGE(OFFSET('20 %'!$E87,,(COLUMNS($E$6:J86)-1)*4,,4)),"")</f>
        <v/>
      </c>
      <c r="K86" s="54" t="str">
        <f ca="1">IFERROR(AVERAGE(OFFSET('20 %'!$E87,,(COLUMNS($E$6:K86)-1)*4,,4)),"")</f>
        <v/>
      </c>
      <c r="L86" s="54" t="str">
        <f ca="1">IFERROR(AVERAGE(OFFSET('20 %'!$E87,,(COLUMNS($E$6:L86)-1)*4,,4)),"")</f>
        <v/>
      </c>
      <c r="M86" s="54" t="str">
        <f ca="1">IFERROR(AVERAGE(OFFSET('20 %'!$E87,,(COLUMNS($E$6:M86)-1)*4,,4)),"")</f>
        <v/>
      </c>
      <c r="N86" s="54" t="str">
        <f ca="1">IFERROR(AVERAGE(OFFSET('20 %'!$E87,,(COLUMNS($E$6:N86)-1)*4,,4)),"")</f>
        <v/>
      </c>
      <c r="O86" s="54" t="str">
        <f ca="1">IFERROR(AVERAGE(OFFSET('20 %'!$E87,,(COLUMNS($E$6:O86)-1)*4,,4)),"")</f>
        <v/>
      </c>
      <c r="P86" s="54" t="str">
        <f ca="1">IFERROR(AVERAGE(OFFSET('20 %'!$E87,,(COLUMNS($E$6:P86)-1)*4,,4)),"")</f>
        <v/>
      </c>
      <c r="Q86" s="54" t="str">
        <f ca="1">IFERROR(AVERAGE(OFFSET('20 %'!$E87,,(COLUMNS($E$6:Q86)-1)*4,,4)),"")</f>
        <v/>
      </c>
      <c r="R86" s="54" t="str">
        <f ca="1">IFERROR(AVERAGE(OFFSET('20 %'!$E87,,(COLUMNS($E$6:R86)-1)*4,,4)),"")</f>
        <v/>
      </c>
      <c r="S86" s="54" t="str">
        <f ca="1">IFERROR(AVERAGE(OFFSET('20 %'!$E87,,(COLUMNS($E$6:S86)-1)*4,,4)),"")</f>
        <v/>
      </c>
      <c r="T86" s="54" t="str">
        <f ca="1">IFERROR(AVERAGE(OFFSET('20 %'!$E87,,(COLUMNS($E$6:T86)-1)*4,,4)),"")</f>
        <v/>
      </c>
      <c r="U86" s="54" t="str">
        <f ca="1">IFERROR(AVERAGE(OFFSET('20 %'!$E87,,(COLUMNS($E$6:U86)-1)*4,,4)),"")</f>
        <v/>
      </c>
      <c r="V86" s="54" t="str">
        <f ca="1">IFERROR(AVERAGE(OFFSET('20 %'!$E87,,(COLUMNS($E$6:V86)-1)*4,,4)),"")</f>
        <v/>
      </c>
      <c r="W86" s="54" t="str">
        <f ca="1">IFERROR(AVERAGE(OFFSET('20 %'!$E87,,(COLUMNS($E$6:W86)-1)*4,,4)),"")</f>
        <v/>
      </c>
      <c r="X86" s="54" t="str">
        <f ca="1">IFERROR(AVERAGE(OFFSET('20 %'!$E87,,(COLUMNS($E$6:X86)-1)*4,,4)),"")</f>
        <v/>
      </c>
      <c r="Y86" s="54" t="str">
        <f ca="1">IFERROR(AVERAGE(OFFSET('20 %'!$E87,,(COLUMNS($E$6:Y86)-1)*4,,4)),"")</f>
        <v/>
      </c>
      <c r="Z86" s="54" t="str">
        <f ca="1">IFERROR(AVERAGE(OFFSET('20 %'!$E87,,(COLUMNS($E$6:Z86)-1)*4,,4)),"")</f>
        <v/>
      </c>
      <c r="AA86" s="54" t="str">
        <f ca="1">IFERROR(AVERAGE(OFFSET('20 %'!$E87,,(COLUMNS($E$6:AA86)-1)*4,,4)),"")</f>
        <v/>
      </c>
      <c r="AB86" s="54" t="str">
        <f ca="1">IFERROR(AVERAGE(OFFSET('20 %'!$E87,,(COLUMNS($E$6:AB86)-1)*4,,4)),"")</f>
        <v/>
      </c>
      <c r="AC86" s="54" t="str">
        <f ca="1">IFERROR(AVERAGE(OFFSET('20 %'!$E87,,(COLUMNS($E$6:AC86)-1)*4,,4)),"")</f>
        <v/>
      </c>
      <c r="AD86" s="54" t="str">
        <f ca="1">IFERROR(AVERAGE(OFFSET('20 %'!$E87,,(COLUMNS($E$6:AD86)-1)*4,,4)),"")</f>
        <v/>
      </c>
      <c r="AE86" s="54" t="str">
        <f ca="1">IFERROR(AVERAGE(OFFSET('20 %'!$E87,,(COLUMNS($E$6:AE86)-1)*4,,4)),"")</f>
        <v/>
      </c>
      <c r="AF86" s="54" t="str">
        <f ca="1">IFERROR(AVERAGE(OFFSET('20 %'!$E87,,(COLUMNS($E$6:AF86)-1)*4,,4)),"")</f>
        <v/>
      </c>
      <c r="AG86" s="54" t="str">
        <f ca="1">IFERROR(AVERAGE(OFFSET('20 %'!$E87,,(COLUMNS($E$6:AG86)-1)*4,,4)),"")</f>
        <v/>
      </c>
      <c r="AH86" s="54" t="str">
        <f ca="1">IFERROR(AVERAGE(OFFSET('20 %'!$E87,,(COLUMNS($E$6:AH86)-1)*4,,4)),"")</f>
        <v/>
      </c>
      <c r="AI86" s="54" t="str">
        <f ca="1">IFERROR(AVERAGE(OFFSET('20 %'!$E87,,(COLUMNS($E$6:AI86)-1)*4,,4)),"")</f>
        <v/>
      </c>
      <c r="AJ86" s="54" t="str">
        <f ca="1">IFERROR(AVERAGE(OFFSET('20 %'!$E87,,(COLUMNS($E$6:AJ86)-1)*4,,4)),"")</f>
        <v/>
      </c>
      <c r="AK86" s="54" t="str">
        <f ca="1">IFERROR(AVERAGE(OFFSET('20 %'!$E87,,(COLUMNS($E$6:AK86)-1)*4,,4)),"")</f>
        <v/>
      </c>
      <c r="AL86" s="54" t="str">
        <f ca="1">IFERROR(AVERAGE(OFFSET('20 %'!$E87,,(COLUMNS($E$6:AL86)-1)*4,,4)),"")</f>
        <v/>
      </c>
      <c r="AM86" s="54" t="str">
        <f ca="1">IFERROR(AVERAGE(OFFSET('20 %'!$E87,,(COLUMNS($E$6:AM86)-1)*4,,4)),"")</f>
        <v/>
      </c>
      <c r="AN86" s="54" t="str">
        <f ca="1">IFERROR(AVERAGE(OFFSET('20 %'!$E87,,(COLUMNS($E$6:AN86)-1)*4,,4)),"")</f>
        <v/>
      </c>
      <c r="AO86" s="54" t="str">
        <f ca="1">IFERROR(AVERAGE(OFFSET('20 %'!$E87,,(COLUMNS($E$6:AO86)-1)*4,,4)),"")</f>
        <v/>
      </c>
      <c r="AP86" s="54" t="str">
        <f ca="1">IFERROR(AVERAGE(OFFSET('20 %'!$E87,,(COLUMNS($E$6:AP86)-1)*4,,4)),"")</f>
        <v/>
      </c>
      <c r="AQ86" s="54" t="str">
        <f ca="1">IFERROR(AVERAGE(OFFSET('20 %'!$E87,,(COLUMNS($E$6:AQ86)-1)*4,,4)),"")</f>
        <v/>
      </c>
      <c r="AR86" s="54" t="str">
        <f ca="1">IFERROR(AVERAGE(OFFSET('20 %'!$E87,,(COLUMNS($E$6:AR86)-1)*4,,4)),"")</f>
        <v/>
      </c>
      <c r="AS86" s="54" t="str">
        <f ca="1">IFERROR(AVERAGE(OFFSET('20 %'!$E87,,(COLUMNS($E$6:AS86)-1)*4,,4)),"")</f>
        <v/>
      </c>
    </row>
    <row r="87" spans="2:45" x14ac:dyDescent="0.25">
      <c r="B87" s="42" t="str">
        <f>IF(ISBLANK('Nota de Estudiantes'!B90),"",'Nota de Estudiantes'!B90)</f>
        <v/>
      </c>
      <c r="C87" s="42" t="str">
        <f>IF(ISBLANK('Nota de Estudiantes'!C90),"",'Nota de Estudiantes'!C90)</f>
        <v/>
      </c>
      <c r="D87" s="38" t="str">
        <f>IF(ISBLANK('Nota de Estudiantes'!D90),"",'Nota de Estudiantes'!D90)</f>
        <v/>
      </c>
      <c r="E87" s="54" t="str">
        <f ca="1">IFERROR(AVERAGE(OFFSET('20 %'!$E88,,(COLUMNS($E$6:E87)-1)*4,,4)),"")</f>
        <v/>
      </c>
      <c r="F87" s="54" t="str">
        <f ca="1">IFERROR(AVERAGE(OFFSET('20 %'!$E88,,(COLUMNS($E$6:F87)-1)*4,,4)),"")</f>
        <v/>
      </c>
      <c r="G87" s="54" t="str">
        <f ca="1">IFERROR(AVERAGE(OFFSET('20 %'!$E88,,(COLUMNS($E$6:G87)-1)*4,,4)),"")</f>
        <v/>
      </c>
      <c r="H87" s="54" t="str">
        <f ca="1">IFERROR(AVERAGE(OFFSET('20 %'!$E88,,(COLUMNS($E$6:H87)-1)*4,,4)),"")</f>
        <v/>
      </c>
      <c r="I87" s="54" t="str">
        <f ca="1">IFERROR(AVERAGE(OFFSET('20 %'!$E88,,(COLUMNS($E$6:I87)-1)*4,,4)),"")</f>
        <v/>
      </c>
      <c r="J87" s="54" t="str">
        <f ca="1">IFERROR(AVERAGE(OFFSET('20 %'!$E88,,(COLUMNS($E$6:J87)-1)*4,,4)),"")</f>
        <v/>
      </c>
      <c r="K87" s="54" t="str">
        <f ca="1">IFERROR(AVERAGE(OFFSET('20 %'!$E88,,(COLUMNS($E$6:K87)-1)*4,,4)),"")</f>
        <v/>
      </c>
      <c r="L87" s="54" t="str">
        <f ca="1">IFERROR(AVERAGE(OFFSET('20 %'!$E88,,(COLUMNS($E$6:L87)-1)*4,,4)),"")</f>
        <v/>
      </c>
      <c r="M87" s="54" t="str">
        <f ca="1">IFERROR(AVERAGE(OFFSET('20 %'!$E88,,(COLUMNS($E$6:M87)-1)*4,,4)),"")</f>
        <v/>
      </c>
      <c r="N87" s="54" t="str">
        <f ca="1">IFERROR(AVERAGE(OFFSET('20 %'!$E88,,(COLUMNS($E$6:N87)-1)*4,,4)),"")</f>
        <v/>
      </c>
      <c r="O87" s="54" t="str">
        <f ca="1">IFERROR(AVERAGE(OFFSET('20 %'!$E88,,(COLUMNS($E$6:O87)-1)*4,,4)),"")</f>
        <v/>
      </c>
      <c r="P87" s="54" t="str">
        <f ca="1">IFERROR(AVERAGE(OFFSET('20 %'!$E88,,(COLUMNS($E$6:P87)-1)*4,,4)),"")</f>
        <v/>
      </c>
      <c r="Q87" s="54" t="str">
        <f ca="1">IFERROR(AVERAGE(OFFSET('20 %'!$E88,,(COLUMNS($E$6:Q87)-1)*4,,4)),"")</f>
        <v/>
      </c>
      <c r="R87" s="54" t="str">
        <f ca="1">IFERROR(AVERAGE(OFFSET('20 %'!$E88,,(COLUMNS($E$6:R87)-1)*4,,4)),"")</f>
        <v/>
      </c>
      <c r="S87" s="54" t="str">
        <f ca="1">IFERROR(AVERAGE(OFFSET('20 %'!$E88,,(COLUMNS($E$6:S87)-1)*4,,4)),"")</f>
        <v/>
      </c>
      <c r="T87" s="54" t="str">
        <f ca="1">IFERROR(AVERAGE(OFFSET('20 %'!$E88,,(COLUMNS($E$6:T87)-1)*4,,4)),"")</f>
        <v/>
      </c>
      <c r="U87" s="54" t="str">
        <f ca="1">IFERROR(AVERAGE(OFFSET('20 %'!$E88,,(COLUMNS($E$6:U87)-1)*4,,4)),"")</f>
        <v/>
      </c>
      <c r="V87" s="54" t="str">
        <f ca="1">IFERROR(AVERAGE(OFFSET('20 %'!$E88,,(COLUMNS($E$6:V87)-1)*4,,4)),"")</f>
        <v/>
      </c>
      <c r="W87" s="54" t="str">
        <f ca="1">IFERROR(AVERAGE(OFFSET('20 %'!$E88,,(COLUMNS($E$6:W87)-1)*4,,4)),"")</f>
        <v/>
      </c>
      <c r="X87" s="54" t="str">
        <f ca="1">IFERROR(AVERAGE(OFFSET('20 %'!$E88,,(COLUMNS($E$6:X87)-1)*4,,4)),"")</f>
        <v/>
      </c>
      <c r="Y87" s="54" t="str">
        <f ca="1">IFERROR(AVERAGE(OFFSET('20 %'!$E88,,(COLUMNS($E$6:Y87)-1)*4,,4)),"")</f>
        <v/>
      </c>
      <c r="Z87" s="54" t="str">
        <f ca="1">IFERROR(AVERAGE(OFFSET('20 %'!$E88,,(COLUMNS($E$6:Z87)-1)*4,,4)),"")</f>
        <v/>
      </c>
      <c r="AA87" s="54" t="str">
        <f ca="1">IFERROR(AVERAGE(OFFSET('20 %'!$E88,,(COLUMNS($E$6:AA87)-1)*4,,4)),"")</f>
        <v/>
      </c>
      <c r="AB87" s="54" t="str">
        <f ca="1">IFERROR(AVERAGE(OFFSET('20 %'!$E88,,(COLUMNS($E$6:AB87)-1)*4,,4)),"")</f>
        <v/>
      </c>
      <c r="AC87" s="54" t="str">
        <f ca="1">IFERROR(AVERAGE(OFFSET('20 %'!$E88,,(COLUMNS($E$6:AC87)-1)*4,,4)),"")</f>
        <v/>
      </c>
      <c r="AD87" s="54" t="str">
        <f ca="1">IFERROR(AVERAGE(OFFSET('20 %'!$E88,,(COLUMNS($E$6:AD87)-1)*4,,4)),"")</f>
        <v/>
      </c>
      <c r="AE87" s="54" t="str">
        <f ca="1">IFERROR(AVERAGE(OFFSET('20 %'!$E88,,(COLUMNS($E$6:AE87)-1)*4,,4)),"")</f>
        <v/>
      </c>
      <c r="AF87" s="54" t="str">
        <f ca="1">IFERROR(AVERAGE(OFFSET('20 %'!$E88,,(COLUMNS($E$6:AF87)-1)*4,,4)),"")</f>
        <v/>
      </c>
      <c r="AG87" s="54" t="str">
        <f ca="1">IFERROR(AVERAGE(OFFSET('20 %'!$E88,,(COLUMNS($E$6:AG87)-1)*4,,4)),"")</f>
        <v/>
      </c>
      <c r="AH87" s="54" t="str">
        <f ca="1">IFERROR(AVERAGE(OFFSET('20 %'!$E88,,(COLUMNS($E$6:AH87)-1)*4,,4)),"")</f>
        <v/>
      </c>
      <c r="AI87" s="54" t="str">
        <f ca="1">IFERROR(AVERAGE(OFFSET('20 %'!$E88,,(COLUMNS($E$6:AI87)-1)*4,,4)),"")</f>
        <v/>
      </c>
      <c r="AJ87" s="54" t="str">
        <f ca="1">IFERROR(AVERAGE(OFFSET('20 %'!$E88,,(COLUMNS($E$6:AJ87)-1)*4,,4)),"")</f>
        <v/>
      </c>
      <c r="AK87" s="54" t="str">
        <f ca="1">IFERROR(AVERAGE(OFFSET('20 %'!$E88,,(COLUMNS($E$6:AK87)-1)*4,,4)),"")</f>
        <v/>
      </c>
      <c r="AL87" s="54" t="str">
        <f ca="1">IFERROR(AVERAGE(OFFSET('20 %'!$E88,,(COLUMNS($E$6:AL87)-1)*4,,4)),"")</f>
        <v/>
      </c>
      <c r="AM87" s="54" t="str">
        <f ca="1">IFERROR(AVERAGE(OFFSET('20 %'!$E88,,(COLUMNS($E$6:AM87)-1)*4,,4)),"")</f>
        <v/>
      </c>
      <c r="AN87" s="54" t="str">
        <f ca="1">IFERROR(AVERAGE(OFFSET('20 %'!$E88,,(COLUMNS($E$6:AN87)-1)*4,,4)),"")</f>
        <v/>
      </c>
      <c r="AO87" s="54" t="str">
        <f ca="1">IFERROR(AVERAGE(OFFSET('20 %'!$E88,,(COLUMNS($E$6:AO87)-1)*4,,4)),"")</f>
        <v/>
      </c>
      <c r="AP87" s="54" t="str">
        <f ca="1">IFERROR(AVERAGE(OFFSET('20 %'!$E88,,(COLUMNS($E$6:AP87)-1)*4,,4)),"")</f>
        <v/>
      </c>
      <c r="AQ87" s="54" t="str">
        <f ca="1">IFERROR(AVERAGE(OFFSET('20 %'!$E88,,(COLUMNS($E$6:AQ87)-1)*4,,4)),"")</f>
        <v/>
      </c>
      <c r="AR87" s="54" t="str">
        <f ca="1">IFERROR(AVERAGE(OFFSET('20 %'!$E88,,(COLUMNS($E$6:AR87)-1)*4,,4)),"")</f>
        <v/>
      </c>
      <c r="AS87" s="54" t="str">
        <f ca="1">IFERROR(AVERAGE(OFFSET('20 %'!$E88,,(COLUMNS($E$6:AS87)-1)*4,,4)),"")</f>
        <v/>
      </c>
    </row>
    <row r="88" spans="2:45" x14ac:dyDescent="0.25">
      <c r="B88" s="42" t="str">
        <f>IF(ISBLANK('Nota de Estudiantes'!B91),"",'Nota de Estudiantes'!B91)</f>
        <v/>
      </c>
      <c r="C88" s="42" t="str">
        <f>IF(ISBLANK('Nota de Estudiantes'!C91),"",'Nota de Estudiantes'!C91)</f>
        <v/>
      </c>
      <c r="D88" s="38" t="str">
        <f>IF(ISBLANK('Nota de Estudiantes'!D91),"",'Nota de Estudiantes'!D91)</f>
        <v/>
      </c>
      <c r="E88" s="54" t="str">
        <f ca="1">IFERROR(AVERAGE(OFFSET('20 %'!$E89,,(COLUMNS($E$6:E88)-1)*4,,4)),"")</f>
        <v/>
      </c>
      <c r="F88" s="54" t="str">
        <f ca="1">IFERROR(AVERAGE(OFFSET('20 %'!$E89,,(COLUMNS($E$6:F88)-1)*4,,4)),"")</f>
        <v/>
      </c>
      <c r="G88" s="54" t="str">
        <f ca="1">IFERROR(AVERAGE(OFFSET('20 %'!$E89,,(COLUMNS($E$6:G88)-1)*4,,4)),"")</f>
        <v/>
      </c>
      <c r="H88" s="54" t="str">
        <f ca="1">IFERROR(AVERAGE(OFFSET('20 %'!$E89,,(COLUMNS($E$6:H88)-1)*4,,4)),"")</f>
        <v/>
      </c>
      <c r="I88" s="54" t="str">
        <f ca="1">IFERROR(AVERAGE(OFFSET('20 %'!$E89,,(COLUMNS($E$6:I88)-1)*4,,4)),"")</f>
        <v/>
      </c>
      <c r="J88" s="54" t="str">
        <f ca="1">IFERROR(AVERAGE(OFFSET('20 %'!$E89,,(COLUMNS($E$6:J88)-1)*4,,4)),"")</f>
        <v/>
      </c>
      <c r="K88" s="54" t="str">
        <f ca="1">IFERROR(AVERAGE(OFFSET('20 %'!$E89,,(COLUMNS($E$6:K88)-1)*4,,4)),"")</f>
        <v/>
      </c>
      <c r="L88" s="54" t="str">
        <f ca="1">IFERROR(AVERAGE(OFFSET('20 %'!$E89,,(COLUMNS($E$6:L88)-1)*4,,4)),"")</f>
        <v/>
      </c>
      <c r="M88" s="54" t="str">
        <f ca="1">IFERROR(AVERAGE(OFFSET('20 %'!$E89,,(COLUMNS($E$6:M88)-1)*4,,4)),"")</f>
        <v/>
      </c>
      <c r="N88" s="54" t="str">
        <f ca="1">IFERROR(AVERAGE(OFFSET('20 %'!$E89,,(COLUMNS($E$6:N88)-1)*4,,4)),"")</f>
        <v/>
      </c>
      <c r="O88" s="54" t="str">
        <f ca="1">IFERROR(AVERAGE(OFFSET('20 %'!$E89,,(COLUMNS($E$6:O88)-1)*4,,4)),"")</f>
        <v/>
      </c>
      <c r="P88" s="54" t="str">
        <f ca="1">IFERROR(AVERAGE(OFFSET('20 %'!$E89,,(COLUMNS($E$6:P88)-1)*4,,4)),"")</f>
        <v/>
      </c>
      <c r="Q88" s="54" t="str">
        <f ca="1">IFERROR(AVERAGE(OFFSET('20 %'!$E89,,(COLUMNS($E$6:Q88)-1)*4,,4)),"")</f>
        <v/>
      </c>
      <c r="R88" s="54" t="str">
        <f ca="1">IFERROR(AVERAGE(OFFSET('20 %'!$E89,,(COLUMNS($E$6:R88)-1)*4,,4)),"")</f>
        <v/>
      </c>
      <c r="S88" s="54" t="str">
        <f ca="1">IFERROR(AVERAGE(OFFSET('20 %'!$E89,,(COLUMNS($E$6:S88)-1)*4,,4)),"")</f>
        <v/>
      </c>
      <c r="T88" s="54" t="str">
        <f ca="1">IFERROR(AVERAGE(OFFSET('20 %'!$E89,,(COLUMNS($E$6:T88)-1)*4,,4)),"")</f>
        <v/>
      </c>
      <c r="U88" s="54" t="str">
        <f ca="1">IFERROR(AVERAGE(OFFSET('20 %'!$E89,,(COLUMNS($E$6:U88)-1)*4,,4)),"")</f>
        <v/>
      </c>
      <c r="V88" s="54" t="str">
        <f ca="1">IFERROR(AVERAGE(OFFSET('20 %'!$E89,,(COLUMNS($E$6:V88)-1)*4,,4)),"")</f>
        <v/>
      </c>
      <c r="W88" s="54" t="str">
        <f ca="1">IFERROR(AVERAGE(OFFSET('20 %'!$E89,,(COLUMNS($E$6:W88)-1)*4,,4)),"")</f>
        <v/>
      </c>
      <c r="X88" s="54" t="str">
        <f ca="1">IFERROR(AVERAGE(OFFSET('20 %'!$E89,,(COLUMNS($E$6:X88)-1)*4,,4)),"")</f>
        <v/>
      </c>
      <c r="Y88" s="54" t="str">
        <f ca="1">IFERROR(AVERAGE(OFFSET('20 %'!$E89,,(COLUMNS($E$6:Y88)-1)*4,,4)),"")</f>
        <v/>
      </c>
      <c r="Z88" s="54" t="str">
        <f ca="1">IFERROR(AVERAGE(OFFSET('20 %'!$E89,,(COLUMNS($E$6:Z88)-1)*4,,4)),"")</f>
        <v/>
      </c>
      <c r="AA88" s="54" t="str">
        <f ca="1">IFERROR(AVERAGE(OFFSET('20 %'!$E89,,(COLUMNS($E$6:AA88)-1)*4,,4)),"")</f>
        <v/>
      </c>
      <c r="AB88" s="54" t="str">
        <f ca="1">IFERROR(AVERAGE(OFFSET('20 %'!$E89,,(COLUMNS($E$6:AB88)-1)*4,,4)),"")</f>
        <v/>
      </c>
      <c r="AC88" s="54" t="str">
        <f ca="1">IFERROR(AVERAGE(OFFSET('20 %'!$E89,,(COLUMNS($E$6:AC88)-1)*4,,4)),"")</f>
        <v/>
      </c>
      <c r="AD88" s="54" t="str">
        <f ca="1">IFERROR(AVERAGE(OFFSET('20 %'!$E89,,(COLUMNS($E$6:AD88)-1)*4,,4)),"")</f>
        <v/>
      </c>
      <c r="AE88" s="54" t="str">
        <f ca="1">IFERROR(AVERAGE(OFFSET('20 %'!$E89,,(COLUMNS($E$6:AE88)-1)*4,,4)),"")</f>
        <v/>
      </c>
      <c r="AF88" s="54" t="str">
        <f ca="1">IFERROR(AVERAGE(OFFSET('20 %'!$E89,,(COLUMNS($E$6:AF88)-1)*4,,4)),"")</f>
        <v/>
      </c>
      <c r="AG88" s="54" t="str">
        <f ca="1">IFERROR(AVERAGE(OFFSET('20 %'!$E89,,(COLUMNS($E$6:AG88)-1)*4,,4)),"")</f>
        <v/>
      </c>
      <c r="AH88" s="54" t="str">
        <f ca="1">IFERROR(AVERAGE(OFFSET('20 %'!$E89,,(COLUMNS($E$6:AH88)-1)*4,,4)),"")</f>
        <v/>
      </c>
      <c r="AI88" s="54" t="str">
        <f ca="1">IFERROR(AVERAGE(OFFSET('20 %'!$E89,,(COLUMNS($E$6:AI88)-1)*4,,4)),"")</f>
        <v/>
      </c>
      <c r="AJ88" s="54" t="str">
        <f ca="1">IFERROR(AVERAGE(OFFSET('20 %'!$E89,,(COLUMNS($E$6:AJ88)-1)*4,,4)),"")</f>
        <v/>
      </c>
      <c r="AK88" s="54" t="str">
        <f ca="1">IFERROR(AVERAGE(OFFSET('20 %'!$E89,,(COLUMNS($E$6:AK88)-1)*4,,4)),"")</f>
        <v/>
      </c>
      <c r="AL88" s="54" t="str">
        <f ca="1">IFERROR(AVERAGE(OFFSET('20 %'!$E89,,(COLUMNS($E$6:AL88)-1)*4,,4)),"")</f>
        <v/>
      </c>
      <c r="AM88" s="54" t="str">
        <f ca="1">IFERROR(AVERAGE(OFFSET('20 %'!$E89,,(COLUMNS($E$6:AM88)-1)*4,,4)),"")</f>
        <v/>
      </c>
      <c r="AN88" s="54" t="str">
        <f ca="1">IFERROR(AVERAGE(OFFSET('20 %'!$E89,,(COLUMNS($E$6:AN88)-1)*4,,4)),"")</f>
        <v/>
      </c>
      <c r="AO88" s="54" t="str">
        <f ca="1">IFERROR(AVERAGE(OFFSET('20 %'!$E89,,(COLUMNS($E$6:AO88)-1)*4,,4)),"")</f>
        <v/>
      </c>
      <c r="AP88" s="54" t="str">
        <f ca="1">IFERROR(AVERAGE(OFFSET('20 %'!$E89,,(COLUMNS($E$6:AP88)-1)*4,,4)),"")</f>
        <v/>
      </c>
      <c r="AQ88" s="54" t="str">
        <f ca="1">IFERROR(AVERAGE(OFFSET('20 %'!$E89,,(COLUMNS($E$6:AQ88)-1)*4,,4)),"")</f>
        <v/>
      </c>
      <c r="AR88" s="54" t="str">
        <f ca="1">IFERROR(AVERAGE(OFFSET('20 %'!$E89,,(COLUMNS($E$6:AR88)-1)*4,,4)),"")</f>
        <v/>
      </c>
      <c r="AS88" s="54" t="str">
        <f ca="1">IFERROR(AVERAGE(OFFSET('20 %'!$E89,,(COLUMNS($E$6:AS88)-1)*4,,4)),"")</f>
        <v/>
      </c>
    </row>
    <row r="89" spans="2:45" x14ac:dyDescent="0.25">
      <c r="B89" s="42" t="str">
        <f>IF(ISBLANK('Nota de Estudiantes'!B92),"",'Nota de Estudiantes'!B92)</f>
        <v/>
      </c>
      <c r="C89" s="42" t="str">
        <f>IF(ISBLANK('Nota de Estudiantes'!C92),"",'Nota de Estudiantes'!C92)</f>
        <v/>
      </c>
      <c r="D89" s="38" t="str">
        <f>IF(ISBLANK('Nota de Estudiantes'!D92),"",'Nota de Estudiantes'!D92)</f>
        <v/>
      </c>
      <c r="E89" s="54" t="str">
        <f ca="1">IFERROR(AVERAGE(OFFSET('20 %'!$E90,,(COLUMNS($E$6:E89)-1)*4,,4)),"")</f>
        <v/>
      </c>
      <c r="F89" s="54" t="str">
        <f ca="1">IFERROR(AVERAGE(OFFSET('20 %'!$E90,,(COLUMNS($E$6:F89)-1)*4,,4)),"")</f>
        <v/>
      </c>
      <c r="G89" s="54" t="str">
        <f ca="1">IFERROR(AVERAGE(OFFSET('20 %'!$E90,,(COLUMNS($E$6:G89)-1)*4,,4)),"")</f>
        <v/>
      </c>
      <c r="H89" s="54" t="str">
        <f ca="1">IFERROR(AVERAGE(OFFSET('20 %'!$E90,,(COLUMNS($E$6:H89)-1)*4,,4)),"")</f>
        <v/>
      </c>
      <c r="I89" s="54" t="str">
        <f ca="1">IFERROR(AVERAGE(OFFSET('20 %'!$E90,,(COLUMNS($E$6:I89)-1)*4,,4)),"")</f>
        <v/>
      </c>
      <c r="J89" s="54" t="str">
        <f ca="1">IFERROR(AVERAGE(OFFSET('20 %'!$E90,,(COLUMNS($E$6:J89)-1)*4,,4)),"")</f>
        <v/>
      </c>
      <c r="K89" s="54" t="str">
        <f ca="1">IFERROR(AVERAGE(OFFSET('20 %'!$E90,,(COLUMNS($E$6:K89)-1)*4,,4)),"")</f>
        <v/>
      </c>
      <c r="L89" s="54" t="str">
        <f ca="1">IFERROR(AVERAGE(OFFSET('20 %'!$E90,,(COLUMNS($E$6:L89)-1)*4,,4)),"")</f>
        <v/>
      </c>
      <c r="M89" s="54" t="str">
        <f ca="1">IFERROR(AVERAGE(OFFSET('20 %'!$E90,,(COLUMNS($E$6:M89)-1)*4,,4)),"")</f>
        <v/>
      </c>
      <c r="N89" s="54" t="str">
        <f ca="1">IFERROR(AVERAGE(OFFSET('20 %'!$E90,,(COLUMNS($E$6:N89)-1)*4,,4)),"")</f>
        <v/>
      </c>
      <c r="O89" s="54" t="str">
        <f ca="1">IFERROR(AVERAGE(OFFSET('20 %'!$E90,,(COLUMNS($E$6:O89)-1)*4,,4)),"")</f>
        <v/>
      </c>
      <c r="P89" s="54" t="str">
        <f ca="1">IFERROR(AVERAGE(OFFSET('20 %'!$E90,,(COLUMNS($E$6:P89)-1)*4,,4)),"")</f>
        <v/>
      </c>
      <c r="Q89" s="54" t="str">
        <f ca="1">IFERROR(AVERAGE(OFFSET('20 %'!$E90,,(COLUMNS($E$6:Q89)-1)*4,,4)),"")</f>
        <v/>
      </c>
      <c r="R89" s="54" t="str">
        <f ca="1">IFERROR(AVERAGE(OFFSET('20 %'!$E90,,(COLUMNS($E$6:R89)-1)*4,,4)),"")</f>
        <v/>
      </c>
      <c r="S89" s="54" t="str">
        <f ca="1">IFERROR(AVERAGE(OFFSET('20 %'!$E90,,(COLUMNS($E$6:S89)-1)*4,,4)),"")</f>
        <v/>
      </c>
      <c r="T89" s="54" t="str">
        <f ca="1">IFERROR(AVERAGE(OFFSET('20 %'!$E90,,(COLUMNS($E$6:T89)-1)*4,,4)),"")</f>
        <v/>
      </c>
      <c r="U89" s="54" t="str">
        <f ca="1">IFERROR(AVERAGE(OFFSET('20 %'!$E90,,(COLUMNS($E$6:U89)-1)*4,,4)),"")</f>
        <v/>
      </c>
      <c r="V89" s="54" t="str">
        <f ca="1">IFERROR(AVERAGE(OFFSET('20 %'!$E90,,(COLUMNS($E$6:V89)-1)*4,,4)),"")</f>
        <v/>
      </c>
      <c r="W89" s="54" t="str">
        <f ca="1">IFERROR(AVERAGE(OFFSET('20 %'!$E90,,(COLUMNS($E$6:W89)-1)*4,,4)),"")</f>
        <v/>
      </c>
      <c r="X89" s="54" t="str">
        <f ca="1">IFERROR(AVERAGE(OFFSET('20 %'!$E90,,(COLUMNS($E$6:X89)-1)*4,,4)),"")</f>
        <v/>
      </c>
      <c r="Y89" s="54" t="str">
        <f ca="1">IFERROR(AVERAGE(OFFSET('20 %'!$E90,,(COLUMNS($E$6:Y89)-1)*4,,4)),"")</f>
        <v/>
      </c>
      <c r="Z89" s="54" t="str">
        <f ca="1">IFERROR(AVERAGE(OFFSET('20 %'!$E90,,(COLUMNS($E$6:Z89)-1)*4,,4)),"")</f>
        <v/>
      </c>
      <c r="AA89" s="54" t="str">
        <f ca="1">IFERROR(AVERAGE(OFFSET('20 %'!$E90,,(COLUMNS($E$6:AA89)-1)*4,,4)),"")</f>
        <v/>
      </c>
      <c r="AB89" s="54" t="str">
        <f ca="1">IFERROR(AVERAGE(OFFSET('20 %'!$E90,,(COLUMNS($E$6:AB89)-1)*4,,4)),"")</f>
        <v/>
      </c>
      <c r="AC89" s="54" t="str">
        <f ca="1">IFERROR(AVERAGE(OFFSET('20 %'!$E90,,(COLUMNS($E$6:AC89)-1)*4,,4)),"")</f>
        <v/>
      </c>
      <c r="AD89" s="54" t="str">
        <f ca="1">IFERROR(AVERAGE(OFFSET('20 %'!$E90,,(COLUMNS($E$6:AD89)-1)*4,,4)),"")</f>
        <v/>
      </c>
      <c r="AE89" s="54" t="str">
        <f ca="1">IFERROR(AVERAGE(OFFSET('20 %'!$E90,,(COLUMNS($E$6:AE89)-1)*4,,4)),"")</f>
        <v/>
      </c>
      <c r="AF89" s="54" t="str">
        <f ca="1">IFERROR(AVERAGE(OFFSET('20 %'!$E90,,(COLUMNS($E$6:AF89)-1)*4,,4)),"")</f>
        <v/>
      </c>
      <c r="AG89" s="54" t="str">
        <f ca="1">IFERROR(AVERAGE(OFFSET('20 %'!$E90,,(COLUMNS($E$6:AG89)-1)*4,,4)),"")</f>
        <v/>
      </c>
      <c r="AH89" s="54" t="str">
        <f ca="1">IFERROR(AVERAGE(OFFSET('20 %'!$E90,,(COLUMNS($E$6:AH89)-1)*4,,4)),"")</f>
        <v/>
      </c>
      <c r="AI89" s="54" t="str">
        <f ca="1">IFERROR(AVERAGE(OFFSET('20 %'!$E90,,(COLUMNS($E$6:AI89)-1)*4,,4)),"")</f>
        <v/>
      </c>
      <c r="AJ89" s="54" t="str">
        <f ca="1">IFERROR(AVERAGE(OFFSET('20 %'!$E90,,(COLUMNS($E$6:AJ89)-1)*4,,4)),"")</f>
        <v/>
      </c>
      <c r="AK89" s="54" t="str">
        <f ca="1">IFERROR(AVERAGE(OFFSET('20 %'!$E90,,(COLUMNS($E$6:AK89)-1)*4,,4)),"")</f>
        <v/>
      </c>
      <c r="AL89" s="54" t="str">
        <f ca="1">IFERROR(AVERAGE(OFFSET('20 %'!$E90,,(COLUMNS($E$6:AL89)-1)*4,,4)),"")</f>
        <v/>
      </c>
      <c r="AM89" s="54" t="str">
        <f ca="1">IFERROR(AVERAGE(OFFSET('20 %'!$E90,,(COLUMNS($E$6:AM89)-1)*4,,4)),"")</f>
        <v/>
      </c>
      <c r="AN89" s="54" t="str">
        <f ca="1">IFERROR(AVERAGE(OFFSET('20 %'!$E90,,(COLUMNS($E$6:AN89)-1)*4,,4)),"")</f>
        <v/>
      </c>
      <c r="AO89" s="54" t="str">
        <f ca="1">IFERROR(AVERAGE(OFFSET('20 %'!$E90,,(COLUMNS($E$6:AO89)-1)*4,,4)),"")</f>
        <v/>
      </c>
      <c r="AP89" s="54" t="str">
        <f ca="1">IFERROR(AVERAGE(OFFSET('20 %'!$E90,,(COLUMNS($E$6:AP89)-1)*4,,4)),"")</f>
        <v/>
      </c>
      <c r="AQ89" s="54" t="str">
        <f ca="1">IFERROR(AVERAGE(OFFSET('20 %'!$E90,,(COLUMNS($E$6:AQ89)-1)*4,,4)),"")</f>
        <v/>
      </c>
      <c r="AR89" s="54" t="str">
        <f ca="1">IFERROR(AVERAGE(OFFSET('20 %'!$E90,,(COLUMNS($E$6:AR89)-1)*4,,4)),"")</f>
        <v/>
      </c>
      <c r="AS89" s="54" t="str">
        <f ca="1">IFERROR(AVERAGE(OFFSET('20 %'!$E90,,(COLUMNS($E$6:AS89)-1)*4,,4)),"")</f>
        <v/>
      </c>
    </row>
    <row r="90" spans="2:45" x14ac:dyDescent="0.25">
      <c r="B90" s="42" t="str">
        <f>IF(ISBLANK('Nota de Estudiantes'!B93),"",'Nota de Estudiantes'!B93)</f>
        <v/>
      </c>
      <c r="C90" s="42" t="str">
        <f>IF(ISBLANK('Nota de Estudiantes'!C93),"",'Nota de Estudiantes'!C93)</f>
        <v/>
      </c>
      <c r="D90" s="38" t="str">
        <f>IF(ISBLANK('Nota de Estudiantes'!D93),"",'Nota de Estudiantes'!D93)</f>
        <v/>
      </c>
      <c r="E90" s="54" t="str">
        <f ca="1">IFERROR(AVERAGE(OFFSET('20 %'!$E91,,(COLUMNS($E$6:E90)-1)*4,,4)),"")</f>
        <v/>
      </c>
      <c r="F90" s="54" t="str">
        <f ca="1">IFERROR(AVERAGE(OFFSET('20 %'!$E91,,(COLUMNS($E$6:F90)-1)*4,,4)),"")</f>
        <v/>
      </c>
      <c r="G90" s="54" t="str">
        <f ca="1">IFERROR(AVERAGE(OFFSET('20 %'!$E91,,(COLUMNS($E$6:G90)-1)*4,,4)),"")</f>
        <v/>
      </c>
      <c r="H90" s="54" t="str">
        <f ca="1">IFERROR(AVERAGE(OFFSET('20 %'!$E91,,(COLUMNS($E$6:H90)-1)*4,,4)),"")</f>
        <v/>
      </c>
      <c r="I90" s="54" t="str">
        <f ca="1">IFERROR(AVERAGE(OFFSET('20 %'!$E91,,(COLUMNS($E$6:I90)-1)*4,,4)),"")</f>
        <v/>
      </c>
      <c r="J90" s="54" t="str">
        <f ca="1">IFERROR(AVERAGE(OFFSET('20 %'!$E91,,(COLUMNS($E$6:J90)-1)*4,,4)),"")</f>
        <v/>
      </c>
      <c r="K90" s="54" t="str">
        <f ca="1">IFERROR(AVERAGE(OFFSET('20 %'!$E91,,(COLUMNS($E$6:K90)-1)*4,,4)),"")</f>
        <v/>
      </c>
      <c r="L90" s="54" t="str">
        <f ca="1">IFERROR(AVERAGE(OFFSET('20 %'!$E91,,(COLUMNS($E$6:L90)-1)*4,,4)),"")</f>
        <v/>
      </c>
      <c r="M90" s="54" t="str">
        <f ca="1">IFERROR(AVERAGE(OFFSET('20 %'!$E91,,(COLUMNS($E$6:M90)-1)*4,,4)),"")</f>
        <v/>
      </c>
      <c r="N90" s="54" t="str">
        <f ca="1">IFERROR(AVERAGE(OFFSET('20 %'!$E91,,(COLUMNS($E$6:N90)-1)*4,,4)),"")</f>
        <v/>
      </c>
      <c r="O90" s="54" t="str">
        <f ca="1">IFERROR(AVERAGE(OFFSET('20 %'!$E91,,(COLUMNS($E$6:O90)-1)*4,,4)),"")</f>
        <v/>
      </c>
      <c r="P90" s="54" t="str">
        <f ca="1">IFERROR(AVERAGE(OFFSET('20 %'!$E91,,(COLUMNS($E$6:P90)-1)*4,,4)),"")</f>
        <v/>
      </c>
      <c r="Q90" s="54" t="str">
        <f ca="1">IFERROR(AVERAGE(OFFSET('20 %'!$E91,,(COLUMNS($E$6:Q90)-1)*4,,4)),"")</f>
        <v/>
      </c>
      <c r="R90" s="54" t="str">
        <f ca="1">IFERROR(AVERAGE(OFFSET('20 %'!$E91,,(COLUMNS($E$6:R90)-1)*4,,4)),"")</f>
        <v/>
      </c>
      <c r="S90" s="54" t="str">
        <f ca="1">IFERROR(AVERAGE(OFFSET('20 %'!$E91,,(COLUMNS($E$6:S90)-1)*4,,4)),"")</f>
        <v/>
      </c>
      <c r="T90" s="54" t="str">
        <f ca="1">IFERROR(AVERAGE(OFFSET('20 %'!$E91,,(COLUMNS($E$6:T90)-1)*4,,4)),"")</f>
        <v/>
      </c>
      <c r="U90" s="54" t="str">
        <f ca="1">IFERROR(AVERAGE(OFFSET('20 %'!$E91,,(COLUMNS($E$6:U90)-1)*4,,4)),"")</f>
        <v/>
      </c>
      <c r="V90" s="54" t="str">
        <f ca="1">IFERROR(AVERAGE(OFFSET('20 %'!$E91,,(COLUMNS($E$6:V90)-1)*4,,4)),"")</f>
        <v/>
      </c>
      <c r="W90" s="54" t="str">
        <f ca="1">IFERROR(AVERAGE(OFFSET('20 %'!$E91,,(COLUMNS($E$6:W90)-1)*4,,4)),"")</f>
        <v/>
      </c>
      <c r="X90" s="54" t="str">
        <f ca="1">IFERROR(AVERAGE(OFFSET('20 %'!$E91,,(COLUMNS($E$6:X90)-1)*4,,4)),"")</f>
        <v/>
      </c>
      <c r="Y90" s="54" t="str">
        <f ca="1">IFERROR(AVERAGE(OFFSET('20 %'!$E91,,(COLUMNS($E$6:Y90)-1)*4,,4)),"")</f>
        <v/>
      </c>
      <c r="Z90" s="54" t="str">
        <f ca="1">IFERROR(AVERAGE(OFFSET('20 %'!$E91,,(COLUMNS($E$6:Z90)-1)*4,,4)),"")</f>
        <v/>
      </c>
      <c r="AA90" s="54" t="str">
        <f ca="1">IFERROR(AVERAGE(OFFSET('20 %'!$E91,,(COLUMNS($E$6:AA90)-1)*4,,4)),"")</f>
        <v/>
      </c>
      <c r="AB90" s="54" t="str">
        <f ca="1">IFERROR(AVERAGE(OFFSET('20 %'!$E91,,(COLUMNS($E$6:AB90)-1)*4,,4)),"")</f>
        <v/>
      </c>
      <c r="AC90" s="54" t="str">
        <f ca="1">IFERROR(AVERAGE(OFFSET('20 %'!$E91,,(COLUMNS($E$6:AC90)-1)*4,,4)),"")</f>
        <v/>
      </c>
      <c r="AD90" s="54" t="str">
        <f ca="1">IFERROR(AVERAGE(OFFSET('20 %'!$E91,,(COLUMNS($E$6:AD90)-1)*4,,4)),"")</f>
        <v/>
      </c>
      <c r="AE90" s="54" t="str">
        <f ca="1">IFERROR(AVERAGE(OFFSET('20 %'!$E91,,(COLUMNS($E$6:AE90)-1)*4,,4)),"")</f>
        <v/>
      </c>
      <c r="AF90" s="54" t="str">
        <f ca="1">IFERROR(AVERAGE(OFFSET('20 %'!$E91,,(COLUMNS($E$6:AF90)-1)*4,,4)),"")</f>
        <v/>
      </c>
      <c r="AG90" s="54" t="str">
        <f ca="1">IFERROR(AVERAGE(OFFSET('20 %'!$E91,,(COLUMNS($E$6:AG90)-1)*4,,4)),"")</f>
        <v/>
      </c>
      <c r="AH90" s="54" t="str">
        <f ca="1">IFERROR(AVERAGE(OFFSET('20 %'!$E91,,(COLUMNS($E$6:AH90)-1)*4,,4)),"")</f>
        <v/>
      </c>
      <c r="AI90" s="54" t="str">
        <f ca="1">IFERROR(AVERAGE(OFFSET('20 %'!$E91,,(COLUMNS($E$6:AI90)-1)*4,,4)),"")</f>
        <v/>
      </c>
      <c r="AJ90" s="54" t="str">
        <f ca="1">IFERROR(AVERAGE(OFFSET('20 %'!$E91,,(COLUMNS($E$6:AJ90)-1)*4,,4)),"")</f>
        <v/>
      </c>
      <c r="AK90" s="54" t="str">
        <f ca="1">IFERROR(AVERAGE(OFFSET('20 %'!$E91,,(COLUMNS($E$6:AK90)-1)*4,,4)),"")</f>
        <v/>
      </c>
      <c r="AL90" s="54" t="str">
        <f ca="1">IFERROR(AVERAGE(OFFSET('20 %'!$E91,,(COLUMNS($E$6:AL90)-1)*4,,4)),"")</f>
        <v/>
      </c>
      <c r="AM90" s="54" t="str">
        <f ca="1">IFERROR(AVERAGE(OFFSET('20 %'!$E91,,(COLUMNS($E$6:AM90)-1)*4,,4)),"")</f>
        <v/>
      </c>
      <c r="AN90" s="54" t="str">
        <f ca="1">IFERROR(AVERAGE(OFFSET('20 %'!$E91,,(COLUMNS($E$6:AN90)-1)*4,,4)),"")</f>
        <v/>
      </c>
      <c r="AO90" s="54" t="str">
        <f ca="1">IFERROR(AVERAGE(OFFSET('20 %'!$E91,,(COLUMNS($E$6:AO90)-1)*4,,4)),"")</f>
        <v/>
      </c>
      <c r="AP90" s="54" t="str">
        <f ca="1">IFERROR(AVERAGE(OFFSET('20 %'!$E91,,(COLUMNS($E$6:AP90)-1)*4,,4)),"")</f>
        <v/>
      </c>
      <c r="AQ90" s="54" t="str">
        <f ca="1">IFERROR(AVERAGE(OFFSET('20 %'!$E91,,(COLUMNS($E$6:AQ90)-1)*4,,4)),"")</f>
        <v/>
      </c>
      <c r="AR90" s="54" t="str">
        <f ca="1">IFERROR(AVERAGE(OFFSET('20 %'!$E91,,(COLUMNS($E$6:AR90)-1)*4,,4)),"")</f>
        <v/>
      </c>
      <c r="AS90" s="54" t="str">
        <f ca="1">IFERROR(AVERAGE(OFFSET('20 %'!$E91,,(COLUMNS($E$6:AS90)-1)*4,,4)),"")</f>
        <v/>
      </c>
    </row>
    <row r="91" spans="2:45" x14ac:dyDescent="0.25">
      <c r="B91" s="42" t="str">
        <f>IF(ISBLANK('Nota de Estudiantes'!B94),"",'Nota de Estudiantes'!B94)</f>
        <v/>
      </c>
      <c r="C91" s="42" t="str">
        <f>IF(ISBLANK('Nota de Estudiantes'!C94),"",'Nota de Estudiantes'!C94)</f>
        <v/>
      </c>
      <c r="D91" s="38" t="str">
        <f>IF(ISBLANK('Nota de Estudiantes'!D94),"",'Nota de Estudiantes'!D94)</f>
        <v/>
      </c>
      <c r="E91" s="54" t="str">
        <f ca="1">IFERROR(AVERAGE(OFFSET('20 %'!$E92,,(COLUMNS($E$6:E91)-1)*4,,4)),"")</f>
        <v/>
      </c>
      <c r="F91" s="54" t="str">
        <f ca="1">IFERROR(AVERAGE(OFFSET('20 %'!$E92,,(COLUMNS($E$6:F91)-1)*4,,4)),"")</f>
        <v/>
      </c>
      <c r="G91" s="54" t="str">
        <f ca="1">IFERROR(AVERAGE(OFFSET('20 %'!$E92,,(COLUMNS($E$6:G91)-1)*4,,4)),"")</f>
        <v/>
      </c>
      <c r="H91" s="54" t="str">
        <f ca="1">IFERROR(AVERAGE(OFFSET('20 %'!$E92,,(COLUMNS($E$6:H91)-1)*4,,4)),"")</f>
        <v/>
      </c>
      <c r="I91" s="54" t="str">
        <f ca="1">IFERROR(AVERAGE(OFFSET('20 %'!$E92,,(COLUMNS($E$6:I91)-1)*4,,4)),"")</f>
        <v/>
      </c>
      <c r="J91" s="54" t="str">
        <f ca="1">IFERROR(AVERAGE(OFFSET('20 %'!$E92,,(COLUMNS($E$6:J91)-1)*4,,4)),"")</f>
        <v/>
      </c>
      <c r="K91" s="54" t="str">
        <f ca="1">IFERROR(AVERAGE(OFFSET('20 %'!$E92,,(COLUMNS($E$6:K91)-1)*4,,4)),"")</f>
        <v/>
      </c>
      <c r="L91" s="54" t="str">
        <f ca="1">IFERROR(AVERAGE(OFFSET('20 %'!$E92,,(COLUMNS($E$6:L91)-1)*4,,4)),"")</f>
        <v/>
      </c>
      <c r="M91" s="54" t="str">
        <f ca="1">IFERROR(AVERAGE(OFFSET('20 %'!$E92,,(COLUMNS($E$6:M91)-1)*4,,4)),"")</f>
        <v/>
      </c>
      <c r="N91" s="54" t="str">
        <f ca="1">IFERROR(AVERAGE(OFFSET('20 %'!$E92,,(COLUMNS($E$6:N91)-1)*4,,4)),"")</f>
        <v/>
      </c>
      <c r="O91" s="54" t="str">
        <f ca="1">IFERROR(AVERAGE(OFFSET('20 %'!$E92,,(COLUMNS($E$6:O91)-1)*4,,4)),"")</f>
        <v/>
      </c>
      <c r="P91" s="54" t="str">
        <f ca="1">IFERROR(AVERAGE(OFFSET('20 %'!$E92,,(COLUMNS($E$6:P91)-1)*4,,4)),"")</f>
        <v/>
      </c>
      <c r="Q91" s="54" t="str">
        <f ca="1">IFERROR(AVERAGE(OFFSET('20 %'!$E92,,(COLUMNS($E$6:Q91)-1)*4,,4)),"")</f>
        <v/>
      </c>
      <c r="R91" s="54" t="str">
        <f ca="1">IFERROR(AVERAGE(OFFSET('20 %'!$E92,,(COLUMNS($E$6:R91)-1)*4,,4)),"")</f>
        <v/>
      </c>
      <c r="S91" s="54" t="str">
        <f ca="1">IFERROR(AVERAGE(OFFSET('20 %'!$E92,,(COLUMNS($E$6:S91)-1)*4,,4)),"")</f>
        <v/>
      </c>
      <c r="T91" s="54" t="str">
        <f ca="1">IFERROR(AVERAGE(OFFSET('20 %'!$E92,,(COLUMNS($E$6:T91)-1)*4,,4)),"")</f>
        <v/>
      </c>
      <c r="U91" s="54" t="str">
        <f ca="1">IFERROR(AVERAGE(OFFSET('20 %'!$E92,,(COLUMNS($E$6:U91)-1)*4,,4)),"")</f>
        <v/>
      </c>
      <c r="V91" s="54" t="str">
        <f ca="1">IFERROR(AVERAGE(OFFSET('20 %'!$E92,,(COLUMNS($E$6:V91)-1)*4,,4)),"")</f>
        <v/>
      </c>
      <c r="W91" s="54" t="str">
        <f ca="1">IFERROR(AVERAGE(OFFSET('20 %'!$E92,,(COLUMNS($E$6:W91)-1)*4,,4)),"")</f>
        <v/>
      </c>
      <c r="X91" s="54" t="str">
        <f ca="1">IFERROR(AVERAGE(OFFSET('20 %'!$E92,,(COLUMNS($E$6:X91)-1)*4,,4)),"")</f>
        <v/>
      </c>
      <c r="Y91" s="54" t="str">
        <f ca="1">IFERROR(AVERAGE(OFFSET('20 %'!$E92,,(COLUMNS($E$6:Y91)-1)*4,,4)),"")</f>
        <v/>
      </c>
      <c r="Z91" s="54" t="str">
        <f ca="1">IFERROR(AVERAGE(OFFSET('20 %'!$E92,,(COLUMNS($E$6:Z91)-1)*4,,4)),"")</f>
        <v/>
      </c>
      <c r="AA91" s="54" t="str">
        <f ca="1">IFERROR(AVERAGE(OFFSET('20 %'!$E92,,(COLUMNS($E$6:AA91)-1)*4,,4)),"")</f>
        <v/>
      </c>
      <c r="AB91" s="54" t="str">
        <f ca="1">IFERROR(AVERAGE(OFFSET('20 %'!$E92,,(COLUMNS($E$6:AB91)-1)*4,,4)),"")</f>
        <v/>
      </c>
      <c r="AC91" s="54" t="str">
        <f ca="1">IFERROR(AVERAGE(OFFSET('20 %'!$E92,,(COLUMNS($E$6:AC91)-1)*4,,4)),"")</f>
        <v/>
      </c>
      <c r="AD91" s="54" t="str">
        <f ca="1">IFERROR(AVERAGE(OFFSET('20 %'!$E92,,(COLUMNS($E$6:AD91)-1)*4,,4)),"")</f>
        <v/>
      </c>
      <c r="AE91" s="54" t="str">
        <f ca="1">IFERROR(AVERAGE(OFFSET('20 %'!$E92,,(COLUMNS($E$6:AE91)-1)*4,,4)),"")</f>
        <v/>
      </c>
      <c r="AF91" s="54" t="str">
        <f ca="1">IFERROR(AVERAGE(OFFSET('20 %'!$E92,,(COLUMNS($E$6:AF91)-1)*4,,4)),"")</f>
        <v/>
      </c>
      <c r="AG91" s="54" t="str">
        <f ca="1">IFERROR(AVERAGE(OFFSET('20 %'!$E92,,(COLUMNS($E$6:AG91)-1)*4,,4)),"")</f>
        <v/>
      </c>
      <c r="AH91" s="54" t="str">
        <f ca="1">IFERROR(AVERAGE(OFFSET('20 %'!$E92,,(COLUMNS($E$6:AH91)-1)*4,,4)),"")</f>
        <v/>
      </c>
      <c r="AI91" s="54" t="str">
        <f ca="1">IFERROR(AVERAGE(OFFSET('20 %'!$E92,,(COLUMNS($E$6:AI91)-1)*4,,4)),"")</f>
        <v/>
      </c>
      <c r="AJ91" s="54" t="str">
        <f ca="1">IFERROR(AVERAGE(OFFSET('20 %'!$E92,,(COLUMNS($E$6:AJ91)-1)*4,,4)),"")</f>
        <v/>
      </c>
      <c r="AK91" s="54" t="str">
        <f ca="1">IFERROR(AVERAGE(OFFSET('20 %'!$E92,,(COLUMNS($E$6:AK91)-1)*4,,4)),"")</f>
        <v/>
      </c>
      <c r="AL91" s="54" t="str">
        <f ca="1">IFERROR(AVERAGE(OFFSET('20 %'!$E92,,(COLUMNS($E$6:AL91)-1)*4,,4)),"")</f>
        <v/>
      </c>
      <c r="AM91" s="54" t="str">
        <f ca="1">IFERROR(AVERAGE(OFFSET('20 %'!$E92,,(COLUMNS($E$6:AM91)-1)*4,,4)),"")</f>
        <v/>
      </c>
      <c r="AN91" s="54" t="str">
        <f ca="1">IFERROR(AVERAGE(OFFSET('20 %'!$E92,,(COLUMNS($E$6:AN91)-1)*4,,4)),"")</f>
        <v/>
      </c>
      <c r="AO91" s="54" t="str">
        <f ca="1">IFERROR(AVERAGE(OFFSET('20 %'!$E92,,(COLUMNS($E$6:AO91)-1)*4,,4)),"")</f>
        <v/>
      </c>
      <c r="AP91" s="54" t="str">
        <f ca="1">IFERROR(AVERAGE(OFFSET('20 %'!$E92,,(COLUMNS($E$6:AP91)-1)*4,,4)),"")</f>
        <v/>
      </c>
      <c r="AQ91" s="54" t="str">
        <f ca="1">IFERROR(AVERAGE(OFFSET('20 %'!$E92,,(COLUMNS($E$6:AQ91)-1)*4,,4)),"")</f>
        <v/>
      </c>
      <c r="AR91" s="54" t="str">
        <f ca="1">IFERROR(AVERAGE(OFFSET('20 %'!$E92,,(COLUMNS($E$6:AR91)-1)*4,,4)),"")</f>
        <v/>
      </c>
      <c r="AS91" s="54" t="str">
        <f ca="1">IFERROR(AVERAGE(OFFSET('20 %'!$E92,,(COLUMNS($E$6:AS91)-1)*4,,4)),"")</f>
        <v/>
      </c>
    </row>
    <row r="92" spans="2:45" x14ac:dyDescent="0.25">
      <c r="B92" s="42" t="str">
        <f>IF(ISBLANK('Nota de Estudiantes'!B95),"",'Nota de Estudiantes'!B95)</f>
        <v/>
      </c>
      <c r="C92" s="42" t="str">
        <f>IF(ISBLANK('Nota de Estudiantes'!C95),"",'Nota de Estudiantes'!C95)</f>
        <v/>
      </c>
      <c r="D92" s="38" t="str">
        <f>IF(ISBLANK('Nota de Estudiantes'!D95),"",'Nota de Estudiantes'!D95)</f>
        <v/>
      </c>
      <c r="E92" s="54" t="str">
        <f ca="1">IFERROR(AVERAGE(OFFSET('20 %'!$E93,,(COLUMNS($E$6:E92)-1)*4,,4)),"")</f>
        <v/>
      </c>
      <c r="F92" s="54" t="str">
        <f ca="1">IFERROR(AVERAGE(OFFSET('20 %'!$E93,,(COLUMNS($E$6:F92)-1)*4,,4)),"")</f>
        <v/>
      </c>
      <c r="G92" s="54" t="str">
        <f ca="1">IFERROR(AVERAGE(OFFSET('20 %'!$E93,,(COLUMNS($E$6:G92)-1)*4,,4)),"")</f>
        <v/>
      </c>
      <c r="H92" s="54" t="str">
        <f ca="1">IFERROR(AVERAGE(OFFSET('20 %'!$E93,,(COLUMNS($E$6:H92)-1)*4,,4)),"")</f>
        <v/>
      </c>
      <c r="I92" s="54" t="str">
        <f ca="1">IFERROR(AVERAGE(OFFSET('20 %'!$E93,,(COLUMNS($E$6:I92)-1)*4,,4)),"")</f>
        <v/>
      </c>
      <c r="J92" s="54" t="str">
        <f ca="1">IFERROR(AVERAGE(OFFSET('20 %'!$E93,,(COLUMNS($E$6:J92)-1)*4,,4)),"")</f>
        <v/>
      </c>
      <c r="K92" s="54" t="str">
        <f ca="1">IFERROR(AVERAGE(OFFSET('20 %'!$E93,,(COLUMNS($E$6:K92)-1)*4,,4)),"")</f>
        <v/>
      </c>
      <c r="L92" s="54" t="str">
        <f ca="1">IFERROR(AVERAGE(OFFSET('20 %'!$E93,,(COLUMNS($E$6:L92)-1)*4,,4)),"")</f>
        <v/>
      </c>
      <c r="M92" s="54" t="str">
        <f ca="1">IFERROR(AVERAGE(OFFSET('20 %'!$E93,,(COLUMNS($E$6:M92)-1)*4,,4)),"")</f>
        <v/>
      </c>
      <c r="N92" s="54" t="str">
        <f ca="1">IFERROR(AVERAGE(OFFSET('20 %'!$E93,,(COLUMNS($E$6:N92)-1)*4,,4)),"")</f>
        <v/>
      </c>
      <c r="O92" s="54" t="str">
        <f ca="1">IFERROR(AVERAGE(OFFSET('20 %'!$E93,,(COLUMNS($E$6:O92)-1)*4,,4)),"")</f>
        <v/>
      </c>
      <c r="P92" s="54" t="str">
        <f ca="1">IFERROR(AVERAGE(OFFSET('20 %'!$E93,,(COLUMNS($E$6:P92)-1)*4,,4)),"")</f>
        <v/>
      </c>
      <c r="Q92" s="54" t="str">
        <f ca="1">IFERROR(AVERAGE(OFFSET('20 %'!$E93,,(COLUMNS($E$6:Q92)-1)*4,,4)),"")</f>
        <v/>
      </c>
      <c r="R92" s="54" t="str">
        <f ca="1">IFERROR(AVERAGE(OFFSET('20 %'!$E93,,(COLUMNS($E$6:R92)-1)*4,,4)),"")</f>
        <v/>
      </c>
      <c r="S92" s="54" t="str">
        <f ca="1">IFERROR(AVERAGE(OFFSET('20 %'!$E93,,(COLUMNS($E$6:S92)-1)*4,,4)),"")</f>
        <v/>
      </c>
      <c r="T92" s="54" t="str">
        <f ca="1">IFERROR(AVERAGE(OFFSET('20 %'!$E93,,(COLUMNS($E$6:T92)-1)*4,,4)),"")</f>
        <v/>
      </c>
      <c r="U92" s="54" t="str">
        <f ca="1">IFERROR(AVERAGE(OFFSET('20 %'!$E93,,(COLUMNS($E$6:U92)-1)*4,,4)),"")</f>
        <v/>
      </c>
      <c r="V92" s="54" t="str">
        <f ca="1">IFERROR(AVERAGE(OFFSET('20 %'!$E93,,(COLUMNS($E$6:V92)-1)*4,,4)),"")</f>
        <v/>
      </c>
      <c r="W92" s="54" t="str">
        <f ca="1">IFERROR(AVERAGE(OFFSET('20 %'!$E93,,(COLUMNS($E$6:W92)-1)*4,,4)),"")</f>
        <v/>
      </c>
      <c r="X92" s="54" t="str">
        <f ca="1">IFERROR(AVERAGE(OFFSET('20 %'!$E93,,(COLUMNS($E$6:X92)-1)*4,,4)),"")</f>
        <v/>
      </c>
      <c r="Y92" s="54" t="str">
        <f ca="1">IFERROR(AVERAGE(OFFSET('20 %'!$E93,,(COLUMNS($E$6:Y92)-1)*4,,4)),"")</f>
        <v/>
      </c>
      <c r="Z92" s="54" t="str">
        <f ca="1">IFERROR(AVERAGE(OFFSET('20 %'!$E93,,(COLUMNS($E$6:Z92)-1)*4,,4)),"")</f>
        <v/>
      </c>
      <c r="AA92" s="54" t="str">
        <f ca="1">IFERROR(AVERAGE(OFFSET('20 %'!$E93,,(COLUMNS($E$6:AA92)-1)*4,,4)),"")</f>
        <v/>
      </c>
      <c r="AB92" s="54" t="str">
        <f ca="1">IFERROR(AVERAGE(OFFSET('20 %'!$E93,,(COLUMNS($E$6:AB92)-1)*4,,4)),"")</f>
        <v/>
      </c>
      <c r="AC92" s="54" t="str">
        <f ca="1">IFERROR(AVERAGE(OFFSET('20 %'!$E93,,(COLUMNS($E$6:AC92)-1)*4,,4)),"")</f>
        <v/>
      </c>
      <c r="AD92" s="54" t="str">
        <f ca="1">IFERROR(AVERAGE(OFFSET('20 %'!$E93,,(COLUMNS($E$6:AD92)-1)*4,,4)),"")</f>
        <v/>
      </c>
      <c r="AE92" s="54" t="str">
        <f ca="1">IFERROR(AVERAGE(OFFSET('20 %'!$E93,,(COLUMNS($E$6:AE92)-1)*4,,4)),"")</f>
        <v/>
      </c>
      <c r="AF92" s="54" t="str">
        <f ca="1">IFERROR(AVERAGE(OFFSET('20 %'!$E93,,(COLUMNS($E$6:AF92)-1)*4,,4)),"")</f>
        <v/>
      </c>
      <c r="AG92" s="54" t="str">
        <f ca="1">IFERROR(AVERAGE(OFFSET('20 %'!$E93,,(COLUMNS($E$6:AG92)-1)*4,,4)),"")</f>
        <v/>
      </c>
      <c r="AH92" s="54" t="str">
        <f ca="1">IFERROR(AVERAGE(OFFSET('20 %'!$E93,,(COLUMNS($E$6:AH92)-1)*4,,4)),"")</f>
        <v/>
      </c>
      <c r="AI92" s="54" t="str">
        <f ca="1">IFERROR(AVERAGE(OFFSET('20 %'!$E93,,(COLUMNS($E$6:AI92)-1)*4,,4)),"")</f>
        <v/>
      </c>
      <c r="AJ92" s="54" t="str">
        <f ca="1">IFERROR(AVERAGE(OFFSET('20 %'!$E93,,(COLUMNS($E$6:AJ92)-1)*4,,4)),"")</f>
        <v/>
      </c>
      <c r="AK92" s="54" t="str">
        <f ca="1">IFERROR(AVERAGE(OFFSET('20 %'!$E93,,(COLUMNS($E$6:AK92)-1)*4,,4)),"")</f>
        <v/>
      </c>
      <c r="AL92" s="54" t="str">
        <f ca="1">IFERROR(AVERAGE(OFFSET('20 %'!$E93,,(COLUMNS($E$6:AL92)-1)*4,,4)),"")</f>
        <v/>
      </c>
      <c r="AM92" s="54" t="str">
        <f ca="1">IFERROR(AVERAGE(OFFSET('20 %'!$E93,,(COLUMNS($E$6:AM92)-1)*4,,4)),"")</f>
        <v/>
      </c>
      <c r="AN92" s="54" t="str">
        <f ca="1">IFERROR(AVERAGE(OFFSET('20 %'!$E93,,(COLUMNS($E$6:AN92)-1)*4,,4)),"")</f>
        <v/>
      </c>
      <c r="AO92" s="54" t="str">
        <f ca="1">IFERROR(AVERAGE(OFFSET('20 %'!$E93,,(COLUMNS($E$6:AO92)-1)*4,,4)),"")</f>
        <v/>
      </c>
      <c r="AP92" s="54" t="str">
        <f ca="1">IFERROR(AVERAGE(OFFSET('20 %'!$E93,,(COLUMNS($E$6:AP92)-1)*4,,4)),"")</f>
        <v/>
      </c>
      <c r="AQ92" s="54" t="str">
        <f ca="1">IFERROR(AVERAGE(OFFSET('20 %'!$E93,,(COLUMNS($E$6:AQ92)-1)*4,,4)),"")</f>
        <v/>
      </c>
      <c r="AR92" s="54" t="str">
        <f ca="1">IFERROR(AVERAGE(OFFSET('20 %'!$E93,,(COLUMNS($E$6:AR92)-1)*4,,4)),"")</f>
        <v/>
      </c>
      <c r="AS92" s="54" t="str">
        <f ca="1">IFERROR(AVERAGE(OFFSET('20 %'!$E93,,(COLUMNS($E$6:AS92)-1)*4,,4)),"")</f>
        <v/>
      </c>
    </row>
    <row r="93" spans="2:45" x14ac:dyDescent="0.25">
      <c r="B93" s="42" t="str">
        <f>IF(ISBLANK('Nota de Estudiantes'!B96),"",'Nota de Estudiantes'!B96)</f>
        <v/>
      </c>
      <c r="C93" s="42" t="str">
        <f>IF(ISBLANK('Nota de Estudiantes'!C96),"",'Nota de Estudiantes'!C96)</f>
        <v/>
      </c>
      <c r="D93" s="38" t="str">
        <f>IF(ISBLANK('Nota de Estudiantes'!D96),"",'Nota de Estudiantes'!D96)</f>
        <v/>
      </c>
      <c r="E93" s="54" t="str">
        <f ca="1">IFERROR(AVERAGE(OFFSET('20 %'!$E94,,(COLUMNS($E$6:E93)-1)*4,,4)),"")</f>
        <v/>
      </c>
      <c r="F93" s="54" t="str">
        <f ca="1">IFERROR(AVERAGE(OFFSET('20 %'!$E94,,(COLUMNS($E$6:F93)-1)*4,,4)),"")</f>
        <v/>
      </c>
      <c r="G93" s="54" t="str">
        <f ca="1">IFERROR(AVERAGE(OFFSET('20 %'!$E94,,(COLUMNS($E$6:G93)-1)*4,,4)),"")</f>
        <v/>
      </c>
      <c r="H93" s="54" t="str">
        <f ca="1">IFERROR(AVERAGE(OFFSET('20 %'!$E94,,(COLUMNS($E$6:H93)-1)*4,,4)),"")</f>
        <v/>
      </c>
      <c r="I93" s="54" t="str">
        <f ca="1">IFERROR(AVERAGE(OFFSET('20 %'!$E94,,(COLUMNS($E$6:I93)-1)*4,,4)),"")</f>
        <v/>
      </c>
      <c r="J93" s="54" t="str">
        <f ca="1">IFERROR(AVERAGE(OFFSET('20 %'!$E94,,(COLUMNS($E$6:J93)-1)*4,,4)),"")</f>
        <v/>
      </c>
      <c r="K93" s="54" t="str">
        <f ca="1">IFERROR(AVERAGE(OFFSET('20 %'!$E94,,(COLUMNS($E$6:K93)-1)*4,,4)),"")</f>
        <v/>
      </c>
      <c r="L93" s="54" t="str">
        <f ca="1">IFERROR(AVERAGE(OFFSET('20 %'!$E94,,(COLUMNS($E$6:L93)-1)*4,,4)),"")</f>
        <v/>
      </c>
      <c r="M93" s="54" t="str">
        <f ca="1">IFERROR(AVERAGE(OFFSET('20 %'!$E94,,(COLUMNS($E$6:M93)-1)*4,,4)),"")</f>
        <v/>
      </c>
      <c r="N93" s="54" t="str">
        <f ca="1">IFERROR(AVERAGE(OFFSET('20 %'!$E94,,(COLUMNS($E$6:N93)-1)*4,,4)),"")</f>
        <v/>
      </c>
      <c r="O93" s="54" t="str">
        <f ca="1">IFERROR(AVERAGE(OFFSET('20 %'!$E94,,(COLUMNS($E$6:O93)-1)*4,,4)),"")</f>
        <v/>
      </c>
      <c r="P93" s="54" t="str">
        <f ca="1">IFERROR(AVERAGE(OFFSET('20 %'!$E94,,(COLUMNS($E$6:P93)-1)*4,,4)),"")</f>
        <v/>
      </c>
      <c r="Q93" s="54" t="str">
        <f ca="1">IFERROR(AVERAGE(OFFSET('20 %'!$E94,,(COLUMNS($E$6:Q93)-1)*4,,4)),"")</f>
        <v/>
      </c>
      <c r="R93" s="54" t="str">
        <f ca="1">IFERROR(AVERAGE(OFFSET('20 %'!$E94,,(COLUMNS($E$6:R93)-1)*4,,4)),"")</f>
        <v/>
      </c>
      <c r="S93" s="54" t="str">
        <f ca="1">IFERROR(AVERAGE(OFFSET('20 %'!$E94,,(COLUMNS($E$6:S93)-1)*4,,4)),"")</f>
        <v/>
      </c>
      <c r="T93" s="54" t="str">
        <f ca="1">IFERROR(AVERAGE(OFFSET('20 %'!$E94,,(COLUMNS($E$6:T93)-1)*4,,4)),"")</f>
        <v/>
      </c>
      <c r="U93" s="54" t="str">
        <f ca="1">IFERROR(AVERAGE(OFFSET('20 %'!$E94,,(COLUMNS($E$6:U93)-1)*4,,4)),"")</f>
        <v/>
      </c>
      <c r="V93" s="54" t="str">
        <f ca="1">IFERROR(AVERAGE(OFFSET('20 %'!$E94,,(COLUMNS($E$6:V93)-1)*4,,4)),"")</f>
        <v/>
      </c>
      <c r="W93" s="54" t="str">
        <f ca="1">IFERROR(AVERAGE(OFFSET('20 %'!$E94,,(COLUMNS($E$6:W93)-1)*4,,4)),"")</f>
        <v/>
      </c>
      <c r="X93" s="54" t="str">
        <f ca="1">IFERROR(AVERAGE(OFFSET('20 %'!$E94,,(COLUMNS($E$6:X93)-1)*4,,4)),"")</f>
        <v/>
      </c>
      <c r="Y93" s="54" t="str">
        <f ca="1">IFERROR(AVERAGE(OFFSET('20 %'!$E94,,(COLUMNS($E$6:Y93)-1)*4,,4)),"")</f>
        <v/>
      </c>
      <c r="Z93" s="54" t="str">
        <f ca="1">IFERROR(AVERAGE(OFFSET('20 %'!$E94,,(COLUMNS($E$6:Z93)-1)*4,,4)),"")</f>
        <v/>
      </c>
      <c r="AA93" s="54" t="str">
        <f ca="1">IFERROR(AVERAGE(OFFSET('20 %'!$E94,,(COLUMNS($E$6:AA93)-1)*4,,4)),"")</f>
        <v/>
      </c>
      <c r="AB93" s="54" t="str">
        <f ca="1">IFERROR(AVERAGE(OFFSET('20 %'!$E94,,(COLUMNS($E$6:AB93)-1)*4,,4)),"")</f>
        <v/>
      </c>
      <c r="AC93" s="54" t="str">
        <f ca="1">IFERROR(AVERAGE(OFFSET('20 %'!$E94,,(COLUMNS($E$6:AC93)-1)*4,,4)),"")</f>
        <v/>
      </c>
      <c r="AD93" s="54" t="str">
        <f ca="1">IFERROR(AVERAGE(OFFSET('20 %'!$E94,,(COLUMNS($E$6:AD93)-1)*4,,4)),"")</f>
        <v/>
      </c>
      <c r="AE93" s="54" t="str">
        <f ca="1">IFERROR(AVERAGE(OFFSET('20 %'!$E94,,(COLUMNS($E$6:AE93)-1)*4,,4)),"")</f>
        <v/>
      </c>
      <c r="AF93" s="54" t="str">
        <f ca="1">IFERROR(AVERAGE(OFFSET('20 %'!$E94,,(COLUMNS($E$6:AF93)-1)*4,,4)),"")</f>
        <v/>
      </c>
      <c r="AG93" s="54" t="str">
        <f ca="1">IFERROR(AVERAGE(OFFSET('20 %'!$E94,,(COLUMNS($E$6:AG93)-1)*4,,4)),"")</f>
        <v/>
      </c>
      <c r="AH93" s="54" t="str">
        <f ca="1">IFERROR(AVERAGE(OFFSET('20 %'!$E94,,(COLUMNS($E$6:AH93)-1)*4,,4)),"")</f>
        <v/>
      </c>
      <c r="AI93" s="54" t="str">
        <f ca="1">IFERROR(AVERAGE(OFFSET('20 %'!$E94,,(COLUMNS($E$6:AI93)-1)*4,,4)),"")</f>
        <v/>
      </c>
      <c r="AJ93" s="54" t="str">
        <f ca="1">IFERROR(AVERAGE(OFFSET('20 %'!$E94,,(COLUMNS($E$6:AJ93)-1)*4,,4)),"")</f>
        <v/>
      </c>
      <c r="AK93" s="54" t="str">
        <f ca="1">IFERROR(AVERAGE(OFFSET('20 %'!$E94,,(COLUMNS($E$6:AK93)-1)*4,,4)),"")</f>
        <v/>
      </c>
      <c r="AL93" s="54" t="str">
        <f ca="1">IFERROR(AVERAGE(OFFSET('20 %'!$E94,,(COLUMNS($E$6:AL93)-1)*4,,4)),"")</f>
        <v/>
      </c>
      <c r="AM93" s="54" t="str">
        <f ca="1">IFERROR(AVERAGE(OFFSET('20 %'!$E94,,(COLUMNS($E$6:AM93)-1)*4,,4)),"")</f>
        <v/>
      </c>
      <c r="AN93" s="54" t="str">
        <f ca="1">IFERROR(AVERAGE(OFFSET('20 %'!$E94,,(COLUMNS($E$6:AN93)-1)*4,,4)),"")</f>
        <v/>
      </c>
      <c r="AO93" s="54" t="str">
        <f ca="1">IFERROR(AVERAGE(OFFSET('20 %'!$E94,,(COLUMNS($E$6:AO93)-1)*4,,4)),"")</f>
        <v/>
      </c>
      <c r="AP93" s="54" t="str">
        <f ca="1">IFERROR(AVERAGE(OFFSET('20 %'!$E94,,(COLUMNS($E$6:AP93)-1)*4,,4)),"")</f>
        <v/>
      </c>
      <c r="AQ93" s="54" t="str">
        <f ca="1">IFERROR(AVERAGE(OFFSET('20 %'!$E94,,(COLUMNS($E$6:AQ93)-1)*4,,4)),"")</f>
        <v/>
      </c>
      <c r="AR93" s="54" t="str">
        <f ca="1">IFERROR(AVERAGE(OFFSET('20 %'!$E94,,(COLUMNS($E$6:AR93)-1)*4,,4)),"")</f>
        <v/>
      </c>
      <c r="AS93" s="54" t="str">
        <f ca="1">IFERROR(AVERAGE(OFFSET('20 %'!$E94,,(COLUMNS($E$6:AS93)-1)*4,,4)),"")</f>
        <v/>
      </c>
    </row>
    <row r="94" spans="2:45" x14ac:dyDescent="0.25">
      <c r="B94" s="42" t="str">
        <f>IF(ISBLANK('Nota de Estudiantes'!B97),"",'Nota de Estudiantes'!B97)</f>
        <v/>
      </c>
      <c r="C94" s="42" t="str">
        <f>IF(ISBLANK('Nota de Estudiantes'!C97),"",'Nota de Estudiantes'!C97)</f>
        <v/>
      </c>
      <c r="D94" s="38" t="str">
        <f>IF(ISBLANK('Nota de Estudiantes'!D97),"",'Nota de Estudiantes'!D97)</f>
        <v/>
      </c>
      <c r="E94" s="54" t="str">
        <f ca="1">IFERROR(AVERAGE(OFFSET('20 %'!$E95,,(COLUMNS($E$6:E94)-1)*4,,4)),"")</f>
        <v/>
      </c>
      <c r="F94" s="54" t="str">
        <f ca="1">IFERROR(AVERAGE(OFFSET('20 %'!$E95,,(COLUMNS($E$6:F94)-1)*4,,4)),"")</f>
        <v/>
      </c>
      <c r="G94" s="54" t="str">
        <f ca="1">IFERROR(AVERAGE(OFFSET('20 %'!$E95,,(COLUMNS($E$6:G94)-1)*4,,4)),"")</f>
        <v/>
      </c>
      <c r="H94" s="54" t="str">
        <f ca="1">IFERROR(AVERAGE(OFFSET('20 %'!$E95,,(COLUMNS($E$6:H94)-1)*4,,4)),"")</f>
        <v/>
      </c>
      <c r="I94" s="54" t="str">
        <f ca="1">IFERROR(AVERAGE(OFFSET('20 %'!$E95,,(COLUMNS($E$6:I94)-1)*4,,4)),"")</f>
        <v/>
      </c>
      <c r="J94" s="54" t="str">
        <f ca="1">IFERROR(AVERAGE(OFFSET('20 %'!$E95,,(COLUMNS($E$6:J94)-1)*4,,4)),"")</f>
        <v/>
      </c>
      <c r="K94" s="54" t="str">
        <f ca="1">IFERROR(AVERAGE(OFFSET('20 %'!$E95,,(COLUMNS($E$6:K94)-1)*4,,4)),"")</f>
        <v/>
      </c>
      <c r="L94" s="54" t="str">
        <f ca="1">IFERROR(AVERAGE(OFFSET('20 %'!$E95,,(COLUMNS($E$6:L94)-1)*4,,4)),"")</f>
        <v/>
      </c>
      <c r="M94" s="54" t="str">
        <f ca="1">IFERROR(AVERAGE(OFFSET('20 %'!$E95,,(COLUMNS($E$6:M94)-1)*4,,4)),"")</f>
        <v/>
      </c>
      <c r="N94" s="54" t="str">
        <f ca="1">IFERROR(AVERAGE(OFFSET('20 %'!$E95,,(COLUMNS($E$6:N94)-1)*4,,4)),"")</f>
        <v/>
      </c>
      <c r="O94" s="54" t="str">
        <f ca="1">IFERROR(AVERAGE(OFFSET('20 %'!$E95,,(COLUMNS($E$6:O94)-1)*4,,4)),"")</f>
        <v/>
      </c>
      <c r="P94" s="54" t="str">
        <f ca="1">IFERROR(AVERAGE(OFFSET('20 %'!$E95,,(COLUMNS($E$6:P94)-1)*4,,4)),"")</f>
        <v/>
      </c>
      <c r="Q94" s="54" t="str">
        <f ca="1">IFERROR(AVERAGE(OFFSET('20 %'!$E95,,(COLUMNS($E$6:Q94)-1)*4,,4)),"")</f>
        <v/>
      </c>
      <c r="R94" s="54" t="str">
        <f ca="1">IFERROR(AVERAGE(OFFSET('20 %'!$E95,,(COLUMNS($E$6:R94)-1)*4,,4)),"")</f>
        <v/>
      </c>
      <c r="S94" s="54" t="str">
        <f ca="1">IFERROR(AVERAGE(OFFSET('20 %'!$E95,,(COLUMNS($E$6:S94)-1)*4,,4)),"")</f>
        <v/>
      </c>
      <c r="T94" s="54" t="str">
        <f ca="1">IFERROR(AVERAGE(OFFSET('20 %'!$E95,,(COLUMNS($E$6:T94)-1)*4,,4)),"")</f>
        <v/>
      </c>
      <c r="U94" s="54" t="str">
        <f ca="1">IFERROR(AVERAGE(OFFSET('20 %'!$E95,,(COLUMNS($E$6:U94)-1)*4,,4)),"")</f>
        <v/>
      </c>
      <c r="V94" s="54" t="str">
        <f ca="1">IFERROR(AVERAGE(OFFSET('20 %'!$E95,,(COLUMNS($E$6:V94)-1)*4,,4)),"")</f>
        <v/>
      </c>
      <c r="W94" s="54" t="str">
        <f ca="1">IFERROR(AVERAGE(OFFSET('20 %'!$E95,,(COLUMNS($E$6:W94)-1)*4,,4)),"")</f>
        <v/>
      </c>
      <c r="X94" s="54" t="str">
        <f ca="1">IFERROR(AVERAGE(OFFSET('20 %'!$E95,,(COLUMNS($E$6:X94)-1)*4,,4)),"")</f>
        <v/>
      </c>
      <c r="Y94" s="54" t="str">
        <f ca="1">IFERROR(AVERAGE(OFFSET('20 %'!$E95,,(COLUMNS($E$6:Y94)-1)*4,,4)),"")</f>
        <v/>
      </c>
      <c r="Z94" s="54" t="str">
        <f ca="1">IFERROR(AVERAGE(OFFSET('20 %'!$E95,,(COLUMNS($E$6:Z94)-1)*4,,4)),"")</f>
        <v/>
      </c>
      <c r="AA94" s="54" t="str">
        <f ca="1">IFERROR(AVERAGE(OFFSET('20 %'!$E95,,(COLUMNS($E$6:AA94)-1)*4,,4)),"")</f>
        <v/>
      </c>
      <c r="AB94" s="54" t="str">
        <f ca="1">IFERROR(AVERAGE(OFFSET('20 %'!$E95,,(COLUMNS($E$6:AB94)-1)*4,,4)),"")</f>
        <v/>
      </c>
      <c r="AC94" s="54" t="str">
        <f ca="1">IFERROR(AVERAGE(OFFSET('20 %'!$E95,,(COLUMNS($E$6:AC94)-1)*4,,4)),"")</f>
        <v/>
      </c>
      <c r="AD94" s="54" t="str">
        <f ca="1">IFERROR(AVERAGE(OFFSET('20 %'!$E95,,(COLUMNS($E$6:AD94)-1)*4,,4)),"")</f>
        <v/>
      </c>
      <c r="AE94" s="54" t="str">
        <f ca="1">IFERROR(AVERAGE(OFFSET('20 %'!$E95,,(COLUMNS($E$6:AE94)-1)*4,,4)),"")</f>
        <v/>
      </c>
      <c r="AF94" s="54" t="str">
        <f ca="1">IFERROR(AVERAGE(OFFSET('20 %'!$E95,,(COLUMNS($E$6:AF94)-1)*4,,4)),"")</f>
        <v/>
      </c>
      <c r="AG94" s="54" t="str">
        <f ca="1">IFERROR(AVERAGE(OFFSET('20 %'!$E95,,(COLUMNS($E$6:AG94)-1)*4,,4)),"")</f>
        <v/>
      </c>
      <c r="AH94" s="54" t="str">
        <f ca="1">IFERROR(AVERAGE(OFFSET('20 %'!$E95,,(COLUMNS($E$6:AH94)-1)*4,,4)),"")</f>
        <v/>
      </c>
      <c r="AI94" s="54" t="str">
        <f ca="1">IFERROR(AVERAGE(OFFSET('20 %'!$E95,,(COLUMNS($E$6:AI94)-1)*4,,4)),"")</f>
        <v/>
      </c>
      <c r="AJ94" s="54" t="str">
        <f ca="1">IFERROR(AVERAGE(OFFSET('20 %'!$E95,,(COLUMNS($E$6:AJ94)-1)*4,,4)),"")</f>
        <v/>
      </c>
      <c r="AK94" s="54" t="str">
        <f ca="1">IFERROR(AVERAGE(OFFSET('20 %'!$E95,,(COLUMNS($E$6:AK94)-1)*4,,4)),"")</f>
        <v/>
      </c>
      <c r="AL94" s="54" t="str">
        <f ca="1">IFERROR(AVERAGE(OFFSET('20 %'!$E95,,(COLUMNS($E$6:AL94)-1)*4,,4)),"")</f>
        <v/>
      </c>
      <c r="AM94" s="54" t="str">
        <f ca="1">IFERROR(AVERAGE(OFFSET('20 %'!$E95,,(COLUMNS($E$6:AM94)-1)*4,,4)),"")</f>
        <v/>
      </c>
      <c r="AN94" s="54" t="str">
        <f ca="1">IFERROR(AVERAGE(OFFSET('20 %'!$E95,,(COLUMNS($E$6:AN94)-1)*4,,4)),"")</f>
        <v/>
      </c>
      <c r="AO94" s="54" t="str">
        <f ca="1">IFERROR(AVERAGE(OFFSET('20 %'!$E95,,(COLUMNS($E$6:AO94)-1)*4,,4)),"")</f>
        <v/>
      </c>
      <c r="AP94" s="54" t="str">
        <f ca="1">IFERROR(AVERAGE(OFFSET('20 %'!$E95,,(COLUMNS($E$6:AP94)-1)*4,,4)),"")</f>
        <v/>
      </c>
      <c r="AQ94" s="54" t="str">
        <f ca="1">IFERROR(AVERAGE(OFFSET('20 %'!$E95,,(COLUMNS($E$6:AQ94)-1)*4,,4)),"")</f>
        <v/>
      </c>
      <c r="AR94" s="54" t="str">
        <f ca="1">IFERROR(AVERAGE(OFFSET('20 %'!$E95,,(COLUMNS($E$6:AR94)-1)*4,,4)),"")</f>
        <v/>
      </c>
      <c r="AS94" s="54" t="str">
        <f ca="1">IFERROR(AVERAGE(OFFSET('20 %'!$E95,,(COLUMNS($E$6:AS94)-1)*4,,4)),"")</f>
        <v/>
      </c>
    </row>
    <row r="95" spans="2:45" x14ac:dyDescent="0.25">
      <c r="B95" s="42" t="str">
        <f>IF(ISBLANK('Nota de Estudiantes'!B98),"",'Nota de Estudiantes'!B98)</f>
        <v/>
      </c>
      <c r="C95" s="42" t="str">
        <f>IF(ISBLANK('Nota de Estudiantes'!C98),"",'Nota de Estudiantes'!C98)</f>
        <v/>
      </c>
      <c r="D95" s="38" t="str">
        <f>IF(ISBLANK('Nota de Estudiantes'!D98),"",'Nota de Estudiantes'!D98)</f>
        <v/>
      </c>
      <c r="E95" s="54" t="str">
        <f ca="1">IFERROR(AVERAGE(OFFSET('20 %'!$E96,,(COLUMNS($E$6:E95)-1)*4,,4)),"")</f>
        <v/>
      </c>
      <c r="F95" s="54" t="str">
        <f ca="1">IFERROR(AVERAGE(OFFSET('20 %'!$E96,,(COLUMNS($E$6:F95)-1)*4,,4)),"")</f>
        <v/>
      </c>
      <c r="G95" s="54" t="str">
        <f ca="1">IFERROR(AVERAGE(OFFSET('20 %'!$E96,,(COLUMNS($E$6:G95)-1)*4,,4)),"")</f>
        <v/>
      </c>
      <c r="H95" s="54" t="str">
        <f ca="1">IFERROR(AVERAGE(OFFSET('20 %'!$E96,,(COLUMNS($E$6:H95)-1)*4,,4)),"")</f>
        <v/>
      </c>
      <c r="I95" s="54" t="str">
        <f ca="1">IFERROR(AVERAGE(OFFSET('20 %'!$E96,,(COLUMNS($E$6:I95)-1)*4,,4)),"")</f>
        <v/>
      </c>
      <c r="J95" s="54" t="str">
        <f ca="1">IFERROR(AVERAGE(OFFSET('20 %'!$E96,,(COLUMNS($E$6:J95)-1)*4,,4)),"")</f>
        <v/>
      </c>
      <c r="K95" s="54" t="str">
        <f ca="1">IFERROR(AVERAGE(OFFSET('20 %'!$E96,,(COLUMNS($E$6:K95)-1)*4,,4)),"")</f>
        <v/>
      </c>
      <c r="L95" s="54" t="str">
        <f ca="1">IFERROR(AVERAGE(OFFSET('20 %'!$E96,,(COLUMNS($E$6:L95)-1)*4,,4)),"")</f>
        <v/>
      </c>
      <c r="M95" s="54" t="str">
        <f ca="1">IFERROR(AVERAGE(OFFSET('20 %'!$E96,,(COLUMNS($E$6:M95)-1)*4,,4)),"")</f>
        <v/>
      </c>
      <c r="N95" s="54" t="str">
        <f ca="1">IFERROR(AVERAGE(OFFSET('20 %'!$E96,,(COLUMNS($E$6:N95)-1)*4,,4)),"")</f>
        <v/>
      </c>
      <c r="O95" s="54" t="str">
        <f ca="1">IFERROR(AVERAGE(OFFSET('20 %'!$E96,,(COLUMNS($E$6:O95)-1)*4,,4)),"")</f>
        <v/>
      </c>
      <c r="P95" s="54" t="str">
        <f ca="1">IFERROR(AVERAGE(OFFSET('20 %'!$E96,,(COLUMNS($E$6:P95)-1)*4,,4)),"")</f>
        <v/>
      </c>
      <c r="Q95" s="54" t="str">
        <f ca="1">IFERROR(AVERAGE(OFFSET('20 %'!$E96,,(COLUMNS($E$6:Q95)-1)*4,,4)),"")</f>
        <v/>
      </c>
      <c r="R95" s="54" t="str">
        <f ca="1">IFERROR(AVERAGE(OFFSET('20 %'!$E96,,(COLUMNS($E$6:R95)-1)*4,,4)),"")</f>
        <v/>
      </c>
      <c r="S95" s="54" t="str">
        <f ca="1">IFERROR(AVERAGE(OFFSET('20 %'!$E96,,(COLUMNS($E$6:S95)-1)*4,,4)),"")</f>
        <v/>
      </c>
      <c r="T95" s="54" t="str">
        <f ca="1">IFERROR(AVERAGE(OFFSET('20 %'!$E96,,(COLUMNS($E$6:T95)-1)*4,,4)),"")</f>
        <v/>
      </c>
      <c r="U95" s="54" t="str">
        <f ca="1">IFERROR(AVERAGE(OFFSET('20 %'!$E96,,(COLUMNS($E$6:U95)-1)*4,,4)),"")</f>
        <v/>
      </c>
      <c r="V95" s="54" t="str">
        <f ca="1">IFERROR(AVERAGE(OFFSET('20 %'!$E96,,(COLUMNS($E$6:V95)-1)*4,,4)),"")</f>
        <v/>
      </c>
      <c r="W95" s="54" t="str">
        <f ca="1">IFERROR(AVERAGE(OFFSET('20 %'!$E96,,(COLUMNS($E$6:W95)-1)*4,,4)),"")</f>
        <v/>
      </c>
      <c r="X95" s="54" t="str">
        <f ca="1">IFERROR(AVERAGE(OFFSET('20 %'!$E96,,(COLUMNS($E$6:X95)-1)*4,,4)),"")</f>
        <v/>
      </c>
      <c r="Y95" s="54" t="str">
        <f ca="1">IFERROR(AVERAGE(OFFSET('20 %'!$E96,,(COLUMNS($E$6:Y95)-1)*4,,4)),"")</f>
        <v/>
      </c>
      <c r="Z95" s="54" t="str">
        <f ca="1">IFERROR(AVERAGE(OFFSET('20 %'!$E96,,(COLUMNS($E$6:Z95)-1)*4,,4)),"")</f>
        <v/>
      </c>
      <c r="AA95" s="54" t="str">
        <f ca="1">IFERROR(AVERAGE(OFFSET('20 %'!$E96,,(COLUMNS($E$6:AA95)-1)*4,,4)),"")</f>
        <v/>
      </c>
      <c r="AB95" s="54" t="str">
        <f ca="1">IFERROR(AVERAGE(OFFSET('20 %'!$E96,,(COLUMNS($E$6:AB95)-1)*4,,4)),"")</f>
        <v/>
      </c>
      <c r="AC95" s="54" t="str">
        <f ca="1">IFERROR(AVERAGE(OFFSET('20 %'!$E96,,(COLUMNS($E$6:AC95)-1)*4,,4)),"")</f>
        <v/>
      </c>
      <c r="AD95" s="54" t="str">
        <f ca="1">IFERROR(AVERAGE(OFFSET('20 %'!$E96,,(COLUMNS($E$6:AD95)-1)*4,,4)),"")</f>
        <v/>
      </c>
      <c r="AE95" s="54" t="str">
        <f ca="1">IFERROR(AVERAGE(OFFSET('20 %'!$E96,,(COLUMNS($E$6:AE95)-1)*4,,4)),"")</f>
        <v/>
      </c>
      <c r="AF95" s="54" t="str">
        <f ca="1">IFERROR(AVERAGE(OFFSET('20 %'!$E96,,(COLUMNS($E$6:AF95)-1)*4,,4)),"")</f>
        <v/>
      </c>
      <c r="AG95" s="54" t="str">
        <f ca="1">IFERROR(AVERAGE(OFFSET('20 %'!$E96,,(COLUMNS($E$6:AG95)-1)*4,,4)),"")</f>
        <v/>
      </c>
      <c r="AH95" s="54" t="str">
        <f ca="1">IFERROR(AVERAGE(OFFSET('20 %'!$E96,,(COLUMNS($E$6:AH95)-1)*4,,4)),"")</f>
        <v/>
      </c>
      <c r="AI95" s="54" t="str">
        <f ca="1">IFERROR(AVERAGE(OFFSET('20 %'!$E96,,(COLUMNS($E$6:AI95)-1)*4,,4)),"")</f>
        <v/>
      </c>
      <c r="AJ95" s="54" t="str">
        <f ca="1">IFERROR(AVERAGE(OFFSET('20 %'!$E96,,(COLUMNS($E$6:AJ95)-1)*4,,4)),"")</f>
        <v/>
      </c>
      <c r="AK95" s="54" t="str">
        <f ca="1">IFERROR(AVERAGE(OFFSET('20 %'!$E96,,(COLUMNS($E$6:AK95)-1)*4,,4)),"")</f>
        <v/>
      </c>
      <c r="AL95" s="54" t="str">
        <f ca="1">IFERROR(AVERAGE(OFFSET('20 %'!$E96,,(COLUMNS($E$6:AL95)-1)*4,,4)),"")</f>
        <v/>
      </c>
      <c r="AM95" s="54" t="str">
        <f ca="1">IFERROR(AVERAGE(OFFSET('20 %'!$E96,,(COLUMNS($E$6:AM95)-1)*4,,4)),"")</f>
        <v/>
      </c>
      <c r="AN95" s="54" t="str">
        <f ca="1">IFERROR(AVERAGE(OFFSET('20 %'!$E96,,(COLUMNS($E$6:AN95)-1)*4,,4)),"")</f>
        <v/>
      </c>
      <c r="AO95" s="54" t="str">
        <f ca="1">IFERROR(AVERAGE(OFFSET('20 %'!$E96,,(COLUMNS($E$6:AO95)-1)*4,,4)),"")</f>
        <v/>
      </c>
      <c r="AP95" s="54" t="str">
        <f ca="1">IFERROR(AVERAGE(OFFSET('20 %'!$E96,,(COLUMNS($E$6:AP95)-1)*4,,4)),"")</f>
        <v/>
      </c>
      <c r="AQ95" s="54" t="str">
        <f ca="1">IFERROR(AVERAGE(OFFSET('20 %'!$E96,,(COLUMNS($E$6:AQ95)-1)*4,,4)),"")</f>
        <v/>
      </c>
      <c r="AR95" s="54" t="str">
        <f ca="1">IFERROR(AVERAGE(OFFSET('20 %'!$E96,,(COLUMNS($E$6:AR95)-1)*4,,4)),"")</f>
        <v/>
      </c>
      <c r="AS95" s="54" t="str">
        <f ca="1">IFERROR(AVERAGE(OFFSET('20 %'!$E96,,(COLUMNS($E$6:AS95)-1)*4,,4)),"")</f>
        <v/>
      </c>
    </row>
    <row r="96" spans="2:45" x14ac:dyDescent="0.25">
      <c r="B96" s="42" t="str">
        <f>IF(ISBLANK('Nota de Estudiantes'!B99),"",'Nota de Estudiantes'!B99)</f>
        <v/>
      </c>
      <c r="C96" s="42" t="str">
        <f>IF(ISBLANK('Nota de Estudiantes'!C99),"",'Nota de Estudiantes'!C99)</f>
        <v/>
      </c>
      <c r="D96" s="38" t="str">
        <f>IF(ISBLANK('Nota de Estudiantes'!D99),"",'Nota de Estudiantes'!D99)</f>
        <v/>
      </c>
      <c r="E96" s="54" t="str">
        <f ca="1">IFERROR(AVERAGE(OFFSET('20 %'!$E97,,(COLUMNS($E$6:E96)-1)*4,,4)),"")</f>
        <v/>
      </c>
      <c r="F96" s="54" t="str">
        <f ca="1">IFERROR(AVERAGE(OFFSET('20 %'!$E97,,(COLUMNS($E$6:F96)-1)*4,,4)),"")</f>
        <v/>
      </c>
      <c r="G96" s="54" t="str">
        <f ca="1">IFERROR(AVERAGE(OFFSET('20 %'!$E97,,(COLUMNS($E$6:G96)-1)*4,,4)),"")</f>
        <v/>
      </c>
      <c r="H96" s="54" t="str">
        <f ca="1">IFERROR(AVERAGE(OFFSET('20 %'!$E97,,(COLUMNS($E$6:H96)-1)*4,,4)),"")</f>
        <v/>
      </c>
      <c r="I96" s="54" t="str">
        <f ca="1">IFERROR(AVERAGE(OFFSET('20 %'!$E97,,(COLUMNS($E$6:I96)-1)*4,,4)),"")</f>
        <v/>
      </c>
      <c r="J96" s="54" t="str">
        <f ca="1">IFERROR(AVERAGE(OFFSET('20 %'!$E97,,(COLUMNS($E$6:J96)-1)*4,,4)),"")</f>
        <v/>
      </c>
      <c r="K96" s="54" t="str">
        <f ca="1">IFERROR(AVERAGE(OFFSET('20 %'!$E97,,(COLUMNS($E$6:K96)-1)*4,,4)),"")</f>
        <v/>
      </c>
      <c r="L96" s="54" t="str">
        <f ca="1">IFERROR(AVERAGE(OFFSET('20 %'!$E97,,(COLUMNS($E$6:L96)-1)*4,,4)),"")</f>
        <v/>
      </c>
      <c r="M96" s="54" t="str">
        <f ca="1">IFERROR(AVERAGE(OFFSET('20 %'!$E97,,(COLUMNS($E$6:M96)-1)*4,,4)),"")</f>
        <v/>
      </c>
      <c r="N96" s="54" t="str">
        <f ca="1">IFERROR(AVERAGE(OFFSET('20 %'!$E97,,(COLUMNS($E$6:N96)-1)*4,,4)),"")</f>
        <v/>
      </c>
      <c r="O96" s="54" t="str">
        <f ca="1">IFERROR(AVERAGE(OFFSET('20 %'!$E97,,(COLUMNS($E$6:O96)-1)*4,,4)),"")</f>
        <v/>
      </c>
      <c r="P96" s="54" t="str">
        <f ca="1">IFERROR(AVERAGE(OFFSET('20 %'!$E97,,(COLUMNS($E$6:P96)-1)*4,,4)),"")</f>
        <v/>
      </c>
      <c r="Q96" s="54" t="str">
        <f ca="1">IFERROR(AVERAGE(OFFSET('20 %'!$E97,,(COLUMNS($E$6:Q96)-1)*4,,4)),"")</f>
        <v/>
      </c>
      <c r="R96" s="54" t="str">
        <f ca="1">IFERROR(AVERAGE(OFFSET('20 %'!$E97,,(COLUMNS($E$6:R96)-1)*4,,4)),"")</f>
        <v/>
      </c>
      <c r="S96" s="54" t="str">
        <f ca="1">IFERROR(AVERAGE(OFFSET('20 %'!$E97,,(COLUMNS($E$6:S96)-1)*4,,4)),"")</f>
        <v/>
      </c>
      <c r="T96" s="54" t="str">
        <f ca="1">IFERROR(AVERAGE(OFFSET('20 %'!$E97,,(COLUMNS($E$6:T96)-1)*4,,4)),"")</f>
        <v/>
      </c>
      <c r="U96" s="54" t="str">
        <f ca="1">IFERROR(AVERAGE(OFFSET('20 %'!$E97,,(COLUMNS($E$6:U96)-1)*4,,4)),"")</f>
        <v/>
      </c>
      <c r="V96" s="54" t="str">
        <f ca="1">IFERROR(AVERAGE(OFFSET('20 %'!$E97,,(COLUMNS($E$6:V96)-1)*4,,4)),"")</f>
        <v/>
      </c>
      <c r="W96" s="54" t="str">
        <f ca="1">IFERROR(AVERAGE(OFFSET('20 %'!$E97,,(COLUMNS($E$6:W96)-1)*4,,4)),"")</f>
        <v/>
      </c>
      <c r="X96" s="54" t="str">
        <f ca="1">IFERROR(AVERAGE(OFFSET('20 %'!$E97,,(COLUMNS($E$6:X96)-1)*4,,4)),"")</f>
        <v/>
      </c>
      <c r="Y96" s="54" t="str">
        <f ca="1">IFERROR(AVERAGE(OFFSET('20 %'!$E97,,(COLUMNS($E$6:Y96)-1)*4,,4)),"")</f>
        <v/>
      </c>
      <c r="Z96" s="54" t="str">
        <f ca="1">IFERROR(AVERAGE(OFFSET('20 %'!$E97,,(COLUMNS($E$6:Z96)-1)*4,,4)),"")</f>
        <v/>
      </c>
      <c r="AA96" s="54" t="str">
        <f ca="1">IFERROR(AVERAGE(OFFSET('20 %'!$E97,,(COLUMNS($E$6:AA96)-1)*4,,4)),"")</f>
        <v/>
      </c>
      <c r="AB96" s="54" t="str">
        <f ca="1">IFERROR(AVERAGE(OFFSET('20 %'!$E97,,(COLUMNS($E$6:AB96)-1)*4,,4)),"")</f>
        <v/>
      </c>
      <c r="AC96" s="54" t="str">
        <f ca="1">IFERROR(AVERAGE(OFFSET('20 %'!$E97,,(COLUMNS($E$6:AC96)-1)*4,,4)),"")</f>
        <v/>
      </c>
      <c r="AD96" s="54" t="str">
        <f ca="1">IFERROR(AVERAGE(OFFSET('20 %'!$E97,,(COLUMNS($E$6:AD96)-1)*4,,4)),"")</f>
        <v/>
      </c>
      <c r="AE96" s="54" t="str">
        <f ca="1">IFERROR(AVERAGE(OFFSET('20 %'!$E97,,(COLUMNS($E$6:AE96)-1)*4,,4)),"")</f>
        <v/>
      </c>
      <c r="AF96" s="54" t="str">
        <f ca="1">IFERROR(AVERAGE(OFFSET('20 %'!$E97,,(COLUMNS($E$6:AF96)-1)*4,,4)),"")</f>
        <v/>
      </c>
      <c r="AG96" s="54" t="str">
        <f ca="1">IFERROR(AVERAGE(OFFSET('20 %'!$E97,,(COLUMNS($E$6:AG96)-1)*4,,4)),"")</f>
        <v/>
      </c>
      <c r="AH96" s="54" t="str">
        <f ca="1">IFERROR(AVERAGE(OFFSET('20 %'!$E97,,(COLUMNS($E$6:AH96)-1)*4,,4)),"")</f>
        <v/>
      </c>
      <c r="AI96" s="54" t="str">
        <f ca="1">IFERROR(AVERAGE(OFFSET('20 %'!$E97,,(COLUMNS($E$6:AI96)-1)*4,,4)),"")</f>
        <v/>
      </c>
      <c r="AJ96" s="54" t="str">
        <f ca="1">IFERROR(AVERAGE(OFFSET('20 %'!$E97,,(COLUMNS($E$6:AJ96)-1)*4,,4)),"")</f>
        <v/>
      </c>
      <c r="AK96" s="54" t="str">
        <f ca="1">IFERROR(AVERAGE(OFFSET('20 %'!$E97,,(COLUMNS($E$6:AK96)-1)*4,,4)),"")</f>
        <v/>
      </c>
      <c r="AL96" s="54" t="str">
        <f ca="1">IFERROR(AVERAGE(OFFSET('20 %'!$E97,,(COLUMNS($E$6:AL96)-1)*4,,4)),"")</f>
        <v/>
      </c>
      <c r="AM96" s="54" t="str">
        <f ca="1">IFERROR(AVERAGE(OFFSET('20 %'!$E97,,(COLUMNS($E$6:AM96)-1)*4,,4)),"")</f>
        <v/>
      </c>
      <c r="AN96" s="54" t="str">
        <f ca="1">IFERROR(AVERAGE(OFFSET('20 %'!$E97,,(COLUMNS($E$6:AN96)-1)*4,,4)),"")</f>
        <v/>
      </c>
      <c r="AO96" s="54" t="str">
        <f ca="1">IFERROR(AVERAGE(OFFSET('20 %'!$E97,,(COLUMNS($E$6:AO96)-1)*4,,4)),"")</f>
        <v/>
      </c>
      <c r="AP96" s="54" t="str">
        <f ca="1">IFERROR(AVERAGE(OFFSET('20 %'!$E97,,(COLUMNS($E$6:AP96)-1)*4,,4)),"")</f>
        <v/>
      </c>
      <c r="AQ96" s="54" t="str">
        <f ca="1">IFERROR(AVERAGE(OFFSET('20 %'!$E97,,(COLUMNS($E$6:AQ96)-1)*4,,4)),"")</f>
        <v/>
      </c>
      <c r="AR96" s="54" t="str">
        <f ca="1">IFERROR(AVERAGE(OFFSET('20 %'!$E97,,(COLUMNS($E$6:AR96)-1)*4,,4)),"")</f>
        <v/>
      </c>
      <c r="AS96" s="54" t="str">
        <f ca="1">IFERROR(AVERAGE(OFFSET('20 %'!$E97,,(COLUMNS($E$6:AS96)-1)*4,,4)),"")</f>
        <v/>
      </c>
    </row>
    <row r="97" spans="2:45" x14ac:dyDescent="0.25">
      <c r="B97" s="42" t="str">
        <f>IF(ISBLANK('Nota de Estudiantes'!B100),"",'Nota de Estudiantes'!B100)</f>
        <v/>
      </c>
      <c r="C97" s="42" t="str">
        <f>IF(ISBLANK('Nota de Estudiantes'!C100),"",'Nota de Estudiantes'!C100)</f>
        <v/>
      </c>
      <c r="D97" s="38" t="str">
        <f>IF(ISBLANK('Nota de Estudiantes'!D100),"",'Nota de Estudiantes'!D100)</f>
        <v/>
      </c>
      <c r="E97" s="54" t="str">
        <f ca="1">IFERROR(AVERAGE(OFFSET('20 %'!$E98,,(COLUMNS($E$6:E97)-1)*4,,4)),"")</f>
        <v/>
      </c>
      <c r="F97" s="54" t="str">
        <f ca="1">IFERROR(AVERAGE(OFFSET('20 %'!$E98,,(COLUMNS($E$6:F97)-1)*4,,4)),"")</f>
        <v/>
      </c>
      <c r="G97" s="54" t="str">
        <f ca="1">IFERROR(AVERAGE(OFFSET('20 %'!$E98,,(COLUMNS($E$6:G97)-1)*4,,4)),"")</f>
        <v/>
      </c>
      <c r="H97" s="54" t="str">
        <f ca="1">IFERROR(AVERAGE(OFFSET('20 %'!$E98,,(COLUMNS($E$6:H97)-1)*4,,4)),"")</f>
        <v/>
      </c>
      <c r="I97" s="54" t="str">
        <f ca="1">IFERROR(AVERAGE(OFFSET('20 %'!$E98,,(COLUMNS($E$6:I97)-1)*4,,4)),"")</f>
        <v/>
      </c>
      <c r="J97" s="54" t="str">
        <f ca="1">IFERROR(AVERAGE(OFFSET('20 %'!$E98,,(COLUMNS($E$6:J97)-1)*4,,4)),"")</f>
        <v/>
      </c>
      <c r="K97" s="54" t="str">
        <f ca="1">IFERROR(AVERAGE(OFFSET('20 %'!$E98,,(COLUMNS($E$6:K97)-1)*4,,4)),"")</f>
        <v/>
      </c>
      <c r="L97" s="54" t="str">
        <f ca="1">IFERROR(AVERAGE(OFFSET('20 %'!$E98,,(COLUMNS($E$6:L97)-1)*4,,4)),"")</f>
        <v/>
      </c>
      <c r="M97" s="54" t="str">
        <f ca="1">IFERROR(AVERAGE(OFFSET('20 %'!$E98,,(COLUMNS($E$6:M97)-1)*4,,4)),"")</f>
        <v/>
      </c>
      <c r="N97" s="54" t="str">
        <f ca="1">IFERROR(AVERAGE(OFFSET('20 %'!$E98,,(COLUMNS($E$6:N97)-1)*4,,4)),"")</f>
        <v/>
      </c>
      <c r="O97" s="54" t="str">
        <f ca="1">IFERROR(AVERAGE(OFFSET('20 %'!$E98,,(COLUMNS($E$6:O97)-1)*4,,4)),"")</f>
        <v/>
      </c>
      <c r="P97" s="54" t="str">
        <f ca="1">IFERROR(AVERAGE(OFFSET('20 %'!$E98,,(COLUMNS($E$6:P97)-1)*4,,4)),"")</f>
        <v/>
      </c>
      <c r="Q97" s="54" t="str">
        <f ca="1">IFERROR(AVERAGE(OFFSET('20 %'!$E98,,(COLUMNS($E$6:Q97)-1)*4,,4)),"")</f>
        <v/>
      </c>
      <c r="R97" s="54" t="str">
        <f ca="1">IFERROR(AVERAGE(OFFSET('20 %'!$E98,,(COLUMNS($E$6:R97)-1)*4,,4)),"")</f>
        <v/>
      </c>
      <c r="S97" s="54" t="str">
        <f ca="1">IFERROR(AVERAGE(OFFSET('20 %'!$E98,,(COLUMNS($E$6:S97)-1)*4,,4)),"")</f>
        <v/>
      </c>
      <c r="T97" s="54" t="str">
        <f ca="1">IFERROR(AVERAGE(OFFSET('20 %'!$E98,,(COLUMNS($E$6:T97)-1)*4,,4)),"")</f>
        <v/>
      </c>
      <c r="U97" s="54" t="str">
        <f ca="1">IFERROR(AVERAGE(OFFSET('20 %'!$E98,,(COLUMNS($E$6:U97)-1)*4,,4)),"")</f>
        <v/>
      </c>
      <c r="V97" s="54" t="str">
        <f ca="1">IFERROR(AVERAGE(OFFSET('20 %'!$E98,,(COLUMNS($E$6:V97)-1)*4,,4)),"")</f>
        <v/>
      </c>
      <c r="W97" s="54" t="str">
        <f ca="1">IFERROR(AVERAGE(OFFSET('20 %'!$E98,,(COLUMNS($E$6:W97)-1)*4,,4)),"")</f>
        <v/>
      </c>
      <c r="X97" s="54" t="str">
        <f ca="1">IFERROR(AVERAGE(OFFSET('20 %'!$E98,,(COLUMNS($E$6:X97)-1)*4,,4)),"")</f>
        <v/>
      </c>
      <c r="Y97" s="54" t="str">
        <f ca="1">IFERROR(AVERAGE(OFFSET('20 %'!$E98,,(COLUMNS($E$6:Y97)-1)*4,,4)),"")</f>
        <v/>
      </c>
      <c r="Z97" s="54" t="str">
        <f ca="1">IFERROR(AVERAGE(OFFSET('20 %'!$E98,,(COLUMNS($E$6:Z97)-1)*4,,4)),"")</f>
        <v/>
      </c>
      <c r="AA97" s="54" t="str">
        <f ca="1">IFERROR(AVERAGE(OFFSET('20 %'!$E98,,(COLUMNS($E$6:AA97)-1)*4,,4)),"")</f>
        <v/>
      </c>
      <c r="AB97" s="54" t="str">
        <f ca="1">IFERROR(AVERAGE(OFFSET('20 %'!$E98,,(COLUMNS($E$6:AB97)-1)*4,,4)),"")</f>
        <v/>
      </c>
      <c r="AC97" s="54" t="str">
        <f ca="1">IFERROR(AVERAGE(OFFSET('20 %'!$E98,,(COLUMNS($E$6:AC97)-1)*4,,4)),"")</f>
        <v/>
      </c>
      <c r="AD97" s="54" t="str">
        <f ca="1">IFERROR(AVERAGE(OFFSET('20 %'!$E98,,(COLUMNS($E$6:AD97)-1)*4,,4)),"")</f>
        <v/>
      </c>
      <c r="AE97" s="54" t="str">
        <f ca="1">IFERROR(AVERAGE(OFFSET('20 %'!$E98,,(COLUMNS($E$6:AE97)-1)*4,,4)),"")</f>
        <v/>
      </c>
      <c r="AF97" s="54" t="str">
        <f ca="1">IFERROR(AVERAGE(OFFSET('20 %'!$E98,,(COLUMNS($E$6:AF97)-1)*4,,4)),"")</f>
        <v/>
      </c>
      <c r="AG97" s="54" t="str">
        <f ca="1">IFERROR(AVERAGE(OFFSET('20 %'!$E98,,(COLUMNS($E$6:AG97)-1)*4,,4)),"")</f>
        <v/>
      </c>
      <c r="AH97" s="54" t="str">
        <f ca="1">IFERROR(AVERAGE(OFFSET('20 %'!$E98,,(COLUMNS($E$6:AH97)-1)*4,,4)),"")</f>
        <v/>
      </c>
      <c r="AI97" s="54" t="str">
        <f ca="1">IFERROR(AVERAGE(OFFSET('20 %'!$E98,,(COLUMNS($E$6:AI97)-1)*4,,4)),"")</f>
        <v/>
      </c>
      <c r="AJ97" s="54" t="str">
        <f ca="1">IFERROR(AVERAGE(OFFSET('20 %'!$E98,,(COLUMNS($E$6:AJ97)-1)*4,,4)),"")</f>
        <v/>
      </c>
      <c r="AK97" s="54" t="str">
        <f ca="1">IFERROR(AVERAGE(OFFSET('20 %'!$E98,,(COLUMNS($E$6:AK97)-1)*4,,4)),"")</f>
        <v/>
      </c>
      <c r="AL97" s="54" t="str">
        <f ca="1">IFERROR(AVERAGE(OFFSET('20 %'!$E98,,(COLUMNS($E$6:AL97)-1)*4,,4)),"")</f>
        <v/>
      </c>
      <c r="AM97" s="54" t="str">
        <f ca="1">IFERROR(AVERAGE(OFFSET('20 %'!$E98,,(COLUMNS($E$6:AM97)-1)*4,,4)),"")</f>
        <v/>
      </c>
      <c r="AN97" s="54" t="str">
        <f ca="1">IFERROR(AVERAGE(OFFSET('20 %'!$E98,,(COLUMNS($E$6:AN97)-1)*4,,4)),"")</f>
        <v/>
      </c>
      <c r="AO97" s="54" t="str">
        <f ca="1">IFERROR(AVERAGE(OFFSET('20 %'!$E98,,(COLUMNS($E$6:AO97)-1)*4,,4)),"")</f>
        <v/>
      </c>
      <c r="AP97" s="54" t="str">
        <f ca="1">IFERROR(AVERAGE(OFFSET('20 %'!$E98,,(COLUMNS($E$6:AP97)-1)*4,,4)),"")</f>
        <v/>
      </c>
      <c r="AQ97" s="54" t="str">
        <f ca="1">IFERROR(AVERAGE(OFFSET('20 %'!$E98,,(COLUMNS($E$6:AQ97)-1)*4,,4)),"")</f>
        <v/>
      </c>
      <c r="AR97" s="54" t="str">
        <f ca="1">IFERROR(AVERAGE(OFFSET('20 %'!$E98,,(COLUMNS($E$6:AR97)-1)*4,,4)),"")</f>
        <v/>
      </c>
      <c r="AS97" s="54" t="str">
        <f ca="1">IFERROR(AVERAGE(OFFSET('20 %'!$E98,,(COLUMNS($E$6:AS97)-1)*4,,4)),"")</f>
        <v/>
      </c>
    </row>
    <row r="98" spans="2:45" x14ac:dyDescent="0.25">
      <c r="B98" s="42" t="str">
        <f>IF(ISBLANK('Nota de Estudiantes'!B101),"",'Nota de Estudiantes'!B101)</f>
        <v/>
      </c>
      <c r="C98" s="42" t="str">
        <f>IF(ISBLANK('Nota de Estudiantes'!C101),"",'Nota de Estudiantes'!C101)</f>
        <v/>
      </c>
      <c r="D98" s="38" t="str">
        <f>IF(ISBLANK('Nota de Estudiantes'!D101),"",'Nota de Estudiantes'!D101)</f>
        <v/>
      </c>
      <c r="E98" s="54" t="str">
        <f ca="1">IFERROR(AVERAGE(OFFSET('20 %'!$E99,,(COLUMNS($E$6:E98)-1)*4,,4)),"")</f>
        <v/>
      </c>
      <c r="F98" s="54" t="str">
        <f ca="1">IFERROR(AVERAGE(OFFSET('20 %'!$E99,,(COLUMNS($E$6:F98)-1)*4,,4)),"")</f>
        <v/>
      </c>
      <c r="G98" s="54" t="str">
        <f ca="1">IFERROR(AVERAGE(OFFSET('20 %'!$E99,,(COLUMNS($E$6:G98)-1)*4,,4)),"")</f>
        <v/>
      </c>
      <c r="H98" s="54" t="str">
        <f ca="1">IFERROR(AVERAGE(OFFSET('20 %'!$E99,,(COLUMNS($E$6:H98)-1)*4,,4)),"")</f>
        <v/>
      </c>
      <c r="I98" s="54" t="str">
        <f ca="1">IFERROR(AVERAGE(OFFSET('20 %'!$E99,,(COLUMNS($E$6:I98)-1)*4,,4)),"")</f>
        <v/>
      </c>
      <c r="J98" s="54" t="str">
        <f ca="1">IFERROR(AVERAGE(OFFSET('20 %'!$E99,,(COLUMNS($E$6:J98)-1)*4,,4)),"")</f>
        <v/>
      </c>
      <c r="K98" s="54" t="str">
        <f ca="1">IFERROR(AVERAGE(OFFSET('20 %'!$E99,,(COLUMNS($E$6:K98)-1)*4,,4)),"")</f>
        <v/>
      </c>
      <c r="L98" s="54" t="str">
        <f ca="1">IFERROR(AVERAGE(OFFSET('20 %'!$E99,,(COLUMNS($E$6:L98)-1)*4,,4)),"")</f>
        <v/>
      </c>
      <c r="M98" s="54" t="str">
        <f ca="1">IFERROR(AVERAGE(OFFSET('20 %'!$E99,,(COLUMNS($E$6:M98)-1)*4,,4)),"")</f>
        <v/>
      </c>
      <c r="N98" s="54" t="str">
        <f ca="1">IFERROR(AVERAGE(OFFSET('20 %'!$E99,,(COLUMNS($E$6:N98)-1)*4,,4)),"")</f>
        <v/>
      </c>
      <c r="O98" s="54" t="str">
        <f ca="1">IFERROR(AVERAGE(OFFSET('20 %'!$E99,,(COLUMNS($E$6:O98)-1)*4,,4)),"")</f>
        <v/>
      </c>
      <c r="P98" s="54" t="str">
        <f ca="1">IFERROR(AVERAGE(OFFSET('20 %'!$E99,,(COLUMNS($E$6:P98)-1)*4,,4)),"")</f>
        <v/>
      </c>
      <c r="Q98" s="54" t="str">
        <f ca="1">IFERROR(AVERAGE(OFFSET('20 %'!$E99,,(COLUMNS($E$6:Q98)-1)*4,,4)),"")</f>
        <v/>
      </c>
      <c r="R98" s="54" t="str">
        <f ca="1">IFERROR(AVERAGE(OFFSET('20 %'!$E99,,(COLUMNS($E$6:R98)-1)*4,,4)),"")</f>
        <v/>
      </c>
      <c r="S98" s="54" t="str">
        <f ca="1">IFERROR(AVERAGE(OFFSET('20 %'!$E99,,(COLUMNS($E$6:S98)-1)*4,,4)),"")</f>
        <v/>
      </c>
      <c r="T98" s="54" t="str">
        <f ca="1">IFERROR(AVERAGE(OFFSET('20 %'!$E99,,(COLUMNS($E$6:T98)-1)*4,,4)),"")</f>
        <v/>
      </c>
      <c r="U98" s="54" t="str">
        <f ca="1">IFERROR(AVERAGE(OFFSET('20 %'!$E99,,(COLUMNS($E$6:U98)-1)*4,,4)),"")</f>
        <v/>
      </c>
      <c r="V98" s="54" t="str">
        <f ca="1">IFERROR(AVERAGE(OFFSET('20 %'!$E99,,(COLUMNS($E$6:V98)-1)*4,,4)),"")</f>
        <v/>
      </c>
      <c r="W98" s="54" t="str">
        <f ca="1">IFERROR(AVERAGE(OFFSET('20 %'!$E99,,(COLUMNS($E$6:W98)-1)*4,,4)),"")</f>
        <v/>
      </c>
      <c r="X98" s="54" t="str">
        <f ca="1">IFERROR(AVERAGE(OFFSET('20 %'!$E99,,(COLUMNS($E$6:X98)-1)*4,,4)),"")</f>
        <v/>
      </c>
      <c r="Y98" s="54" t="str">
        <f ca="1">IFERROR(AVERAGE(OFFSET('20 %'!$E99,,(COLUMNS($E$6:Y98)-1)*4,,4)),"")</f>
        <v/>
      </c>
      <c r="Z98" s="54" t="str">
        <f ca="1">IFERROR(AVERAGE(OFFSET('20 %'!$E99,,(COLUMNS($E$6:Z98)-1)*4,,4)),"")</f>
        <v/>
      </c>
      <c r="AA98" s="54" t="str">
        <f ca="1">IFERROR(AVERAGE(OFFSET('20 %'!$E99,,(COLUMNS($E$6:AA98)-1)*4,,4)),"")</f>
        <v/>
      </c>
      <c r="AB98" s="54" t="str">
        <f ca="1">IFERROR(AVERAGE(OFFSET('20 %'!$E99,,(COLUMNS($E$6:AB98)-1)*4,,4)),"")</f>
        <v/>
      </c>
      <c r="AC98" s="54" t="str">
        <f ca="1">IFERROR(AVERAGE(OFFSET('20 %'!$E99,,(COLUMNS($E$6:AC98)-1)*4,,4)),"")</f>
        <v/>
      </c>
      <c r="AD98" s="54" t="str">
        <f ca="1">IFERROR(AVERAGE(OFFSET('20 %'!$E99,,(COLUMNS($E$6:AD98)-1)*4,,4)),"")</f>
        <v/>
      </c>
      <c r="AE98" s="54" t="str">
        <f ca="1">IFERROR(AVERAGE(OFFSET('20 %'!$E99,,(COLUMNS($E$6:AE98)-1)*4,,4)),"")</f>
        <v/>
      </c>
      <c r="AF98" s="54" t="str">
        <f ca="1">IFERROR(AVERAGE(OFFSET('20 %'!$E99,,(COLUMNS($E$6:AF98)-1)*4,,4)),"")</f>
        <v/>
      </c>
      <c r="AG98" s="54" t="str">
        <f ca="1">IFERROR(AVERAGE(OFFSET('20 %'!$E99,,(COLUMNS($E$6:AG98)-1)*4,,4)),"")</f>
        <v/>
      </c>
      <c r="AH98" s="54" t="str">
        <f ca="1">IFERROR(AVERAGE(OFFSET('20 %'!$E99,,(COLUMNS($E$6:AH98)-1)*4,,4)),"")</f>
        <v/>
      </c>
      <c r="AI98" s="54" t="str">
        <f ca="1">IFERROR(AVERAGE(OFFSET('20 %'!$E99,,(COLUMNS($E$6:AI98)-1)*4,,4)),"")</f>
        <v/>
      </c>
      <c r="AJ98" s="54" t="str">
        <f ca="1">IFERROR(AVERAGE(OFFSET('20 %'!$E99,,(COLUMNS($E$6:AJ98)-1)*4,,4)),"")</f>
        <v/>
      </c>
      <c r="AK98" s="54" t="str">
        <f ca="1">IFERROR(AVERAGE(OFFSET('20 %'!$E99,,(COLUMNS($E$6:AK98)-1)*4,,4)),"")</f>
        <v/>
      </c>
      <c r="AL98" s="54" t="str">
        <f ca="1">IFERROR(AVERAGE(OFFSET('20 %'!$E99,,(COLUMNS($E$6:AL98)-1)*4,,4)),"")</f>
        <v/>
      </c>
      <c r="AM98" s="54" t="str">
        <f ca="1">IFERROR(AVERAGE(OFFSET('20 %'!$E99,,(COLUMNS($E$6:AM98)-1)*4,,4)),"")</f>
        <v/>
      </c>
      <c r="AN98" s="54" t="str">
        <f ca="1">IFERROR(AVERAGE(OFFSET('20 %'!$E99,,(COLUMNS($E$6:AN98)-1)*4,,4)),"")</f>
        <v/>
      </c>
      <c r="AO98" s="54" t="str">
        <f ca="1">IFERROR(AVERAGE(OFFSET('20 %'!$E99,,(COLUMNS($E$6:AO98)-1)*4,,4)),"")</f>
        <v/>
      </c>
      <c r="AP98" s="54" t="str">
        <f ca="1">IFERROR(AVERAGE(OFFSET('20 %'!$E99,,(COLUMNS($E$6:AP98)-1)*4,,4)),"")</f>
        <v/>
      </c>
      <c r="AQ98" s="54" t="str">
        <f ca="1">IFERROR(AVERAGE(OFFSET('20 %'!$E99,,(COLUMNS($E$6:AQ98)-1)*4,,4)),"")</f>
        <v/>
      </c>
      <c r="AR98" s="54" t="str">
        <f ca="1">IFERROR(AVERAGE(OFFSET('20 %'!$E99,,(COLUMNS($E$6:AR98)-1)*4,,4)),"")</f>
        <v/>
      </c>
      <c r="AS98" s="54" t="str">
        <f ca="1">IFERROR(AVERAGE(OFFSET('20 %'!$E99,,(COLUMNS($E$6:AS98)-1)*4,,4)),"")</f>
        <v/>
      </c>
    </row>
    <row r="99" spans="2:45" x14ac:dyDescent="0.25">
      <c r="B99" s="42" t="str">
        <f>IF(ISBLANK('Nota de Estudiantes'!B102),"",'Nota de Estudiantes'!B102)</f>
        <v/>
      </c>
      <c r="C99" s="42" t="str">
        <f>IF(ISBLANK('Nota de Estudiantes'!C102),"",'Nota de Estudiantes'!C102)</f>
        <v/>
      </c>
      <c r="D99" s="38" t="str">
        <f>IF(ISBLANK('Nota de Estudiantes'!D102),"",'Nota de Estudiantes'!D102)</f>
        <v/>
      </c>
      <c r="E99" s="54" t="str">
        <f ca="1">IFERROR(AVERAGE(OFFSET('20 %'!$E100,,(COLUMNS($E$6:E99)-1)*4,,4)),"")</f>
        <v/>
      </c>
      <c r="F99" s="54" t="str">
        <f ca="1">IFERROR(AVERAGE(OFFSET('20 %'!$E100,,(COLUMNS($E$6:F99)-1)*4,,4)),"")</f>
        <v/>
      </c>
      <c r="G99" s="54" t="str">
        <f ca="1">IFERROR(AVERAGE(OFFSET('20 %'!$E100,,(COLUMNS($E$6:G99)-1)*4,,4)),"")</f>
        <v/>
      </c>
      <c r="H99" s="54" t="str">
        <f ca="1">IFERROR(AVERAGE(OFFSET('20 %'!$E100,,(COLUMNS($E$6:H99)-1)*4,,4)),"")</f>
        <v/>
      </c>
      <c r="I99" s="54" t="str">
        <f ca="1">IFERROR(AVERAGE(OFFSET('20 %'!$E100,,(COLUMNS($E$6:I99)-1)*4,,4)),"")</f>
        <v/>
      </c>
      <c r="J99" s="54" t="str">
        <f ca="1">IFERROR(AVERAGE(OFFSET('20 %'!$E100,,(COLUMNS($E$6:J99)-1)*4,,4)),"")</f>
        <v/>
      </c>
      <c r="K99" s="54" t="str">
        <f ca="1">IFERROR(AVERAGE(OFFSET('20 %'!$E100,,(COLUMNS($E$6:K99)-1)*4,,4)),"")</f>
        <v/>
      </c>
      <c r="L99" s="54" t="str">
        <f ca="1">IFERROR(AVERAGE(OFFSET('20 %'!$E100,,(COLUMNS($E$6:L99)-1)*4,,4)),"")</f>
        <v/>
      </c>
      <c r="M99" s="54" t="str">
        <f ca="1">IFERROR(AVERAGE(OFFSET('20 %'!$E100,,(COLUMNS($E$6:M99)-1)*4,,4)),"")</f>
        <v/>
      </c>
      <c r="N99" s="54" t="str">
        <f ca="1">IFERROR(AVERAGE(OFFSET('20 %'!$E100,,(COLUMNS($E$6:N99)-1)*4,,4)),"")</f>
        <v/>
      </c>
      <c r="O99" s="54" t="str">
        <f ca="1">IFERROR(AVERAGE(OFFSET('20 %'!$E100,,(COLUMNS($E$6:O99)-1)*4,,4)),"")</f>
        <v/>
      </c>
      <c r="P99" s="54" t="str">
        <f ca="1">IFERROR(AVERAGE(OFFSET('20 %'!$E100,,(COLUMNS($E$6:P99)-1)*4,,4)),"")</f>
        <v/>
      </c>
      <c r="Q99" s="54" t="str">
        <f ca="1">IFERROR(AVERAGE(OFFSET('20 %'!$E100,,(COLUMNS($E$6:Q99)-1)*4,,4)),"")</f>
        <v/>
      </c>
      <c r="R99" s="54" t="str">
        <f ca="1">IFERROR(AVERAGE(OFFSET('20 %'!$E100,,(COLUMNS($E$6:R99)-1)*4,,4)),"")</f>
        <v/>
      </c>
      <c r="S99" s="54" t="str">
        <f ca="1">IFERROR(AVERAGE(OFFSET('20 %'!$E100,,(COLUMNS($E$6:S99)-1)*4,,4)),"")</f>
        <v/>
      </c>
      <c r="T99" s="54" t="str">
        <f ca="1">IFERROR(AVERAGE(OFFSET('20 %'!$E100,,(COLUMNS($E$6:T99)-1)*4,,4)),"")</f>
        <v/>
      </c>
      <c r="U99" s="54" t="str">
        <f ca="1">IFERROR(AVERAGE(OFFSET('20 %'!$E100,,(COLUMNS($E$6:U99)-1)*4,,4)),"")</f>
        <v/>
      </c>
      <c r="V99" s="54" t="str">
        <f ca="1">IFERROR(AVERAGE(OFFSET('20 %'!$E100,,(COLUMNS($E$6:V99)-1)*4,,4)),"")</f>
        <v/>
      </c>
      <c r="W99" s="54" t="str">
        <f ca="1">IFERROR(AVERAGE(OFFSET('20 %'!$E100,,(COLUMNS($E$6:W99)-1)*4,,4)),"")</f>
        <v/>
      </c>
      <c r="X99" s="54" t="str">
        <f ca="1">IFERROR(AVERAGE(OFFSET('20 %'!$E100,,(COLUMNS($E$6:X99)-1)*4,,4)),"")</f>
        <v/>
      </c>
      <c r="Y99" s="54" t="str">
        <f ca="1">IFERROR(AVERAGE(OFFSET('20 %'!$E100,,(COLUMNS($E$6:Y99)-1)*4,,4)),"")</f>
        <v/>
      </c>
      <c r="Z99" s="54" t="str">
        <f ca="1">IFERROR(AVERAGE(OFFSET('20 %'!$E100,,(COLUMNS($E$6:Z99)-1)*4,,4)),"")</f>
        <v/>
      </c>
      <c r="AA99" s="54" t="str">
        <f ca="1">IFERROR(AVERAGE(OFFSET('20 %'!$E100,,(COLUMNS($E$6:AA99)-1)*4,,4)),"")</f>
        <v/>
      </c>
      <c r="AB99" s="54" t="str">
        <f ca="1">IFERROR(AVERAGE(OFFSET('20 %'!$E100,,(COLUMNS($E$6:AB99)-1)*4,,4)),"")</f>
        <v/>
      </c>
      <c r="AC99" s="54" t="str">
        <f ca="1">IFERROR(AVERAGE(OFFSET('20 %'!$E100,,(COLUMNS($E$6:AC99)-1)*4,,4)),"")</f>
        <v/>
      </c>
      <c r="AD99" s="54" t="str">
        <f ca="1">IFERROR(AVERAGE(OFFSET('20 %'!$E100,,(COLUMNS($E$6:AD99)-1)*4,,4)),"")</f>
        <v/>
      </c>
      <c r="AE99" s="54" t="str">
        <f ca="1">IFERROR(AVERAGE(OFFSET('20 %'!$E100,,(COLUMNS($E$6:AE99)-1)*4,,4)),"")</f>
        <v/>
      </c>
      <c r="AF99" s="54" t="str">
        <f ca="1">IFERROR(AVERAGE(OFFSET('20 %'!$E100,,(COLUMNS($E$6:AF99)-1)*4,,4)),"")</f>
        <v/>
      </c>
      <c r="AG99" s="54" t="str">
        <f ca="1">IFERROR(AVERAGE(OFFSET('20 %'!$E100,,(COLUMNS($E$6:AG99)-1)*4,,4)),"")</f>
        <v/>
      </c>
      <c r="AH99" s="54" t="str">
        <f ca="1">IFERROR(AVERAGE(OFFSET('20 %'!$E100,,(COLUMNS($E$6:AH99)-1)*4,,4)),"")</f>
        <v/>
      </c>
      <c r="AI99" s="54" t="str">
        <f ca="1">IFERROR(AVERAGE(OFFSET('20 %'!$E100,,(COLUMNS($E$6:AI99)-1)*4,,4)),"")</f>
        <v/>
      </c>
      <c r="AJ99" s="54" t="str">
        <f ca="1">IFERROR(AVERAGE(OFFSET('20 %'!$E100,,(COLUMNS($E$6:AJ99)-1)*4,,4)),"")</f>
        <v/>
      </c>
      <c r="AK99" s="54" t="str">
        <f ca="1">IFERROR(AVERAGE(OFFSET('20 %'!$E100,,(COLUMNS($E$6:AK99)-1)*4,,4)),"")</f>
        <v/>
      </c>
      <c r="AL99" s="54" t="str">
        <f ca="1">IFERROR(AVERAGE(OFFSET('20 %'!$E100,,(COLUMNS($E$6:AL99)-1)*4,,4)),"")</f>
        <v/>
      </c>
      <c r="AM99" s="54" t="str">
        <f ca="1">IFERROR(AVERAGE(OFFSET('20 %'!$E100,,(COLUMNS($E$6:AM99)-1)*4,,4)),"")</f>
        <v/>
      </c>
      <c r="AN99" s="54" t="str">
        <f ca="1">IFERROR(AVERAGE(OFFSET('20 %'!$E100,,(COLUMNS($E$6:AN99)-1)*4,,4)),"")</f>
        <v/>
      </c>
      <c r="AO99" s="54" t="str">
        <f ca="1">IFERROR(AVERAGE(OFFSET('20 %'!$E100,,(COLUMNS($E$6:AO99)-1)*4,,4)),"")</f>
        <v/>
      </c>
      <c r="AP99" s="54" t="str">
        <f ca="1">IFERROR(AVERAGE(OFFSET('20 %'!$E100,,(COLUMNS($E$6:AP99)-1)*4,,4)),"")</f>
        <v/>
      </c>
      <c r="AQ99" s="54" t="str">
        <f ca="1">IFERROR(AVERAGE(OFFSET('20 %'!$E100,,(COLUMNS($E$6:AQ99)-1)*4,,4)),"")</f>
        <v/>
      </c>
      <c r="AR99" s="54" t="str">
        <f ca="1">IFERROR(AVERAGE(OFFSET('20 %'!$E100,,(COLUMNS($E$6:AR99)-1)*4,,4)),"")</f>
        <v/>
      </c>
      <c r="AS99" s="54" t="str">
        <f ca="1">IFERROR(AVERAGE(OFFSET('20 %'!$E100,,(COLUMNS($E$6:AS99)-1)*4,,4)),"")</f>
        <v/>
      </c>
    </row>
    <row r="100" spans="2:45" x14ac:dyDescent="0.25">
      <c r="B100" s="42" t="str">
        <f>IF(ISBLANK('Nota de Estudiantes'!B103),"",'Nota de Estudiantes'!B103)</f>
        <v/>
      </c>
      <c r="C100" s="42" t="str">
        <f>IF(ISBLANK('Nota de Estudiantes'!C103),"",'Nota de Estudiantes'!C103)</f>
        <v/>
      </c>
      <c r="D100" s="38" t="str">
        <f>IF(ISBLANK('Nota de Estudiantes'!D103),"",'Nota de Estudiantes'!D103)</f>
        <v/>
      </c>
      <c r="E100" s="54" t="str">
        <f ca="1">IFERROR(AVERAGE(OFFSET('20 %'!$E101,,(COLUMNS($E$6:E100)-1)*4,,4)),"")</f>
        <v/>
      </c>
      <c r="F100" s="54" t="str">
        <f ca="1">IFERROR(AVERAGE(OFFSET('20 %'!$E101,,(COLUMNS($E$6:F100)-1)*4,,4)),"")</f>
        <v/>
      </c>
      <c r="G100" s="54" t="str">
        <f ca="1">IFERROR(AVERAGE(OFFSET('20 %'!$E101,,(COLUMNS($E$6:G100)-1)*4,,4)),"")</f>
        <v/>
      </c>
      <c r="H100" s="54" t="str">
        <f ca="1">IFERROR(AVERAGE(OFFSET('20 %'!$E101,,(COLUMNS($E$6:H100)-1)*4,,4)),"")</f>
        <v/>
      </c>
      <c r="I100" s="54" t="str">
        <f ca="1">IFERROR(AVERAGE(OFFSET('20 %'!$E101,,(COLUMNS($E$6:I100)-1)*4,,4)),"")</f>
        <v/>
      </c>
      <c r="J100" s="54" t="str">
        <f ca="1">IFERROR(AVERAGE(OFFSET('20 %'!$E101,,(COLUMNS($E$6:J100)-1)*4,,4)),"")</f>
        <v/>
      </c>
      <c r="K100" s="54" t="str">
        <f ca="1">IFERROR(AVERAGE(OFFSET('20 %'!$E101,,(COLUMNS($E$6:K100)-1)*4,,4)),"")</f>
        <v/>
      </c>
      <c r="L100" s="54" t="str">
        <f ca="1">IFERROR(AVERAGE(OFFSET('20 %'!$E101,,(COLUMNS($E$6:L100)-1)*4,,4)),"")</f>
        <v/>
      </c>
      <c r="M100" s="54" t="str">
        <f ca="1">IFERROR(AVERAGE(OFFSET('20 %'!$E101,,(COLUMNS($E$6:M100)-1)*4,,4)),"")</f>
        <v/>
      </c>
      <c r="N100" s="54" t="str">
        <f ca="1">IFERROR(AVERAGE(OFFSET('20 %'!$E101,,(COLUMNS($E$6:N100)-1)*4,,4)),"")</f>
        <v/>
      </c>
      <c r="O100" s="54" t="str">
        <f ca="1">IFERROR(AVERAGE(OFFSET('20 %'!$E101,,(COLUMNS($E$6:O100)-1)*4,,4)),"")</f>
        <v/>
      </c>
      <c r="P100" s="54" t="str">
        <f ca="1">IFERROR(AVERAGE(OFFSET('20 %'!$E101,,(COLUMNS($E$6:P100)-1)*4,,4)),"")</f>
        <v/>
      </c>
      <c r="Q100" s="54" t="str">
        <f ca="1">IFERROR(AVERAGE(OFFSET('20 %'!$E101,,(COLUMNS($E$6:Q100)-1)*4,,4)),"")</f>
        <v/>
      </c>
      <c r="R100" s="54" t="str">
        <f ca="1">IFERROR(AVERAGE(OFFSET('20 %'!$E101,,(COLUMNS($E$6:R100)-1)*4,,4)),"")</f>
        <v/>
      </c>
      <c r="S100" s="54" t="str">
        <f ca="1">IFERROR(AVERAGE(OFFSET('20 %'!$E101,,(COLUMNS($E$6:S100)-1)*4,,4)),"")</f>
        <v/>
      </c>
      <c r="T100" s="54" t="str">
        <f ca="1">IFERROR(AVERAGE(OFFSET('20 %'!$E101,,(COLUMNS($E$6:T100)-1)*4,,4)),"")</f>
        <v/>
      </c>
      <c r="U100" s="54" t="str">
        <f ca="1">IFERROR(AVERAGE(OFFSET('20 %'!$E101,,(COLUMNS($E$6:U100)-1)*4,,4)),"")</f>
        <v/>
      </c>
      <c r="V100" s="54" t="str">
        <f ca="1">IFERROR(AVERAGE(OFFSET('20 %'!$E101,,(COLUMNS($E$6:V100)-1)*4,,4)),"")</f>
        <v/>
      </c>
      <c r="W100" s="54" t="str">
        <f ca="1">IFERROR(AVERAGE(OFFSET('20 %'!$E101,,(COLUMNS($E$6:W100)-1)*4,,4)),"")</f>
        <v/>
      </c>
      <c r="X100" s="54" t="str">
        <f ca="1">IFERROR(AVERAGE(OFFSET('20 %'!$E101,,(COLUMNS($E$6:X100)-1)*4,,4)),"")</f>
        <v/>
      </c>
      <c r="Y100" s="54" t="str">
        <f ca="1">IFERROR(AVERAGE(OFFSET('20 %'!$E101,,(COLUMNS($E$6:Y100)-1)*4,,4)),"")</f>
        <v/>
      </c>
      <c r="Z100" s="54" t="str">
        <f ca="1">IFERROR(AVERAGE(OFFSET('20 %'!$E101,,(COLUMNS($E$6:Z100)-1)*4,,4)),"")</f>
        <v/>
      </c>
      <c r="AA100" s="54" t="str">
        <f ca="1">IFERROR(AVERAGE(OFFSET('20 %'!$E101,,(COLUMNS($E$6:AA100)-1)*4,,4)),"")</f>
        <v/>
      </c>
      <c r="AB100" s="54" t="str">
        <f ca="1">IFERROR(AVERAGE(OFFSET('20 %'!$E101,,(COLUMNS($E$6:AB100)-1)*4,,4)),"")</f>
        <v/>
      </c>
      <c r="AC100" s="54" t="str">
        <f ca="1">IFERROR(AVERAGE(OFFSET('20 %'!$E101,,(COLUMNS($E$6:AC100)-1)*4,,4)),"")</f>
        <v/>
      </c>
      <c r="AD100" s="54" t="str">
        <f ca="1">IFERROR(AVERAGE(OFFSET('20 %'!$E101,,(COLUMNS($E$6:AD100)-1)*4,,4)),"")</f>
        <v/>
      </c>
      <c r="AE100" s="54" t="str">
        <f ca="1">IFERROR(AVERAGE(OFFSET('20 %'!$E101,,(COLUMNS($E$6:AE100)-1)*4,,4)),"")</f>
        <v/>
      </c>
      <c r="AF100" s="54" t="str">
        <f ca="1">IFERROR(AVERAGE(OFFSET('20 %'!$E101,,(COLUMNS($E$6:AF100)-1)*4,,4)),"")</f>
        <v/>
      </c>
      <c r="AG100" s="54" t="str">
        <f ca="1">IFERROR(AVERAGE(OFFSET('20 %'!$E101,,(COLUMNS($E$6:AG100)-1)*4,,4)),"")</f>
        <v/>
      </c>
      <c r="AH100" s="54" t="str">
        <f ca="1">IFERROR(AVERAGE(OFFSET('20 %'!$E101,,(COLUMNS($E$6:AH100)-1)*4,,4)),"")</f>
        <v/>
      </c>
      <c r="AI100" s="54" t="str">
        <f ca="1">IFERROR(AVERAGE(OFFSET('20 %'!$E101,,(COLUMNS($E$6:AI100)-1)*4,,4)),"")</f>
        <v/>
      </c>
      <c r="AJ100" s="54" t="str">
        <f ca="1">IFERROR(AVERAGE(OFFSET('20 %'!$E101,,(COLUMNS($E$6:AJ100)-1)*4,,4)),"")</f>
        <v/>
      </c>
      <c r="AK100" s="54" t="str">
        <f ca="1">IFERROR(AVERAGE(OFFSET('20 %'!$E101,,(COLUMNS($E$6:AK100)-1)*4,,4)),"")</f>
        <v/>
      </c>
      <c r="AL100" s="54" t="str">
        <f ca="1">IFERROR(AVERAGE(OFFSET('20 %'!$E101,,(COLUMNS($E$6:AL100)-1)*4,,4)),"")</f>
        <v/>
      </c>
      <c r="AM100" s="54" t="str">
        <f ca="1">IFERROR(AVERAGE(OFFSET('20 %'!$E101,,(COLUMNS($E$6:AM100)-1)*4,,4)),"")</f>
        <v/>
      </c>
      <c r="AN100" s="54" t="str">
        <f ca="1">IFERROR(AVERAGE(OFFSET('20 %'!$E101,,(COLUMNS($E$6:AN100)-1)*4,,4)),"")</f>
        <v/>
      </c>
      <c r="AO100" s="54" t="str">
        <f ca="1">IFERROR(AVERAGE(OFFSET('20 %'!$E101,,(COLUMNS($E$6:AO100)-1)*4,,4)),"")</f>
        <v/>
      </c>
      <c r="AP100" s="54" t="str">
        <f ca="1">IFERROR(AVERAGE(OFFSET('20 %'!$E101,,(COLUMNS($E$6:AP100)-1)*4,,4)),"")</f>
        <v/>
      </c>
      <c r="AQ100" s="54" t="str">
        <f ca="1">IFERROR(AVERAGE(OFFSET('20 %'!$E101,,(COLUMNS($E$6:AQ100)-1)*4,,4)),"")</f>
        <v/>
      </c>
      <c r="AR100" s="54" t="str">
        <f ca="1">IFERROR(AVERAGE(OFFSET('20 %'!$E101,,(COLUMNS($E$6:AR100)-1)*4,,4)),"")</f>
        <v/>
      </c>
      <c r="AS100" s="54" t="str">
        <f ca="1">IFERROR(AVERAGE(OFFSET('20 %'!$E101,,(COLUMNS($E$6:AS100)-1)*4,,4)),"")</f>
        <v/>
      </c>
    </row>
  </sheetData>
  <sheetProtection algorithmName="SHA-512" hashValue="7+bJYMdipFNGGVLG18zsJ/yNt2hepVPM57uwD464aqZinw8IAP3uzc/tc6olITLoEFGfiwdAOmVe89N8VI9khQ==" saltValue="2Pc7xvtVdibxrySSrq7KbA==" spinCount="100000" sheet="1" objects="1" scenarios="1"/>
  <mergeCells count="56">
    <mergeCell ref="AD2:AG2"/>
    <mergeCell ref="AH2:AL2"/>
    <mergeCell ref="AM2:AP2"/>
    <mergeCell ref="AQ2:AS2"/>
    <mergeCell ref="I2:N2"/>
    <mergeCell ref="O2:R2"/>
    <mergeCell ref="S2:V2"/>
    <mergeCell ref="W2:Y2"/>
    <mergeCell ref="Z2:AC2"/>
    <mergeCell ref="C4:C5"/>
    <mergeCell ref="B4:B5"/>
    <mergeCell ref="B2:D2"/>
    <mergeCell ref="D4:D5"/>
    <mergeCell ref="E3:E5"/>
    <mergeCell ref="B3:D3"/>
    <mergeCell ref="E2:H2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  <mergeCell ref="Y3:Y5"/>
    <mergeCell ref="Z3:Z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P3:AP5"/>
    <mergeCell ref="AQ3:AQ5"/>
    <mergeCell ref="AR3:AR5"/>
    <mergeCell ref="AS3:AS5"/>
    <mergeCell ref="AK3:AK5"/>
    <mergeCell ref="AL3:AL5"/>
    <mergeCell ref="AM3:AM5"/>
    <mergeCell ref="AN3:AN5"/>
    <mergeCell ref="AO3:AO5"/>
  </mergeCells>
  <conditionalFormatting sqref="B6:AS7 E7:AS100">
    <cfRule type="containsBlanks" dxfId="4" priority="10">
      <formula>LEN(TRIM(B6))=0</formula>
    </cfRule>
  </conditionalFormatting>
  <conditionalFormatting sqref="B6:AS100">
    <cfRule type="notContainsBlanks" dxfId="3" priority="2">
      <formula>LEN(TRIM(B6))&gt;0</formula>
    </cfRule>
    <cfRule type="containsBlanks" dxfId="2" priority="7">
      <formula>LEN(TRIM(B6))=0</formula>
    </cfRule>
  </conditionalFormatting>
  <conditionalFormatting sqref="E3:AS3">
    <cfRule type="expression" dxfId="1" priority="9">
      <formula>#REF!=1</formula>
    </cfRule>
  </conditionalFormatting>
  <conditionalFormatting sqref="E6:AS100">
    <cfRule type="cellIs" dxfId="0" priority="5" operator="greaterThan">
      <formula>1</formula>
    </cfRule>
  </conditionalFormatting>
  <pageMargins left="0.25" right="0.25" top="0.75" bottom="0.75" header="0.3" footer="0.3"/>
  <pageSetup paperSize="9" scale="80" orientation="landscape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177A2-3B53-4F2C-8106-D2F171D13F03}">
  <sheetPr codeName="Hoja6"/>
  <dimension ref="A2:AS20"/>
  <sheetViews>
    <sheetView showGridLines="0" topLeftCell="V3" zoomScale="89" zoomScaleNormal="89" workbookViewId="0">
      <selection activeCell="C41" sqref="C41"/>
    </sheetView>
  </sheetViews>
  <sheetFormatPr baseColWidth="10" defaultColWidth="11.42578125" defaultRowHeight="15" x14ac:dyDescent="0.25"/>
  <cols>
    <col min="1" max="1" width="11.42578125" style="30"/>
    <col min="2" max="2" width="3.7109375" style="30" customWidth="1"/>
    <col min="3" max="3" width="40.5703125" style="30" customWidth="1"/>
    <col min="4" max="4" width="10" style="30" customWidth="1"/>
    <col min="5" max="45" width="10.5703125" style="30" customWidth="1"/>
    <col min="46" max="46" width="11.42578125" style="30"/>
    <col min="47" max="47" width="14.140625" style="30" customWidth="1"/>
    <col min="48" max="16384" width="11.42578125" style="30"/>
  </cols>
  <sheetData>
    <row r="2" spans="1:45" ht="22.5" customHeight="1" x14ac:dyDescent="0.25">
      <c r="B2" s="215" t="s">
        <v>31</v>
      </c>
      <c r="C2" s="216"/>
      <c r="D2" s="287"/>
      <c r="E2" s="197" t="s">
        <v>278</v>
      </c>
      <c r="F2" s="198"/>
      <c r="G2" s="198"/>
      <c r="H2" s="199"/>
      <c r="I2" s="194" t="s">
        <v>279</v>
      </c>
      <c r="J2" s="195"/>
      <c r="K2" s="195"/>
      <c r="L2" s="195"/>
      <c r="M2" s="195"/>
      <c r="N2" s="196"/>
      <c r="O2" s="194" t="s">
        <v>280</v>
      </c>
      <c r="P2" s="195"/>
      <c r="Q2" s="195"/>
      <c r="R2" s="195"/>
      <c r="S2" s="211" t="s">
        <v>44</v>
      </c>
      <c r="T2" s="211"/>
      <c r="U2" s="211"/>
      <c r="V2" s="211"/>
      <c r="W2" s="211" t="s">
        <v>46</v>
      </c>
      <c r="X2" s="211"/>
      <c r="Y2" s="211"/>
      <c r="Z2" s="193" t="s">
        <v>47</v>
      </c>
      <c r="AA2" s="193"/>
      <c r="AB2" s="193"/>
      <c r="AC2" s="193"/>
      <c r="AD2" s="193" t="s">
        <v>48</v>
      </c>
      <c r="AE2" s="193"/>
      <c r="AF2" s="193"/>
      <c r="AG2" s="193"/>
      <c r="AH2" s="193" t="s">
        <v>49</v>
      </c>
      <c r="AI2" s="193"/>
      <c r="AJ2" s="193"/>
      <c r="AK2" s="193"/>
      <c r="AL2" s="193"/>
      <c r="AM2" s="194" t="s">
        <v>281</v>
      </c>
      <c r="AN2" s="195"/>
      <c r="AO2" s="195"/>
      <c r="AP2" s="196"/>
      <c r="AQ2" s="197" t="s">
        <v>282</v>
      </c>
      <c r="AR2" s="198"/>
      <c r="AS2" s="199"/>
    </row>
    <row r="3" spans="1:45" ht="156" customHeight="1" x14ac:dyDescent="0.25">
      <c r="B3" s="194" t="s">
        <v>32</v>
      </c>
      <c r="C3" s="195"/>
      <c r="D3" s="196"/>
      <c r="E3" s="44" t="str">
        <f>'Instrumentos de Evaluación'!AV5</f>
        <v>Aplica correctamente los conceptos y métodos de las matemáticas y las ciencias para la solución de problemas.</v>
      </c>
      <c r="F3" s="44" t="str">
        <f>'Instrumentos de Evaluación'!AW5</f>
        <v>Resuelve problemas complejos de ingeniería aplicando los métodos, técnicas y procedimiento apropiados.</v>
      </c>
      <c r="G3" s="44" t="str">
        <f>'Instrumentos de Evaluación'!AX5</f>
        <v/>
      </c>
      <c r="H3" s="44" t="str">
        <f>'Instrumentos de Evaluación'!AY5</f>
        <v/>
      </c>
      <c r="I3" s="44" t="str">
        <f>'Instrumentos de Evaluación'!AZ5</f>
        <v>Interpreta requerimientos y formula especificaciones de diseño.</v>
      </c>
      <c r="J3" s="44" t="str">
        <f>'Instrumentos de Evaluación'!BA5</f>
        <v>Diseña (propone, crea) un sistema, producto o proceso aplicando las métodos y técnicas apropiadas, y describe la solución en forma gráfica y simbólica (planos, diagramas, simulaciones, etc.).</v>
      </c>
      <c r="K3" s="44" t="str">
        <f>'Instrumentos de Evaluación'!BB5</f>
        <v>Toma en consideración criterios de seguridad, así como estándares (normas, códigos) y regulaciones aplicables.</v>
      </c>
      <c r="L3" s="44" t="str">
        <f>'Instrumentos de Evaluación'!BC5</f>
        <v/>
      </c>
      <c r="M3" s="44" t="str">
        <f>'Instrumentos de Evaluación'!BD5</f>
        <v/>
      </c>
      <c r="N3" s="44" t="str">
        <f>'Instrumentos de Evaluación'!BE5</f>
        <v/>
      </c>
      <c r="O3" s="44" t="str">
        <f>'Instrumentos de Evaluación'!BF5</f>
        <v>Se expresa oralmente con claridad y adecúa su discurso para lograr un buen entendimiento según la audiencia.</v>
      </c>
      <c r="P3" s="44" t="str">
        <f>'Instrumentos de Evaluación'!BG5</f>
        <v>Elabora documentación técnica clara y precisa usando normas, simbología y terminología propias de la ingeniería.</v>
      </c>
      <c r="Q3" s="44" t="str">
        <f>'Instrumentos de Evaluación'!BH5</f>
        <v/>
      </c>
      <c r="R3" s="44" t="str">
        <f>'Instrumentos de Evaluación'!BI5</f>
        <v/>
      </c>
      <c r="S3" s="44" t="str">
        <f>'Instrumentos de Evaluación'!BJ5</f>
        <v xml:space="preserve">Analiza dilemas o situaciones éticas en ingeniería y toma una posición justificada en el bien común.  </v>
      </c>
      <c r="T3" s="44" t="str">
        <f>'Instrumentos de Evaluación'!BK5</f>
        <v>Respeta la propiedad intelectual y reconoce la autoría de trabajos de otras personas.</v>
      </c>
      <c r="U3" s="44" t="str">
        <f>'Instrumentos de Evaluación'!BL5</f>
        <v/>
      </c>
      <c r="V3" s="44" t="str">
        <f>'Instrumentos de Evaluación'!BM5</f>
        <v/>
      </c>
      <c r="W3" s="44" t="str">
        <f>'Instrumentos de Evaluación'!BN5</f>
        <v>Analiza el impacto de las soluciones de ingeniería tienen sobre las personas y la sociedad en contextos local, global, económico y ambiental.</v>
      </c>
      <c r="X3" s="44" t="str">
        <f>'Instrumentos de Evaluación'!BO5</f>
        <v/>
      </c>
      <c r="Y3" s="44" t="str">
        <f>'Instrumentos de Evaluación'!BP5</f>
        <v/>
      </c>
      <c r="Z3" s="44" t="str">
        <f>'Instrumentos de Evaluación'!BQ5</f>
        <v>Participa activamente en equipos de trabajo para lograr las metas propuestas.</v>
      </c>
      <c r="AA3" s="44" t="str">
        <f>'Instrumentos de Evaluación'!BR5</f>
        <v>Propone y acepta ideas, y respeta los acuerdos en un entorno colaborativo e inclusivo..</v>
      </c>
      <c r="AB3" s="44" t="str">
        <f>'Instrumentos de Evaluación'!BS5</f>
        <v/>
      </c>
      <c r="AC3" s="44" t="str">
        <f>'Instrumentos de Evaluación'!BT5</f>
        <v/>
      </c>
      <c r="AD3" s="44" t="str">
        <f>'Instrumentos de Evaluación'!BU5</f>
        <v xml:space="preserve">Formula los objetivos del proyecto, identifica actividades y genera cronogramas. </v>
      </c>
      <c r="AE3" s="44" t="str">
        <f>'Instrumentos de Evaluación'!BV5</f>
        <v xml:space="preserve">Identifica los recursos necesarios para el desarrollo del proyecto, y genera listas de recursos o presupuestos.    </v>
      </c>
      <c r="AF3" s="44" t="str">
        <f>'Instrumentos de Evaluación'!BW5</f>
        <v/>
      </c>
      <c r="AG3" s="44" t="str">
        <f>'Instrumentos de Evaluación'!BX5</f>
        <v/>
      </c>
      <c r="AH3" s="44" t="str">
        <f>'Instrumentos de Evaluación'!BY5</f>
        <v xml:space="preserve">Genera datos de experimentos o pruebas en computadora, y los procesa aplicando los métodos y procedimientos apropiados. </v>
      </c>
      <c r="AI3" s="44" t="str">
        <f>'Instrumentos de Evaluación'!BZ5</f>
        <v>Formula conclusiones lógicas y coherentes a partir de los resultados obtenidos y con criterio ingenieril.</v>
      </c>
      <c r="AJ3" s="44" t="str">
        <f>'Instrumentos de Evaluación'!CA5</f>
        <v/>
      </c>
      <c r="AK3" s="44" t="str">
        <f>'Instrumentos de Evaluación'!CB5</f>
        <v/>
      </c>
      <c r="AL3" s="44" t="str">
        <f>'Instrumentos de Evaluación'!CC5</f>
        <v/>
      </c>
      <c r="AM3" s="44" t="str">
        <f>'Instrumentos de Evaluación'!CD5</f>
        <v>Identifica, adquiere y aplica nuevo conocimiento para resolver problemas y situaciones del ejercicio de la ingeniería.</v>
      </c>
      <c r="AN3" s="44" t="str">
        <f>'Instrumentos de Evaluación'!CE5</f>
        <v xml:space="preserve">Es autónomo en su proceso de aprendizaje, e identifica y aplica estrategias de aprendizaje apropiadas.  </v>
      </c>
      <c r="AO3" s="44" t="str">
        <f>'Instrumentos de Evaluación'!CF5</f>
        <v/>
      </c>
      <c r="AP3" s="44" t="str">
        <f>'Instrumentos de Evaluación'!CG5</f>
        <v/>
      </c>
      <c r="AQ3" s="44" t="str">
        <f>'Instrumentos de Evaluación'!CH5</f>
        <v>Promueve el desarrollo sostenible en sus actividades priorizando el uso racional de materiales y tecnologías amigables con el medio ambiente.</v>
      </c>
      <c r="AR3" s="44" t="str">
        <f>'Instrumentos de Evaluación'!CI5</f>
        <v/>
      </c>
      <c r="AS3" s="44" t="str">
        <f>'Instrumentos de Evaluación'!CJ5</f>
        <v/>
      </c>
    </row>
    <row r="4" spans="1:45" x14ac:dyDescent="0.25">
      <c r="B4" s="285" t="s">
        <v>61</v>
      </c>
      <c r="C4" s="286"/>
      <c r="E4" s="282" t="s">
        <v>65</v>
      </c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4"/>
    </row>
    <row r="5" spans="1:45" x14ac:dyDescent="0.25">
      <c r="A5" s="281">
        <f>'Rango de Calificación'!A9</f>
        <v>0.7</v>
      </c>
      <c r="B5" s="281"/>
      <c r="C5" s="45">
        <f>'Rango de Calificación'!B9</f>
        <v>1</v>
      </c>
      <c r="D5" s="46">
        <f>'Rango de Calificación'!C9</f>
        <v>5</v>
      </c>
      <c r="E5" s="30">
        <f ca="1">COUNTIFS(Avg!E$6:E$98,("&gt;="&amp;$A5),Avg!E$6:E$98,("&lt;="&amp;$C5))</f>
        <v>24</v>
      </c>
      <c r="F5" s="30">
        <f ca="1">COUNTIFS(Avg!F$6:F$98,("&gt;="&amp;$A5),Avg!F$6:F$98,("&lt;="&amp;$C5))</f>
        <v>16</v>
      </c>
      <c r="G5" s="30">
        <f ca="1">COUNTIFS(Avg!G$6:G$98,("&gt;="&amp;$A5),Avg!G$6:G$98,("&lt;="&amp;$C5))</f>
        <v>0</v>
      </c>
      <c r="H5" s="30">
        <f ca="1">COUNTIFS(Avg!H$6:H$98,("&gt;="&amp;$A5),Avg!H$6:H$98,("&lt;="&amp;$C5))</f>
        <v>0</v>
      </c>
      <c r="I5" s="30">
        <f ca="1">COUNTIFS(Avg!I$6:I$98,("&gt;="&amp;$A5),Avg!I$6:I$98,("&lt;="&amp;$C5))</f>
        <v>18</v>
      </c>
      <c r="J5" s="30">
        <f ca="1">COUNTIFS(Avg!J$6:J$98,("&gt;="&amp;$A5),Avg!J$6:J$98,("&lt;="&amp;$C5))</f>
        <v>14</v>
      </c>
      <c r="K5" s="30">
        <f ca="1">COUNTIFS(Avg!K$6:K$98,("&gt;="&amp;$A5),Avg!K$6:K$98,("&lt;="&amp;$C5))</f>
        <v>10</v>
      </c>
      <c r="L5" s="30">
        <f ca="1">COUNTIFS(Avg!L$6:L$98,("&gt;="&amp;$A5),Avg!L$6:L$98,("&lt;="&amp;$C5))</f>
        <v>0</v>
      </c>
      <c r="M5" s="30">
        <f ca="1">COUNTIFS(Avg!M$6:M$98,("&gt;="&amp;$A5),Avg!M$6:M$98,("&lt;="&amp;$C5))</f>
        <v>0</v>
      </c>
      <c r="N5" s="30">
        <f ca="1">COUNTIFS(Avg!N$6:N$98,("&gt;="&amp;$A5),Avg!N$6:N$98,("&lt;="&amp;$C5))</f>
        <v>0</v>
      </c>
      <c r="O5" s="30">
        <f ca="1">COUNTIFS(Avg!O$6:O$98,("&gt;="&amp;$A5),Avg!O$6:O$98,("&lt;="&amp;$C5))</f>
        <v>12</v>
      </c>
      <c r="P5" s="30">
        <f ca="1">COUNTIFS(Avg!P$6:P$98,("&gt;="&amp;$A5),Avg!P$6:P$98,("&lt;="&amp;$C5))</f>
        <v>14</v>
      </c>
      <c r="Q5" s="30">
        <f ca="1">COUNTIFS(Avg!Q$6:Q$98,("&gt;="&amp;$A5),Avg!Q$6:Q$98,("&lt;="&amp;$C5))</f>
        <v>0</v>
      </c>
      <c r="R5" s="30">
        <f ca="1">COUNTIFS(Avg!R$6:R$98,("&gt;="&amp;$A5),Avg!R$6:R$98,("&lt;="&amp;$C5))</f>
        <v>0</v>
      </c>
      <c r="S5" s="30">
        <f ca="1">COUNTIFS(Avg!S$6:S$98,("&gt;="&amp;$A5),Avg!S$6:S$98,("&lt;="&amp;$C5))</f>
        <v>14</v>
      </c>
      <c r="T5" s="30">
        <f ca="1">COUNTIFS(Avg!T$6:T$98,("&gt;="&amp;$A5),Avg!T$6:T$98,("&lt;="&amp;$C5))</f>
        <v>14</v>
      </c>
      <c r="U5" s="30">
        <f ca="1">COUNTIFS(Avg!U$6:U$98,("&gt;="&amp;$A5),Avg!U$6:U$98,("&lt;="&amp;$C5))</f>
        <v>0</v>
      </c>
      <c r="V5" s="30">
        <f ca="1">COUNTIFS(Avg!V$6:V$98,("&gt;="&amp;$A5),Avg!V$6:V$98,("&lt;="&amp;$C5))</f>
        <v>0</v>
      </c>
      <c r="W5" s="30">
        <f ca="1">COUNTIFS(Avg!W$6:W$98,("&gt;="&amp;$A5),Avg!W$6:W$98,("&lt;="&amp;$C5))</f>
        <v>19</v>
      </c>
      <c r="X5" s="30">
        <f ca="1">COUNTIFS(Avg!X$6:X$98,("&gt;="&amp;$A5),Avg!X$6:X$98,("&lt;="&amp;$C5))</f>
        <v>0</v>
      </c>
      <c r="Y5" s="30">
        <f ca="1">COUNTIFS(Avg!Y$6:Y$98,("&gt;="&amp;$A5),Avg!Y$6:Y$98,("&lt;="&amp;$C5))</f>
        <v>0</v>
      </c>
      <c r="Z5" s="30">
        <f ca="1">COUNTIFS(Avg!Z$6:Z$98,("&gt;="&amp;$A5),Avg!Z$6:Z$98,("&lt;="&amp;$C5))</f>
        <v>15</v>
      </c>
      <c r="AA5" s="30">
        <f ca="1">COUNTIFS(Avg!AA$6:AA$98,("&gt;="&amp;$A5),Avg!AA$6:AA$98,("&lt;="&amp;$C5))</f>
        <v>13</v>
      </c>
      <c r="AB5" s="30">
        <f ca="1">COUNTIFS(Avg!AB$6:AB$98,("&gt;="&amp;$A5),Avg!AB$6:AB$98,("&lt;="&amp;$C5))</f>
        <v>0</v>
      </c>
      <c r="AC5" s="30">
        <f ca="1">COUNTIFS(Avg!AC$6:AC$98,("&gt;="&amp;$A5),Avg!AC$6:AC$98,("&lt;="&amp;$C5))</f>
        <v>0</v>
      </c>
      <c r="AD5" s="30">
        <f ca="1">COUNTIFS(Avg!AD$6:AD$98,("&gt;="&amp;$A5),Avg!AD$6:AD$98,("&lt;="&amp;$C5))</f>
        <v>12</v>
      </c>
      <c r="AE5" s="30">
        <f ca="1">COUNTIFS(Avg!AE$6:AE$98,("&gt;="&amp;$A5),Avg!AE$6:AE$98,("&lt;="&amp;$C5))</f>
        <v>14</v>
      </c>
      <c r="AF5" s="30">
        <f ca="1">COUNTIFS(Avg!AF$6:AF$98,("&gt;="&amp;$A5),Avg!AF$6:AF$98,("&lt;="&amp;$C5))</f>
        <v>0</v>
      </c>
      <c r="AG5" s="30">
        <f ca="1">COUNTIFS(Avg!AG$6:AG$98,("&gt;="&amp;$A5),Avg!AG$6:AG$98,("&lt;="&amp;$C5))</f>
        <v>0</v>
      </c>
      <c r="AH5" s="30">
        <f ca="1">COUNTIFS(Avg!AH$6:AH$98,("&gt;="&amp;$A5),Avg!AH$6:AH$98,("&lt;="&amp;$C5))</f>
        <v>12</v>
      </c>
      <c r="AI5" s="30">
        <f ca="1">COUNTIFS(Avg!AI$6:AI$98,("&gt;="&amp;$A5),Avg!AI$6:AI$98,("&lt;="&amp;$C5))</f>
        <v>10</v>
      </c>
      <c r="AJ5" s="30">
        <f ca="1">COUNTIFS(Avg!AJ$6:AJ$98,("&gt;="&amp;$A5),Avg!AJ$6:AJ$98,("&lt;="&amp;$C5))</f>
        <v>0</v>
      </c>
      <c r="AK5" s="30">
        <f ca="1">COUNTIFS(Avg!AK$6:AK$98,("&gt;="&amp;$A5),Avg!AK$6:AK$98,("&lt;="&amp;$C5))</f>
        <v>0</v>
      </c>
      <c r="AL5" s="30">
        <f ca="1">COUNTIFS(Avg!AL$6:AL$98,("&gt;="&amp;$A5),Avg!AL$6:AL$98,("&lt;="&amp;$C5))</f>
        <v>0</v>
      </c>
      <c r="AM5" s="30">
        <f ca="1">COUNTIFS(Avg!AM$6:AM$98,("&gt;="&amp;$A5),Avg!AM$6:AM$98,("&lt;="&amp;$C5))</f>
        <v>16</v>
      </c>
      <c r="AN5" s="30">
        <f ca="1">COUNTIFS(Avg!AN$6:AN$98,("&gt;="&amp;$A5),Avg!AN$6:AN$98,("&lt;="&amp;$C5))</f>
        <v>16</v>
      </c>
      <c r="AO5" s="30">
        <f ca="1">COUNTIFS(Avg!AO$6:AO$98,("&gt;="&amp;$A5),Avg!AO$6:AO$98,("&lt;="&amp;$C5))</f>
        <v>0</v>
      </c>
      <c r="AP5" s="30">
        <f ca="1">COUNTIFS(Avg!AP$6:AP$98,("&gt;="&amp;$A5),Avg!AP$6:AP$98,("&lt;="&amp;$C5))</f>
        <v>0</v>
      </c>
      <c r="AQ5" s="30">
        <f ca="1">COUNTIFS(Avg!AQ$6:AQ$98,("&gt;="&amp;$A5),Avg!AQ$6:AQ$98,("&lt;="&amp;$C5))</f>
        <v>18</v>
      </c>
      <c r="AR5" s="30">
        <f ca="1">COUNTIFS(Avg!AR$6:AR$98,("&gt;="&amp;$A5),Avg!AR$6:AR$98,("&lt;="&amp;$C5))</f>
        <v>0</v>
      </c>
      <c r="AS5" s="30">
        <f ca="1">COUNTIFS(Avg!AS$6:AS$98,("&gt;="&amp;$A5),Avg!AS$6:AS$98,("&lt;="&amp;$C5))</f>
        <v>0</v>
      </c>
    </row>
    <row r="6" spans="1:45" x14ac:dyDescent="0.25">
      <c r="A6" s="281">
        <f>'Rango de Calificación'!A10</f>
        <v>0.55000000000000004</v>
      </c>
      <c r="B6" s="281"/>
      <c r="C6" s="45">
        <f>'Rango de Calificación'!B10</f>
        <v>0.69899999999999995</v>
      </c>
      <c r="D6" s="46">
        <f>'Rango de Calificación'!C10</f>
        <v>4</v>
      </c>
      <c r="E6" s="30">
        <f ca="1">COUNTIFS(Avg!E$6:E$98,("&gt;="&amp;$A6),Avg!E$6:E$98,("&lt;="&amp;$C6))</f>
        <v>0</v>
      </c>
      <c r="F6" s="30">
        <f ca="1">COUNTIFS(Avg!F$6:F$98,("&gt;="&amp;$A6),Avg!F$6:F$98,("&lt;="&amp;$C6))</f>
        <v>8</v>
      </c>
      <c r="G6" s="30">
        <f ca="1">COUNTIFS(Avg!G$6:G$98,("&gt;="&amp;$A6),Avg!G$6:G$98,("&lt;="&amp;$C6))</f>
        <v>0</v>
      </c>
      <c r="H6" s="30">
        <f ca="1">COUNTIFS(Avg!H$6:H$98,("&gt;="&amp;$A6),Avg!H$6:H$98,("&lt;="&amp;$C6))</f>
        <v>0</v>
      </c>
      <c r="I6" s="30">
        <f ca="1">COUNTIFS(Avg!I$6:I$98,("&gt;="&amp;$A6),Avg!I$6:I$98,("&lt;="&amp;$C6))</f>
        <v>5</v>
      </c>
      <c r="J6" s="30">
        <f ca="1">COUNTIFS(Avg!J$6:J$98,("&gt;="&amp;$A6),Avg!J$6:J$98,("&lt;="&amp;$C6))</f>
        <v>10</v>
      </c>
      <c r="K6" s="30">
        <f ca="1">COUNTIFS(Avg!K$6:K$98,("&gt;="&amp;$A6),Avg!K$6:K$98,("&lt;="&amp;$C6))</f>
        <v>6</v>
      </c>
      <c r="L6" s="30">
        <f ca="1">COUNTIFS(Avg!L$6:L$98,("&gt;="&amp;$A6),Avg!L$6:L$98,("&lt;="&amp;$C6))</f>
        <v>0</v>
      </c>
      <c r="M6" s="30">
        <f ca="1">COUNTIFS(Avg!M$6:M$98,("&gt;="&amp;$A6),Avg!M$6:M$98,("&lt;="&amp;$C6))</f>
        <v>0</v>
      </c>
      <c r="N6" s="30">
        <f ca="1">COUNTIFS(Avg!N$6:N$98,("&gt;="&amp;$A6),Avg!N$6:N$98,("&lt;="&amp;$C6))</f>
        <v>0</v>
      </c>
      <c r="O6" s="30">
        <f ca="1">COUNTIFS(Avg!O$6:O$98,("&gt;="&amp;$A6),Avg!O$6:O$98,("&lt;="&amp;$C6))</f>
        <v>3</v>
      </c>
      <c r="P6" s="30">
        <f ca="1">COUNTIFS(Avg!P$6:P$98,("&gt;="&amp;$A6),Avg!P$6:P$98,("&lt;="&amp;$C6))</f>
        <v>7</v>
      </c>
      <c r="Q6" s="30">
        <f ca="1">COUNTIFS(Avg!Q$6:Q$98,("&gt;="&amp;$A6),Avg!Q$6:Q$98,("&lt;="&amp;$C6))</f>
        <v>0</v>
      </c>
      <c r="R6" s="30">
        <f ca="1">COUNTIFS(Avg!R$6:R$98,("&gt;="&amp;$A6),Avg!R$6:R$98,("&lt;="&amp;$C6))</f>
        <v>0</v>
      </c>
      <c r="S6" s="30">
        <f ca="1">COUNTIFS(Avg!S$6:S$98,("&gt;="&amp;$A6),Avg!S$6:S$98,("&lt;="&amp;$C6))</f>
        <v>5</v>
      </c>
      <c r="T6" s="30">
        <f ca="1">COUNTIFS(Avg!T$6:T$98,("&gt;="&amp;$A6),Avg!T$6:T$98,("&lt;="&amp;$C6))</f>
        <v>6</v>
      </c>
      <c r="U6" s="30">
        <f ca="1">COUNTIFS(Avg!U$6:U$98,("&gt;="&amp;$A6),Avg!U$6:U$98,("&lt;="&amp;$C6))</f>
        <v>0</v>
      </c>
      <c r="V6" s="30">
        <f ca="1">COUNTIFS(Avg!V$6:V$98,("&gt;="&amp;$A6),Avg!V$6:V$98,("&lt;="&amp;$C6))</f>
        <v>0</v>
      </c>
      <c r="W6" s="30">
        <f ca="1">COUNTIFS(Avg!W$6:W$98,("&gt;="&amp;$A6),Avg!W$6:W$98,("&lt;="&amp;$C6))</f>
        <v>5</v>
      </c>
      <c r="X6" s="30">
        <f ca="1">COUNTIFS(Avg!X$6:X$98,("&gt;="&amp;$A6),Avg!X$6:X$98,("&lt;="&amp;$C6))</f>
        <v>0</v>
      </c>
      <c r="Y6" s="30">
        <f ca="1">COUNTIFS(Avg!Y$6:Y$98,("&gt;="&amp;$A6),Avg!Y$6:Y$98,("&lt;="&amp;$C6))</f>
        <v>0</v>
      </c>
      <c r="Z6" s="30">
        <f ca="1">COUNTIFS(Avg!Z$6:Z$98,("&gt;="&amp;$A6),Avg!Z$6:Z$98,("&lt;="&amp;$C6))</f>
        <v>6</v>
      </c>
      <c r="AA6" s="30">
        <f ca="1">COUNTIFS(Avg!AA$6:AA$98,("&gt;="&amp;$A6),Avg!AA$6:AA$98,("&lt;="&amp;$C6))</f>
        <v>8</v>
      </c>
      <c r="AB6" s="30">
        <f ca="1">COUNTIFS(Avg!AB$6:AB$98,("&gt;="&amp;$A6),Avg!AB$6:AB$98,("&lt;="&amp;$C6))</f>
        <v>0</v>
      </c>
      <c r="AC6" s="30">
        <f ca="1">COUNTIFS(Avg!AC$6:AC$98,("&gt;="&amp;$A6),Avg!AC$6:AC$98,("&lt;="&amp;$C6))</f>
        <v>0</v>
      </c>
      <c r="AD6" s="30">
        <f ca="1">COUNTIFS(Avg!AD$6:AD$98,("&gt;="&amp;$A6),Avg!AD$6:AD$98,("&lt;="&amp;$C6))</f>
        <v>10</v>
      </c>
      <c r="AE6" s="30">
        <f ca="1">COUNTIFS(Avg!AE$6:AE$98,("&gt;="&amp;$A6),Avg!AE$6:AE$98,("&lt;="&amp;$C6))</f>
        <v>6</v>
      </c>
      <c r="AF6" s="30">
        <f ca="1">COUNTIFS(Avg!AF$6:AF$98,("&gt;="&amp;$A6),Avg!AF$6:AF$98,("&lt;="&amp;$C6))</f>
        <v>0</v>
      </c>
      <c r="AG6" s="30">
        <f ca="1">COUNTIFS(Avg!AG$6:AG$98,("&gt;="&amp;$A6),Avg!AG$6:AG$98,("&lt;="&amp;$C6))</f>
        <v>0</v>
      </c>
      <c r="AH6" s="30">
        <f ca="1">COUNTIFS(Avg!AH$6:AH$98,("&gt;="&amp;$A6),Avg!AH$6:AH$98,("&lt;="&amp;$C6))</f>
        <v>5</v>
      </c>
      <c r="AI6" s="30">
        <f ca="1">COUNTIFS(Avg!AI$6:AI$98,("&gt;="&amp;$A6),Avg!AI$6:AI$98,("&lt;="&amp;$C6))</f>
        <v>6</v>
      </c>
      <c r="AJ6" s="30">
        <f ca="1">COUNTIFS(Avg!AJ$6:AJ$98,("&gt;="&amp;$A6),Avg!AJ$6:AJ$98,("&lt;="&amp;$C6))</f>
        <v>0</v>
      </c>
      <c r="AK6" s="30">
        <f ca="1">COUNTIFS(Avg!AK$6:AK$98,("&gt;="&amp;$A6),Avg!AK$6:AK$98,("&lt;="&amp;$C6))</f>
        <v>0</v>
      </c>
      <c r="AL6" s="30">
        <f ca="1">COUNTIFS(Avg!AL$6:AL$98,("&gt;="&amp;$A6),Avg!AL$6:AL$98,("&lt;="&amp;$C6))</f>
        <v>0</v>
      </c>
      <c r="AM6" s="30">
        <f ca="1">COUNTIFS(Avg!AM$6:AM$98,("&gt;="&amp;$A6),Avg!AM$6:AM$98,("&lt;="&amp;$C6))</f>
        <v>1</v>
      </c>
      <c r="AN6" s="30">
        <f ca="1">COUNTIFS(Avg!AN$6:AN$98,("&gt;="&amp;$A6),Avg!AN$6:AN$98,("&lt;="&amp;$C6))</f>
        <v>1</v>
      </c>
      <c r="AO6" s="30">
        <f ca="1">COUNTIFS(Avg!AO$6:AO$98,("&gt;="&amp;$A6),Avg!AO$6:AO$98,("&lt;="&amp;$C6))</f>
        <v>0</v>
      </c>
      <c r="AP6" s="30">
        <f ca="1">COUNTIFS(Avg!AP$6:AP$98,("&gt;="&amp;$A6),Avg!AP$6:AP$98,("&lt;="&amp;$C6))</f>
        <v>0</v>
      </c>
      <c r="AQ6" s="30">
        <f ca="1">COUNTIFS(Avg!AQ$6:AQ$98,("&gt;="&amp;$A6),Avg!AQ$6:AQ$98,("&lt;="&amp;$C6))</f>
        <v>6</v>
      </c>
      <c r="AR6" s="30">
        <f ca="1">COUNTIFS(Avg!AR$6:AR$98,("&gt;="&amp;$A6),Avg!AR$6:AR$98,("&lt;="&amp;$C6))</f>
        <v>0</v>
      </c>
      <c r="AS6" s="30">
        <f ca="1">COUNTIFS(Avg!AS$6:AS$98,("&gt;="&amp;$A6),Avg!AS$6:AS$98,("&lt;="&amp;$C6))</f>
        <v>0</v>
      </c>
    </row>
    <row r="7" spans="1:45" x14ac:dyDescent="0.25">
      <c r="A7" s="281">
        <f>'Rango de Calificación'!A11</f>
        <v>0.5</v>
      </c>
      <c r="B7" s="281"/>
      <c r="C7" s="45">
        <f>'Rango de Calificación'!B11</f>
        <v>0.54900000000000004</v>
      </c>
      <c r="D7" s="46">
        <f>'Rango de Calificación'!C11</f>
        <v>3</v>
      </c>
      <c r="E7" s="30">
        <f ca="1">COUNTIFS(Avg!E$6:E$98,("&gt;="&amp;$A7),Avg!E$6:E$98,("&lt;="&amp;$C7))</f>
        <v>0</v>
      </c>
      <c r="F7" s="30">
        <f ca="1">COUNTIFS(Avg!F$6:F$98,("&gt;="&amp;$A7),Avg!F$6:F$98,("&lt;="&amp;$C7))</f>
        <v>0</v>
      </c>
      <c r="G7" s="30">
        <f ca="1">COUNTIFS(Avg!G$6:G$98,("&gt;="&amp;$A7),Avg!G$6:G$98,("&lt;="&amp;$C7))</f>
        <v>0</v>
      </c>
      <c r="H7" s="30">
        <f ca="1">COUNTIFS(Avg!H$6:H$98,("&gt;="&amp;$A7),Avg!H$6:H$98,("&lt;="&amp;$C7))</f>
        <v>0</v>
      </c>
      <c r="I7" s="30">
        <f ca="1">COUNTIFS(Avg!I$6:I$98,("&gt;="&amp;$A7),Avg!I$6:I$98,("&lt;="&amp;$C7))</f>
        <v>1</v>
      </c>
      <c r="J7" s="30">
        <f ca="1">COUNTIFS(Avg!J$6:J$98,("&gt;="&amp;$A7),Avg!J$6:J$98,("&lt;="&amp;$C7))</f>
        <v>0</v>
      </c>
      <c r="K7" s="30">
        <f ca="1">COUNTIFS(Avg!K$6:K$98,("&gt;="&amp;$A7),Avg!K$6:K$98,("&lt;="&amp;$C7))</f>
        <v>4</v>
      </c>
      <c r="L7" s="30">
        <f ca="1">COUNTIFS(Avg!L$6:L$98,("&gt;="&amp;$A7),Avg!L$6:L$98,("&lt;="&amp;$C7))</f>
        <v>0</v>
      </c>
      <c r="M7" s="30">
        <f ca="1">COUNTIFS(Avg!M$6:M$98,("&gt;="&amp;$A7),Avg!M$6:M$98,("&lt;="&amp;$C7))</f>
        <v>0</v>
      </c>
      <c r="N7" s="30">
        <f ca="1">COUNTIFS(Avg!N$6:N$98,("&gt;="&amp;$A7),Avg!N$6:N$98,("&lt;="&amp;$C7))</f>
        <v>0</v>
      </c>
      <c r="O7" s="30">
        <f ca="1">COUNTIFS(Avg!O$6:O$98,("&gt;="&amp;$A7),Avg!O$6:O$98,("&lt;="&amp;$C7))</f>
        <v>4</v>
      </c>
      <c r="P7" s="30">
        <f ca="1">COUNTIFS(Avg!P$6:P$98,("&gt;="&amp;$A7),Avg!P$6:P$98,("&lt;="&amp;$C7))</f>
        <v>1</v>
      </c>
      <c r="Q7" s="30">
        <f ca="1">COUNTIFS(Avg!Q$6:Q$98,("&gt;="&amp;$A7),Avg!Q$6:Q$98,("&lt;="&amp;$C7))</f>
        <v>0</v>
      </c>
      <c r="R7" s="30">
        <f ca="1">COUNTIFS(Avg!R$6:R$98,("&gt;="&amp;$A7),Avg!R$6:R$98,("&lt;="&amp;$C7))</f>
        <v>0</v>
      </c>
      <c r="S7" s="30">
        <f ca="1">COUNTIFS(Avg!S$6:S$98,("&gt;="&amp;$A7),Avg!S$6:S$98,("&lt;="&amp;$C7))</f>
        <v>4</v>
      </c>
      <c r="T7" s="30">
        <f ca="1">COUNTIFS(Avg!T$6:T$98,("&gt;="&amp;$A7),Avg!T$6:T$98,("&lt;="&amp;$C7))</f>
        <v>1</v>
      </c>
      <c r="U7" s="30">
        <f ca="1">COUNTIFS(Avg!U$6:U$98,("&gt;="&amp;$A7),Avg!U$6:U$98,("&lt;="&amp;$C7))</f>
        <v>0</v>
      </c>
      <c r="V7" s="30">
        <f ca="1">COUNTIFS(Avg!V$6:V$98,("&gt;="&amp;$A7),Avg!V$6:V$98,("&lt;="&amp;$C7))</f>
        <v>0</v>
      </c>
      <c r="W7" s="30">
        <f ca="1">COUNTIFS(Avg!W$6:W$98,("&gt;="&amp;$A7),Avg!W$6:W$98,("&lt;="&amp;$C7))</f>
        <v>0</v>
      </c>
      <c r="X7" s="30">
        <f ca="1">COUNTIFS(Avg!X$6:X$98,("&gt;="&amp;$A7),Avg!X$6:X$98,("&lt;="&amp;$C7))</f>
        <v>0</v>
      </c>
      <c r="Y7" s="30">
        <f ca="1">COUNTIFS(Avg!Y$6:Y$98,("&gt;="&amp;$A7),Avg!Y$6:Y$98,("&lt;="&amp;$C7))</f>
        <v>0</v>
      </c>
      <c r="Z7" s="30">
        <f ca="1">COUNTIFS(Avg!Z$6:Z$98,("&gt;="&amp;$A7),Avg!Z$6:Z$98,("&lt;="&amp;$C7))</f>
        <v>2</v>
      </c>
      <c r="AA7" s="30">
        <f ca="1">COUNTIFS(Avg!AA$6:AA$98,("&gt;="&amp;$A7),Avg!AA$6:AA$98,("&lt;="&amp;$C7))</f>
        <v>1</v>
      </c>
      <c r="AB7" s="30">
        <f ca="1">COUNTIFS(Avg!AB$6:AB$98,("&gt;="&amp;$A7),Avg!AB$6:AB$98,("&lt;="&amp;$C7))</f>
        <v>0</v>
      </c>
      <c r="AC7" s="30">
        <f ca="1">COUNTIFS(Avg!AC$6:AC$98,("&gt;="&amp;$A7),Avg!AC$6:AC$98,("&lt;="&amp;$C7))</f>
        <v>0</v>
      </c>
      <c r="AD7" s="30">
        <f ca="1">COUNTIFS(Avg!AD$6:AD$98,("&gt;="&amp;$A7),Avg!AD$6:AD$98,("&lt;="&amp;$C7))</f>
        <v>2</v>
      </c>
      <c r="AE7" s="30">
        <f ca="1">COUNTIFS(Avg!AE$6:AE$98,("&gt;="&amp;$A7),Avg!AE$6:AE$98,("&lt;="&amp;$C7))</f>
        <v>1</v>
      </c>
      <c r="AF7" s="30">
        <f ca="1">COUNTIFS(Avg!AF$6:AF$98,("&gt;="&amp;$A7),Avg!AF$6:AF$98,("&lt;="&amp;$C7))</f>
        <v>0</v>
      </c>
      <c r="AG7" s="30">
        <f ca="1">COUNTIFS(Avg!AG$6:AG$98,("&gt;="&amp;$A7),Avg!AG$6:AG$98,("&lt;="&amp;$C7))</f>
        <v>0</v>
      </c>
      <c r="AH7" s="30">
        <f ca="1">COUNTIFS(Avg!AH$6:AH$98,("&gt;="&amp;$A7),Avg!AH$6:AH$98,("&lt;="&amp;$C7))</f>
        <v>6</v>
      </c>
      <c r="AI7" s="30">
        <f ca="1">COUNTIFS(Avg!AI$6:AI$98,("&gt;="&amp;$A7),Avg!AI$6:AI$98,("&lt;="&amp;$C7))</f>
        <v>7</v>
      </c>
      <c r="AJ7" s="30">
        <f ca="1">COUNTIFS(Avg!AJ$6:AJ$98,("&gt;="&amp;$A7),Avg!AJ$6:AJ$98,("&lt;="&amp;$C7))</f>
        <v>0</v>
      </c>
      <c r="AK7" s="30">
        <f ca="1">COUNTIFS(Avg!AK$6:AK$98,("&gt;="&amp;$A7),Avg!AK$6:AK$98,("&lt;="&amp;$C7))</f>
        <v>0</v>
      </c>
      <c r="AL7" s="30">
        <f ca="1">COUNTIFS(Avg!AL$6:AL$98,("&gt;="&amp;$A7),Avg!AL$6:AL$98,("&lt;="&amp;$C7))</f>
        <v>0</v>
      </c>
      <c r="AM7" s="30">
        <f ca="1">COUNTIFS(Avg!AM$6:AM$98,("&gt;="&amp;$A7),Avg!AM$6:AM$98,("&lt;="&amp;$C7))</f>
        <v>5</v>
      </c>
      <c r="AN7" s="30">
        <f ca="1">COUNTIFS(Avg!AN$6:AN$98,("&gt;="&amp;$A7),Avg!AN$6:AN$98,("&lt;="&amp;$C7))</f>
        <v>5</v>
      </c>
      <c r="AO7" s="30">
        <f ca="1">COUNTIFS(Avg!AO$6:AO$98,("&gt;="&amp;$A7),Avg!AO$6:AO$98,("&lt;="&amp;$C7))</f>
        <v>0</v>
      </c>
      <c r="AP7" s="30">
        <f ca="1">COUNTIFS(Avg!AP$6:AP$98,("&gt;="&amp;$A7),Avg!AP$6:AP$98,("&lt;="&amp;$C7))</f>
        <v>0</v>
      </c>
      <c r="AQ7" s="30">
        <f ca="1">COUNTIFS(Avg!AQ$6:AQ$98,("&gt;="&amp;$A7),Avg!AQ$6:AQ$98,("&lt;="&amp;$C7))</f>
        <v>0</v>
      </c>
      <c r="AR7" s="30">
        <f ca="1">COUNTIFS(Avg!AR$6:AR$98,("&gt;="&amp;$A7),Avg!AR$6:AR$98,("&lt;="&amp;$C7))</f>
        <v>0</v>
      </c>
      <c r="AS7" s="30">
        <f ca="1">COUNTIFS(Avg!AS$6:AS$98,("&gt;="&amp;$A7),Avg!AS$6:AS$98,("&lt;="&amp;$C7))</f>
        <v>0</v>
      </c>
    </row>
    <row r="8" spans="1:45" x14ac:dyDescent="0.25">
      <c r="A8" s="281">
        <f>'Rango de Calificación'!A12</f>
        <v>0.35</v>
      </c>
      <c r="B8" s="281"/>
      <c r="C8" s="45">
        <f>'Rango de Calificación'!B12</f>
        <v>0.499</v>
      </c>
      <c r="D8" s="46">
        <f>'Rango de Calificación'!C12</f>
        <v>2</v>
      </c>
      <c r="E8" s="30">
        <f ca="1">COUNTIFS(Avg!E$6:E$98,("&gt;="&amp;$A8),Avg!E$6:E$98,("&lt;="&amp;$C8))</f>
        <v>0</v>
      </c>
      <c r="F8" s="30">
        <f ca="1">COUNTIFS(Avg!F$6:F$98,("&gt;="&amp;$A8),Avg!F$6:F$98,("&lt;="&amp;$C8))</f>
        <v>0</v>
      </c>
      <c r="G8" s="30">
        <f ca="1">COUNTIFS(Avg!G$6:G$98,("&gt;="&amp;$A8),Avg!G$6:G$98,("&lt;="&amp;$C8))</f>
        <v>0</v>
      </c>
      <c r="H8" s="30">
        <f ca="1">COUNTIFS(Avg!H$6:H$98,("&gt;="&amp;$A8),Avg!H$6:H$98,("&lt;="&amp;$C8))</f>
        <v>0</v>
      </c>
      <c r="I8" s="30">
        <f ca="1">COUNTIFS(Avg!I$6:I$98,("&gt;="&amp;$A8),Avg!I$6:I$98,("&lt;="&amp;$C8))</f>
        <v>0</v>
      </c>
      <c r="J8" s="30">
        <f ca="1">COUNTIFS(Avg!J$6:J$98,("&gt;="&amp;$A8),Avg!J$6:J$98,("&lt;="&amp;$C8))</f>
        <v>0</v>
      </c>
      <c r="K8" s="30">
        <f ca="1">COUNTIFS(Avg!K$6:K$98,("&gt;="&amp;$A8),Avg!K$6:K$98,("&lt;="&amp;$C8))</f>
        <v>4</v>
      </c>
      <c r="L8" s="30">
        <f ca="1">COUNTIFS(Avg!L$6:L$98,("&gt;="&amp;$A8),Avg!L$6:L$98,("&lt;="&amp;$C8))</f>
        <v>0</v>
      </c>
      <c r="M8" s="30">
        <f ca="1">COUNTIFS(Avg!M$6:M$98,("&gt;="&amp;$A8),Avg!M$6:M$98,("&lt;="&amp;$C8))</f>
        <v>0</v>
      </c>
      <c r="N8" s="30">
        <f ca="1">COUNTIFS(Avg!N$6:N$98,("&gt;="&amp;$A8),Avg!N$6:N$98,("&lt;="&amp;$C8))</f>
        <v>0</v>
      </c>
      <c r="O8" s="30">
        <f ca="1">COUNTIFS(Avg!O$6:O$98,("&gt;="&amp;$A8),Avg!O$6:O$98,("&lt;="&amp;$C8))</f>
        <v>5</v>
      </c>
      <c r="P8" s="30">
        <f ca="1">COUNTIFS(Avg!P$6:P$98,("&gt;="&amp;$A8),Avg!P$6:P$98,("&lt;="&amp;$C8))</f>
        <v>2</v>
      </c>
      <c r="Q8" s="30">
        <f ca="1">COUNTIFS(Avg!Q$6:Q$98,("&gt;="&amp;$A8),Avg!Q$6:Q$98,("&lt;="&amp;$C8))</f>
        <v>0</v>
      </c>
      <c r="R8" s="30">
        <f ca="1">COUNTIFS(Avg!R$6:R$98,("&gt;="&amp;$A8),Avg!R$6:R$98,("&lt;="&amp;$C8))</f>
        <v>0</v>
      </c>
      <c r="S8" s="30">
        <f ca="1">COUNTIFS(Avg!S$6:S$98,("&gt;="&amp;$A8),Avg!S$6:S$98,("&lt;="&amp;$C8))</f>
        <v>1</v>
      </c>
      <c r="T8" s="30">
        <f ca="1">COUNTIFS(Avg!T$6:T$98,("&gt;="&amp;$A8),Avg!T$6:T$98,("&lt;="&amp;$C8))</f>
        <v>3</v>
      </c>
      <c r="U8" s="30">
        <f ca="1">COUNTIFS(Avg!U$6:U$98,("&gt;="&amp;$A8),Avg!U$6:U$98,("&lt;="&amp;$C8))</f>
        <v>0</v>
      </c>
      <c r="V8" s="30">
        <f ca="1">COUNTIFS(Avg!V$6:V$98,("&gt;="&amp;$A8),Avg!V$6:V$98,("&lt;="&amp;$C8))</f>
        <v>0</v>
      </c>
      <c r="W8" s="30">
        <f ca="1">COUNTIFS(Avg!W$6:W$98,("&gt;="&amp;$A8),Avg!W$6:W$98,("&lt;="&amp;$C8))</f>
        <v>0</v>
      </c>
      <c r="X8" s="30">
        <f ca="1">COUNTIFS(Avg!X$6:X$98,("&gt;="&amp;$A8),Avg!X$6:X$98,("&lt;="&amp;$C8))</f>
        <v>0</v>
      </c>
      <c r="Y8" s="30">
        <f ca="1">COUNTIFS(Avg!Y$6:Y$98,("&gt;="&amp;$A8),Avg!Y$6:Y$98,("&lt;="&amp;$C8))</f>
        <v>0</v>
      </c>
      <c r="Z8" s="30">
        <f ca="1">COUNTIFS(Avg!Z$6:Z$98,("&gt;="&amp;$A8),Avg!Z$6:Z$98,("&lt;="&amp;$C8))</f>
        <v>0</v>
      </c>
      <c r="AA8" s="30">
        <f ca="1">COUNTIFS(Avg!AA$6:AA$98,("&gt;="&amp;$A8),Avg!AA$6:AA$98,("&lt;="&amp;$C8))</f>
        <v>2</v>
      </c>
      <c r="AB8" s="30">
        <f ca="1">COUNTIFS(Avg!AB$6:AB$98,("&gt;="&amp;$A8),Avg!AB$6:AB$98,("&lt;="&amp;$C8))</f>
        <v>0</v>
      </c>
      <c r="AC8" s="30">
        <f ca="1">COUNTIFS(Avg!AC$6:AC$98,("&gt;="&amp;$A8),Avg!AC$6:AC$98,("&lt;="&amp;$C8))</f>
        <v>0</v>
      </c>
      <c r="AD8" s="30">
        <f ca="1">COUNTIFS(Avg!AD$6:AD$98,("&gt;="&amp;$A8),Avg!AD$6:AD$98,("&lt;="&amp;$C8))</f>
        <v>0</v>
      </c>
      <c r="AE8" s="30">
        <f ca="1">COUNTIFS(Avg!AE$6:AE$98,("&gt;="&amp;$A8),Avg!AE$6:AE$98,("&lt;="&amp;$C8))</f>
        <v>3</v>
      </c>
      <c r="AF8" s="30">
        <f ca="1">COUNTIFS(Avg!AF$6:AF$98,("&gt;="&amp;$A8),Avg!AF$6:AF$98,("&lt;="&amp;$C8))</f>
        <v>0</v>
      </c>
      <c r="AG8" s="30">
        <f ca="1">COUNTIFS(Avg!AG$6:AG$98,("&gt;="&amp;$A8),Avg!AG$6:AG$98,("&lt;="&amp;$C8))</f>
        <v>0</v>
      </c>
      <c r="AH8" s="30">
        <f ca="1">COUNTIFS(Avg!AH$6:AH$98,("&gt;="&amp;$A8),Avg!AH$6:AH$98,("&lt;="&amp;$C8))</f>
        <v>1</v>
      </c>
      <c r="AI8" s="30">
        <f ca="1">COUNTIFS(Avg!AI$6:AI$98,("&gt;="&amp;$A8),Avg!AI$6:AI$98,("&lt;="&amp;$C8))</f>
        <v>1</v>
      </c>
      <c r="AJ8" s="30">
        <f ca="1">COUNTIFS(Avg!AJ$6:AJ$98,("&gt;="&amp;$A8),Avg!AJ$6:AJ$98,("&lt;="&amp;$C8))</f>
        <v>0</v>
      </c>
      <c r="AK8" s="30">
        <f ca="1">COUNTIFS(Avg!AK$6:AK$98,("&gt;="&amp;$A8),Avg!AK$6:AK$98,("&lt;="&amp;$C8))</f>
        <v>0</v>
      </c>
      <c r="AL8" s="30">
        <f ca="1">COUNTIFS(Avg!AL$6:AL$98,("&gt;="&amp;$A8),Avg!AL$6:AL$98,("&lt;="&amp;$C8))</f>
        <v>0</v>
      </c>
      <c r="AM8" s="30">
        <f ca="1">COUNTIFS(Avg!AM$6:AM$98,("&gt;="&amp;$A8),Avg!AM$6:AM$98,("&lt;="&amp;$C8))</f>
        <v>2</v>
      </c>
      <c r="AN8" s="30">
        <f ca="1">COUNTIFS(Avg!AN$6:AN$98,("&gt;="&amp;$A8),Avg!AN$6:AN$98,("&lt;="&amp;$C8))</f>
        <v>2</v>
      </c>
      <c r="AO8" s="30">
        <f ca="1">COUNTIFS(Avg!AO$6:AO$98,("&gt;="&amp;$A8),Avg!AO$6:AO$98,("&lt;="&amp;$C8))</f>
        <v>0</v>
      </c>
      <c r="AP8" s="30">
        <f ca="1">COUNTIFS(Avg!AP$6:AP$98,("&gt;="&amp;$A8),Avg!AP$6:AP$98,("&lt;="&amp;$C8))</f>
        <v>0</v>
      </c>
      <c r="AQ8" s="30">
        <f ca="1">COUNTIFS(Avg!AQ$6:AQ$98,("&gt;="&amp;$A8),Avg!AQ$6:AQ$98,("&lt;="&amp;$C8))</f>
        <v>0</v>
      </c>
      <c r="AR8" s="30">
        <f ca="1">COUNTIFS(Avg!AR$6:AR$98,("&gt;="&amp;$A8),Avg!AR$6:AR$98,("&lt;="&amp;$C8))</f>
        <v>0</v>
      </c>
      <c r="AS8" s="30">
        <f ca="1">COUNTIFS(Avg!AS$6:AS$98,("&gt;="&amp;$A8),Avg!AS$6:AS$98,("&lt;="&amp;$C8))</f>
        <v>0</v>
      </c>
    </row>
    <row r="9" spans="1:45" x14ac:dyDescent="0.25">
      <c r="A9" s="281">
        <f>'Rango de Calificación'!A13</f>
        <v>0</v>
      </c>
      <c r="B9" s="281"/>
      <c r="C9" s="45">
        <f>'Rango de Calificación'!B13</f>
        <v>0.34899999999999998</v>
      </c>
      <c r="D9" s="46">
        <f>'Rango de Calificación'!C13</f>
        <v>1</v>
      </c>
      <c r="E9" s="30">
        <f ca="1">COUNTIFS(Avg!E$6:E$98,("&gt;="&amp;$A9),Avg!E$6:E$98,("&lt;="&amp;$C9))</f>
        <v>0</v>
      </c>
      <c r="F9" s="30">
        <f ca="1">COUNTIFS(Avg!F$6:F$98,("&gt;="&amp;$A9),Avg!F$6:F$98,("&lt;="&amp;$C9))</f>
        <v>0</v>
      </c>
      <c r="G9" s="30">
        <f ca="1">COUNTIFS(Avg!G$6:G$98,("&gt;="&amp;$A9),Avg!G$6:G$98,("&lt;="&amp;$C9))</f>
        <v>0</v>
      </c>
      <c r="H9" s="30">
        <f ca="1">COUNTIFS(Avg!H$6:H$98,("&gt;="&amp;$A9),Avg!H$6:H$98,("&lt;="&amp;$C9))</f>
        <v>0</v>
      </c>
      <c r="I9" s="30">
        <f ca="1">COUNTIFS(Avg!I$6:I$98,("&gt;="&amp;$A9),Avg!I$6:I$98,("&lt;="&amp;$C9))</f>
        <v>0</v>
      </c>
      <c r="J9" s="30">
        <f ca="1">COUNTIFS(Avg!J$6:J$98,("&gt;="&amp;$A9),Avg!J$6:J$98,("&lt;="&amp;$C9))</f>
        <v>0</v>
      </c>
      <c r="K9" s="30">
        <f ca="1">COUNTIFS(Avg!K$6:K$98,("&gt;="&amp;$A9),Avg!K$6:K$98,("&lt;="&amp;$C9))</f>
        <v>0</v>
      </c>
      <c r="L9" s="30">
        <f ca="1">COUNTIFS(Avg!L$6:L$98,("&gt;="&amp;$A9),Avg!L$6:L$98,("&lt;="&amp;$C9))</f>
        <v>0</v>
      </c>
      <c r="M9" s="30">
        <f ca="1">COUNTIFS(Avg!M$6:M$98,("&gt;="&amp;$A9),Avg!M$6:M$98,("&lt;="&amp;$C9))</f>
        <v>0</v>
      </c>
      <c r="N9" s="30">
        <f ca="1">COUNTIFS(Avg!N$6:N$98,("&gt;="&amp;$A9),Avg!N$6:N$98,("&lt;="&amp;$C9))</f>
        <v>0</v>
      </c>
      <c r="O9" s="30">
        <f ca="1">COUNTIFS(Avg!O$6:O$98,("&gt;="&amp;$A9),Avg!O$6:O$98,("&lt;="&amp;$C9))</f>
        <v>0</v>
      </c>
      <c r="P9" s="30">
        <f ca="1">COUNTIFS(Avg!P$6:P$98,("&gt;="&amp;$A9),Avg!P$6:P$98,("&lt;="&amp;$C9))</f>
        <v>0</v>
      </c>
      <c r="Q9" s="30">
        <f ca="1">COUNTIFS(Avg!Q$6:Q$98,("&gt;="&amp;$A9),Avg!Q$6:Q$98,("&lt;="&amp;$C9))</f>
        <v>0</v>
      </c>
      <c r="R9" s="30">
        <f ca="1">COUNTIFS(Avg!R$6:R$98,("&gt;="&amp;$A9),Avg!R$6:R$98,("&lt;="&amp;$C9))</f>
        <v>0</v>
      </c>
      <c r="S9" s="30">
        <f ca="1">COUNTIFS(Avg!S$6:S$98,("&gt;="&amp;$A9),Avg!S$6:S$98,("&lt;="&amp;$C9))</f>
        <v>0</v>
      </c>
      <c r="T9" s="30">
        <f ca="1">COUNTIFS(Avg!T$6:T$98,("&gt;="&amp;$A9),Avg!T$6:T$98,("&lt;="&amp;$C9))</f>
        <v>0</v>
      </c>
      <c r="U9" s="30">
        <f ca="1">COUNTIFS(Avg!U$6:U$98,("&gt;="&amp;$A9),Avg!U$6:U$98,("&lt;="&amp;$C9))</f>
        <v>0</v>
      </c>
      <c r="V9" s="30">
        <f ca="1">COUNTIFS(Avg!V$6:V$98,("&gt;="&amp;$A9),Avg!V$6:V$98,("&lt;="&amp;$C9))</f>
        <v>0</v>
      </c>
      <c r="W9" s="30">
        <f ca="1">COUNTIFS(Avg!W$6:W$98,("&gt;="&amp;$A9),Avg!W$6:W$98,("&lt;="&amp;$C9))</f>
        <v>0</v>
      </c>
      <c r="X9" s="30">
        <f ca="1">COUNTIFS(Avg!X$6:X$98,("&gt;="&amp;$A9),Avg!X$6:X$98,("&lt;="&amp;$C9))</f>
        <v>0</v>
      </c>
      <c r="Y9" s="30">
        <f ca="1">COUNTIFS(Avg!Y$6:Y$98,("&gt;="&amp;$A9),Avg!Y$6:Y$98,("&lt;="&amp;$C9))</f>
        <v>0</v>
      </c>
      <c r="Z9" s="30">
        <f ca="1">COUNTIFS(Avg!Z$6:Z$98,("&gt;="&amp;$A9),Avg!Z$6:Z$98,("&lt;="&amp;$C9))</f>
        <v>0</v>
      </c>
      <c r="AA9" s="30">
        <f ca="1">COUNTIFS(Avg!AA$6:AA$98,("&gt;="&amp;$A9),Avg!AA$6:AA$98,("&lt;="&amp;$C9))</f>
        <v>0</v>
      </c>
      <c r="AB9" s="30">
        <f ca="1">COUNTIFS(Avg!AB$6:AB$98,("&gt;="&amp;$A9),Avg!AB$6:AB$98,("&lt;="&amp;$C9))</f>
        <v>0</v>
      </c>
      <c r="AC9" s="30">
        <f ca="1">COUNTIFS(Avg!AC$6:AC$98,("&gt;="&amp;$A9),Avg!AC$6:AC$98,("&lt;="&amp;$C9))</f>
        <v>0</v>
      </c>
      <c r="AD9" s="30">
        <f ca="1">COUNTIFS(Avg!AD$6:AD$98,("&gt;="&amp;$A9),Avg!AD$6:AD$98,("&lt;="&amp;$C9))</f>
        <v>0</v>
      </c>
      <c r="AE9" s="30">
        <f ca="1">COUNTIFS(Avg!AE$6:AE$98,("&gt;="&amp;$A9),Avg!AE$6:AE$98,("&lt;="&amp;$C9))</f>
        <v>0</v>
      </c>
      <c r="AF9" s="30">
        <f ca="1">COUNTIFS(Avg!AF$6:AF$98,("&gt;="&amp;$A9),Avg!AF$6:AF$98,("&lt;="&amp;$C9))</f>
        <v>0</v>
      </c>
      <c r="AG9" s="30">
        <f ca="1">COUNTIFS(Avg!AG$6:AG$98,("&gt;="&amp;$A9),Avg!AG$6:AG$98,("&lt;="&amp;$C9))</f>
        <v>0</v>
      </c>
      <c r="AH9" s="30">
        <f ca="1">COUNTIFS(Avg!AH$6:AH$98,("&gt;="&amp;$A9),Avg!AH$6:AH$98,("&lt;="&amp;$C9))</f>
        <v>0</v>
      </c>
      <c r="AI9" s="30">
        <f ca="1">COUNTIFS(Avg!AI$6:AI$98,("&gt;="&amp;$A9),Avg!AI$6:AI$98,("&lt;="&amp;$C9))</f>
        <v>0</v>
      </c>
      <c r="AJ9" s="30">
        <f ca="1">COUNTIFS(Avg!AJ$6:AJ$98,("&gt;="&amp;$A9),Avg!AJ$6:AJ$98,("&lt;="&amp;$C9))</f>
        <v>0</v>
      </c>
      <c r="AK9" s="30">
        <f ca="1">COUNTIFS(Avg!AK$6:AK$98,("&gt;="&amp;$A9),Avg!AK$6:AK$98,("&lt;="&amp;$C9))</f>
        <v>0</v>
      </c>
      <c r="AL9" s="30">
        <f ca="1">COUNTIFS(Avg!AL$6:AL$98,("&gt;="&amp;$A9),Avg!AL$6:AL$98,("&lt;="&amp;$C9))</f>
        <v>0</v>
      </c>
      <c r="AM9" s="30">
        <f ca="1">COUNTIFS(Avg!AM$6:AM$98,("&gt;="&amp;$A9),Avg!AM$6:AM$98,("&lt;="&amp;$C9))</f>
        <v>0</v>
      </c>
      <c r="AN9" s="30">
        <f ca="1">COUNTIFS(Avg!AN$6:AN$98,("&gt;="&amp;$A9),Avg!AN$6:AN$98,("&lt;="&amp;$C9))</f>
        <v>0</v>
      </c>
      <c r="AO9" s="30">
        <f ca="1">COUNTIFS(Avg!AO$6:AO$98,("&gt;="&amp;$A9),Avg!AO$6:AO$98,("&lt;="&amp;$C9))</f>
        <v>0</v>
      </c>
      <c r="AP9" s="30">
        <f ca="1">COUNTIFS(Avg!AP$6:AP$98,("&gt;="&amp;$A9),Avg!AP$6:AP$98,("&lt;="&amp;$C9))</f>
        <v>0</v>
      </c>
      <c r="AQ9" s="30">
        <f ca="1">COUNTIFS(Avg!AQ$6:AQ$98,("&gt;="&amp;$A9),Avg!AQ$6:AQ$98,("&lt;="&amp;$C9))</f>
        <v>0</v>
      </c>
      <c r="AR9" s="30">
        <f ca="1">COUNTIFS(Avg!AR$6:AR$98,("&gt;="&amp;$A9),Avg!AR$6:AR$98,("&lt;="&amp;$C9))</f>
        <v>0</v>
      </c>
      <c r="AS9" s="30">
        <f ca="1">COUNTIFS(Avg!AS$6:AS$98,("&gt;="&amp;$A9),Avg!AS$6:AS$98,("&lt;="&amp;$C9))</f>
        <v>0</v>
      </c>
    </row>
    <row r="10" spans="1:45" x14ac:dyDescent="0.25">
      <c r="A10" s="281"/>
      <c r="B10" s="281"/>
      <c r="C10" s="45"/>
      <c r="D10" s="46">
        <f>D5</f>
        <v>5</v>
      </c>
      <c r="E10" s="30">
        <f ca="1">IF(SUM(E$5:E$9)&lt;&gt;0,E5,"")</f>
        <v>24</v>
      </c>
      <c r="F10" s="30">
        <f t="shared" ref="F10:AS14" ca="1" si="0">IF(SUM(F$5:F$9)&lt;&gt;0,F5,"")</f>
        <v>16</v>
      </c>
      <c r="G10" s="30" t="str">
        <f t="shared" ca="1" si="0"/>
        <v/>
      </c>
      <c r="H10" s="30" t="str">
        <f t="shared" ca="1" si="0"/>
        <v/>
      </c>
      <c r="I10" s="30">
        <f t="shared" ca="1" si="0"/>
        <v>18</v>
      </c>
      <c r="J10" s="30">
        <f t="shared" ca="1" si="0"/>
        <v>14</v>
      </c>
      <c r="K10" s="30">
        <f t="shared" ca="1" si="0"/>
        <v>10</v>
      </c>
      <c r="L10" s="30" t="str">
        <f t="shared" ca="1" si="0"/>
        <v/>
      </c>
      <c r="M10" s="30" t="str">
        <f t="shared" ca="1" si="0"/>
        <v/>
      </c>
      <c r="N10" s="30" t="str">
        <f t="shared" ca="1" si="0"/>
        <v/>
      </c>
      <c r="O10" s="30">
        <f t="shared" ca="1" si="0"/>
        <v>12</v>
      </c>
      <c r="P10" s="30">
        <f t="shared" ca="1" si="0"/>
        <v>14</v>
      </c>
      <c r="Q10" s="30" t="str">
        <f t="shared" ca="1" si="0"/>
        <v/>
      </c>
      <c r="R10" s="30" t="str">
        <f t="shared" ca="1" si="0"/>
        <v/>
      </c>
      <c r="S10" s="30">
        <f t="shared" ca="1" si="0"/>
        <v>14</v>
      </c>
      <c r="T10" s="30">
        <f t="shared" ca="1" si="0"/>
        <v>14</v>
      </c>
      <c r="U10" s="30" t="str">
        <f t="shared" ca="1" si="0"/>
        <v/>
      </c>
      <c r="V10" s="30" t="str">
        <f t="shared" ca="1" si="0"/>
        <v/>
      </c>
      <c r="W10" s="30">
        <f t="shared" ca="1" si="0"/>
        <v>19</v>
      </c>
      <c r="X10" s="30" t="str">
        <f t="shared" ca="1" si="0"/>
        <v/>
      </c>
      <c r="Y10" s="30" t="str">
        <f t="shared" ca="1" si="0"/>
        <v/>
      </c>
      <c r="Z10" s="30">
        <f t="shared" ca="1" si="0"/>
        <v>15</v>
      </c>
      <c r="AA10" s="30">
        <f t="shared" ca="1" si="0"/>
        <v>13</v>
      </c>
      <c r="AB10" s="30" t="str">
        <f t="shared" ca="1" si="0"/>
        <v/>
      </c>
      <c r="AC10" s="30" t="str">
        <f t="shared" ca="1" si="0"/>
        <v/>
      </c>
      <c r="AD10" s="30">
        <f t="shared" ca="1" si="0"/>
        <v>12</v>
      </c>
      <c r="AE10" s="30">
        <f t="shared" ca="1" si="0"/>
        <v>14</v>
      </c>
      <c r="AF10" s="30" t="str">
        <f t="shared" ca="1" si="0"/>
        <v/>
      </c>
      <c r="AG10" s="30" t="str">
        <f t="shared" ca="1" si="0"/>
        <v/>
      </c>
      <c r="AH10" s="30">
        <f t="shared" ca="1" si="0"/>
        <v>12</v>
      </c>
      <c r="AI10" s="30">
        <f t="shared" ca="1" si="0"/>
        <v>10</v>
      </c>
      <c r="AJ10" s="30" t="str">
        <f t="shared" ca="1" si="0"/>
        <v/>
      </c>
      <c r="AK10" s="30" t="str">
        <f t="shared" ca="1" si="0"/>
        <v/>
      </c>
      <c r="AL10" s="30" t="str">
        <f t="shared" ca="1" si="0"/>
        <v/>
      </c>
      <c r="AM10" s="30">
        <f t="shared" ca="1" si="0"/>
        <v>16</v>
      </c>
      <c r="AN10" s="30">
        <f t="shared" ca="1" si="0"/>
        <v>16</v>
      </c>
      <c r="AO10" s="30" t="str">
        <f t="shared" ca="1" si="0"/>
        <v/>
      </c>
      <c r="AP10" s="30" t="str">
        <f t="shared" ca="1" si="0"/>
        <v/>
      </c>
      <c r="AQ10" s="30">
        <f t="shared" ca="1" si="0"/>
        <v>18</v>
      </c>
      <c r="AR10" s="30" t="str">
        <f t="shared" ca="1" si="0"/>
        <v/>
      </c>
      <c r="AS10" s="30" t="str">
        <f t="shared" ca="1" si="0"/>
        <v/>
      </c>
    </row>
    <row r="11" spans="1:45" x14ac:dyDescent="0.25">
      <c r="A11" s="281"/>
      <c r="B11" s="281"/>
      <c r="C11" s="45"/>
      <c r="D11" s="46">
        <f t="shared" ref="D11:D14" si="1">D6</f>
        <v>4</v>
      </c>
      <c r="E11" s="30">
        <f t="shared" ref="E11:T14" ca="1" si="2">IF(SUM(E$5:E$9)&lt;&gt;0,E6,"")</f>
        <v>0</v>
      </c>
      <c r="F11" s="30">
        <f t="shared" ca="1" si="2"/>
        <v>8</v>
      </c>
      <c r="G11" s="30" t="str">
        <f t="shared" ca="1" si="2"/>
        <v/>
      </c>
      <c r="H11" s="30" t="str">
        <f t="shared" ca="1" si="2"/>
        <v/>
      </c>
      <c r="I11" s="30">
        <f t="shared" ca="1" si="2"/>
        <v>5</v>
      </c>
      <c r="J11" s="30">
        <f t="shared" ca="1" si="2"/>
        <v>10</v>
      </c>
      <c r="K11" s="30">
        <f t="shared" ca="1" si="2"/>
        <v>6</v>
      </c>
      <c r="L11" s="30" t="str">
        <f t="shared" ca="1" si="2"/>
        <v/>
      </c>
      <c r="M11" s="30" t="str">
        <f t="shared" ca="1" si="2"/>
        <v/>
      </c>
      <c r="N11" s="30" t="str">
        <f t="shared" ca="1" si="2"/>
        <v/>
      </c>
      <c r="O11" s="30">
        <f t="shared" ca="1" si="2"/>
        <v>3</v>
      </c>
      <c r="P11" s="30">
        <f t="shared" ca="1" si="2"/>
        <v>7</v>
      </c>
      <c r="Q11" s="30" t="str">
        <f t="shared" ca="1" si="2"/>
        <v/>
      </c>
      <c r="R11" s="30" t="str">
        <f t="shared" ca="1" si="2"/>
        <v/>
      </c>
      <c r="S11" s="30">
        <f t="shared" ca="1" si="2"/>
        <v>5</v>
      </c>
      <c r="T11" s="30">
        <f t="shared" ca="1" si="2"/>
        <v>6</v>
      </c>
      <c r="U11" s="30" t="str">
        <f t="shared" ca="1" si="0"/>
        <v/>
      </c>
      <c r="V11" s="30" t="str">
        <f t="shared" ca="1" si="0"/>
        <v/>
      </c>
      <c r="W11" s="30">
        <f t="shared" ca="1" si="0"/>
        <v>5</v>
      </c>
      <c r="X11" s="30" t="str">
        <f t="shared" ca="1" si="0"/>
        <v/>
      </c>
      <c r="Y11" s="30" t="str">
        <f t="shared" ca="1" si="0"/>
        <v/>
      </c>
      <c r="Z11" s="30">
        <f t="shared" ca="1" si="0"/>
        <v>6</v>
      </c>
      <c r="AA11" s="30">
        <f t="shared" ca="1" si="0"/>
        <v>8</v>
      </c>
      <c r="AB11" s="30" t="str">
        <f t="shared" ca="1" si="0"/>
        <v/>
      </c>
      <c r="AC11" s="30" t="str">
        <f t="shared" ca="1" si="0"/>
        <v/>
      </c>
      <c r="AD11" s="30">
        <f t="shared" ca="1" si="0"/>
        <v>10</v>
      </c>
      <c r="AE11" s="30">
        <f t="shared" ca="1" si="0"/>
        <v>6</v>
      </c>
      <c r="AF11" s="30" t="str">
        <f t="shared" ca="1" si="0"/>
        <v/>
      </c>
      <c r="AG11" s="30" t="str">
        <f t="shared" ca="1" si="0"/>
        <v/>
      </c>
      <c r="AH11" s="30">
        <f t="shared" ca="1" si="0"/>
        <v>5</v>
      </c>
      <c r="AI11" s="30">
        <f t="shared" ca="1" si="0"/>
        <v>6</v>
      </c>
      <c r="AJ11" s="30" t="str">
        <f t="shared" ca="1" si="0"/>
        <v/>
      </c>
      <c r="AK11" s="30" t="str">
        <f t="shared" ca="1" si="0"/>
        <v/>
      </c>
      <c r="AL11" s="30" t="str">
        <f t="shared" ca="1" si="0"/>
        <v/>
      </c>
      <c r="AM11" s="30">
        <f t="shared" ca="1" si="0"/>
        <v>1</v>
      </c>
      <c r="AN11" s="30">
        <f t="shared" ca="1" si="0"/>
        <v>1</v>
      </c>
      <c r="AO11" s="30" t="str">
        <f t="shared" ca="1" si="0"/>
        <v/>
      </c>
      <c r="AP11" s="30" t="str">
        <f t="shared" ca="1" si="0"/>
        <v/>
      </c>
      <c r="AQ11" s="30">
        <f t="shared" ca="1" si="0"/>
        <v>6</v>
      </c>
      <c r="AR11" s="30" t="str">
        <f t="shared" ca="1" si="0"/>
        <v/>
      </c>
      <c r="AS11" s="30" t="str">
        <f t="shared" ca="1" si="0"/>
        <v/>
      </c>
    </row>
    <row r="12" spans="1:45" x14ac:dyDescent="0.25">
      <c r="A12" s="281"/>
      <c r="B12" s="281"/>
      <c r="C12" s="45"/>
      <c r="D12" s="46">
        <f t="shared" si="1"/>
        <v>3</v>
      </c>
      <c r="E12" s="30">
        <f t="shared" ca="1" si="2"/>
        <v>0</v>
      </c>
      <c r="F12" s="30">
        <f t="shared" ca="1" si="0"/>
        <v>0</v>
      </c>
      <c r="G12" s="30" t="str">
        <f t="shared" ca="1" si="0"/>
        <v/>
      </c>
      <c r="H12" s="30" t="str">
        <f t="shared" ca="1" si="0"/>
        <v/>
      </c>
      <c r="I12" s="30">
        <f t="shared" ca="1" si="0"/>
        <v>1</v>
      </c>
      <c r="J12" s="30">
        <f t="shared" ca="1" si="0"/>
        <v>0</v>
      </c>
      <c r="K12" s="30">
        <f t="shared" ca="1" si="0"/>
        <v>4</v>
      </c>
      <c r="L12" s="30" t="str">
        <f t="shared" ca="1" si="0"/>
        <v/>
      </c>
      <c r="M12" s="30" t="str">
        <f t="shared" ca="1" si="0"/>
        <v/>
      </c>
      <c r="N12" s="30" t="str">
        <f t="shared" ca="1" si="0"/>
        <v/>
      </c>
      <c r="O12" s="30">
        <f t="shared" ca="1" si="0"/>
        <v>4</v>
      </c>
      <c r="P12" s="30">
        <f t="shared" ca="1" si="0"/>
        <v>1</v>
      </c>
      <c r="Q12" s="30" t="str">
        <f t="shared" ca="1" si="0"/>
        <v/>
      </c>
      <c r="R12" s="30" t="str">
        <f t="shared" ca="1" si="0"/>
        <v/>
      </c>
      <c r="S12" s="30">
        <f t="shared" ca="1" si="0"/>
        <v>4</v>
      </c>
      <c r="T12" s="30">
        <f t="shared" ca="1" si="0"/>
        <v>1</v>
      </c>
      <c r="U12" s="30" t="str">
        <f t="shared" ca="1" si="0"/>
        <v/>
      </c>
      <c r="V12" s="30" t="str">
        <f t="shared" ca="1" si="0"/>
        <v/>
      </c>
      <c r="W12" s="30">
        <f t="shared" ca="1" si="0"/>
        <v>0</v>
      </c>
      <c r="X12" s="30" t="str">
        <f t="shared" ca="1" si="0"/>
        <v/>
      </c>
      <c r="Y12" s="30" t="str">
        <f t="shared" ca="1" si="0"/>
        <v/>
      </c>
      <c r="Z12" s="30">
        <f t="shared" ca="1" si="0"/>
        <v>2</v>
      </c>
      <c r="AA12" s="30">
        <f t="shared" ca="1" si="0"/>
        <v>1</v>
      </c>
      <c r="AB12" s="30" t="str">
        <f t="shared" ca="1" si="0"/>
        <v/>
      </c>
      <c r="AC12" s="30" t="str">
        <f t="shared" ca="1" si="0"/>
        <v/>
      </c>
      <c r="AD12" s="30">
        <f t="shared" ca="1" si="0"/>
        <v>2</v>
      </c>
      <c r="AE12" s="30">
        <f t="shared" ca="1" si="0"/>
        <v>1</v>
      </c>
      <c r="AF12" s="30" t="str">
        <f t="shared" ca="1" si="0"/>
        <v/>
      </c>
      <c r="AG12" s="30" t="str">
        <f t="shared" ca="1" si="0"/>
        <v/>
      </c>
      <c r="AH12" s="30">
        <f t="shared" ca="1" si="0"/>
        <v>6</v>
      </c>
      <c r="AI12" s="30">
        <f t="shared" ca="1" si="0"/>
        <v>7</v>
      </c>
      <c r="AJ12" s="30" t="str">
        <f t="shared" ca="1" si="0"/>
        <v/>
      </c>
      <c r="AK12" s="30" t="str">
        <f t="shared" ca="1" si="0"/>
        <v/>
      </c>
      <c r="AL12" s="30" t="str">
        <f t="shared" ca="1" si="0"/>
        <v/>
      </c>
      <c r="AM12" s="30">
        <f t="shared" ca="1" si="0"/>
        <v>5</v>
      </c>
      <c r="AN12" s="30">
        <f t="shared" ca="1" si="0"/>
        <v>5</v>
      </c>
      <c r="AO12" s="30" t="str">
        <f t="shared" ca="1" si="0"/>
        <v/>
      </c>
      <c r="AP12" s="30" t="str">
        <f t="shared" ca="1" si="0"/>
        <v/>
      </c>
      <c r="AQ12" s="30">
        <f t="shared" ca="1" si="0"/>
        <v>0</v>
      </c>
      <c r="AR12" s="30" t="str">
        <f t="shared" ca="1" si="0"/>
        <v/>
      </c>
      <c r="AS12" s="30" t="str">
        <f t="shared" ca="1" si="0"/>
        <v/>
      </c>
    </row>
    <row r="13" spans="1:45" x14ac:dyDescent="0.25">
      <c r="A13" s="281"/>
      <c r="B13" s="281"/>
      <c r="C13" s="45"/>
      <c r="D13" s="46">
        <f t="shared" si="1"/>
        <v>2</v>
      </c>
      <c r="E13" s="30">
        <f t="shared" ca="1" si="2"/>
        <v>0</v>
      </c>
      <c r="F13" s="30">
        <f t="shared" ca="1" si="0"/>
        <v>0</v>
      </c>
      <c r="G13" s="30" t="str">
        <f t="shared" ca="1" si="0"/>
        <v/>
      </c>
      <c r="H13" s="30" t="str">
        <f t="shared" ca="1" si="0"/>
        <v/>
      </c>
      <c r="I13" s="30">
        <f t="shared" ca="1" si="0"/>
        <v>0</v>
      </c>
      <c r="J13" s="30">
        <f t="shared" ca="1" si="0"/>
        <v>0</v>
      </c>
      <c r="K13" s="30">
        <f t="shared" ca="1" si="0"/>
        <v>4</v>
      </c>
      <c r="L13" s="30" t="str">
        <f t="shared" ca="1" si="0"/>
        <v/>
      </c>
      <c r="M13" s="30" t="str">
        <f t="shared" ca="1" si="0"/>
        <v/>
      </c>
      <c r="N13" s="30" t="str">
        <f t="shared" ca="1" si="0"/>
        <v/>
      </c>
      <c r="O13" s="30">
        <f t="shared" ca="1" si="0"/>
        <v>5</v>
      </c>
      <c r="P13" s="30">
        <f t="shared" ca="1" si="0"/>
        <v>2</v>
      </c>
      <c r="Q13" s="30" t="str">
        <f t="shared" ca="1" si="0"/>
        <v/>
      </c>
      <c r="R13" s="30" t="str">
        <f t="shared" ca="1" si="0"/>
        <v/>
      </c>
      <c r="S13" s="30">
        <f t="shared" ca="1" si="0"/>
        <v>1</v>
      </c>
      <c r="T13" s="30">
        <f t="shared" ca="1" si="0"/>
        <v>3</v>
      </c>
      <c r="U13" s="30" t="str">
        <f t="shared" ca="1" si="0"/>
        <v/>
      </c>
      <c r="V13" s="30" t="str">
        <f t="shared" ca="1" si="0"/>
        <v/>
      </c>
      <c r="W13" s="30">
        <f t="shared" ca="1" si="0"/>
        <v>0</v>
      </c>
      <c r="X13" s="30" t="str">
        <f t="shared" ca="1" si="0"/>
        <v/>
      </c>
      <c r="Y13" s="30" t="str">
        <f t="shared" ca="1" si="0"/>
        <v/>
      </c>
      <c r="Z13" s="30">
        <f t="shared" ca="1" si="0"/>
        <v>0</v>
      </c>
      <c r="AA13" s="30">
        <f t="shared" ca="1" si="0"/>
        <v>2</v>
      </c>
      <c r="AB13" s="30" t="str">
        <f t="shared" ca="1" si="0"/>
        <v/>
      </c>
      <c r="AC13" s="30" t="str">
        <f t="shared" ca="1" si="0"/>
        <v/>
      </c>
      <c r="AD13" s="30">
        <f t="shared" ca="1" si="0"/>
        <v>0</v>
      </c>
      <c r="AE13" s="30">
        <f t="shared" ca="1" si="0"/>
        <v>3</v>
      </c>
      <c r="AF13" s="30" t="str">
        <f t="shared" ca="1" si="0"/>
        <v/>
      </c>
      <c r="AG13" s="30" t="str">
        <f t="shared" ca="1" si="0"/>
        <v/>
      </c>
      <c r="AH13" s="30">
        <f t="shared" ca="1" si="0"/>
        <v>1</v>
      </c>
      <c r="AI13" s="30">
        <f t="shared" ca="1" si="0"/>
        <v>1</v>
      </c>
      <c r="AJ13" s="30" t="str">
        <f t="shared" ca="1" si="0"/>
        <v/>
      </c>
      <c r="AK13" s="30" t="str">
        <f t="shared" ca="1" si="0"/>
        <v/>
      </c>
      <c r="AL13" s="30" t="str">
        <f t="shared" ca="1" si="0"/>
        <v/>
      </c>
      <c r="AM13" s="30">
        <f t="shared" ca="1" si="0"/>
        <v>2</v>
      </c>
      <c r="AN13" s="30">
        <f t="shared" ca="1" si="0"/>
        <v>2</v>
      </c>
      <c r="AO13" s="30" t="str">
        <f t="shared" ca="1" si="0"/>
        <v/>
      </c>
      <c r="AP13" s="30" t="str">
        <f t="shared" ca="1" si="0"/>
        <v/>
      </c>
      <c r="AQ13" s="30">
        <f t="shared" ca="1" si="0"/>
        <v>0</v>
      </c>
      <c r="AR13" s="30" t="str">
        <f t="shared" ca="1" si="0"/>
        <v/>
      </c>
      <c r="AS13" s="30" t="str">
        <f t="shared" ca="1" si="0"/>
        <v/>
      </c>
    </row>
    <row r="14" spans="1:45" x14ac:dyDescent="0.25">
      <c r="A14" s="281"/>
      <c r="B14" s="281"/>
      <c r="C14" s="45"/>
      <c r="D14" s="46">
        <f t="shared" si="1"/>
        <v>1</v>
      </c>
      <c r="E14" s="30">
        <f t="shared" ca="1" si="2"/>
        <v>0</v>
      </c>
      <c r="F14" s="30">
        <f t="shared" ca="1" si="0"/>
        <v>0</v>
      </c>
      <c r="G14" s="30" t="str">
        <f t="shared" ca="1" si="0"/>
        <v/>
      </c>
      <c r="H14" s="30" t="str">
        <f t="shared" ca="1" si="0"/>
        <v/>
      </c>
      <c r="I14" s="30">
        <f t="shared" ca="1" si="0"/>
        <v>0</v>
      </c>
      <c r="J14" s="30">
        <f t="shared" ca="1" si="0"/>
        <v>0</v>
      </c>
      <c r="K14" s="30">
        <f t="shared" ca="1" si="0"/>
        <v>0</v>
      </c>
      <c r="L14" s="30" t="str">
        <f t="shared" ca="1" si="0"/>
        <v/>
      </c>
      <c r="M14" s="30" t="str">
        <f t="shared" ca="1" si="0"/>
        <v/>
      </c>
      <c r="N14" s="30" t="str">
        <f t="shared" ca="1" si="0"/>
        <v/>
      </c>
      <c r="O14" s="30">
        <f t="shared" ca="1" si="0"/>
        <v>0</v>
      </c>
      <c r="P14" s="30">
        <f t="shared" ca="1" si="0"/>
        <v>0</v>
      </c>
      <c r="Q14" s="30" t="str">
        <f t="shared" ca="1" si="0"/>
        <v/>
      </c>
      <c r="R14" s="30" t="str">
        <f t="shared" ca="1" si="0"/>
        <v/>
      </c>
      <c r="S14" s="30">
        <f t="shared" ca="1" si="0"/>
        <v>0</v>
      </c>
      <c r="T14" s="30">
        <f t="shared" ca="1" si="0"/>
        <v>0</v>
      </c>
      <c r="U14" s="30" t="str">
        <f t="shared" ca="1" si="0"/>
        <v/>
      </c>
      <c r="V14" s="30" t="str">
        <f t="shared" ca="1" si="0"/>
        <v/>
      </c>
      <c r="W14" s="30">
        <f t="shared" ca="1" si="0"/>
        <v>0</v>
      </c>
      <c r="X14" s="30" t="str">
        <f t="shared" ca="1" si="0"/>
        <v/>
      </c>
      <c r="Y14" s="30" t="str">
        <f t="shared" ca="1" si="0"/>
        <v/>
      </c>
      <c r="Z14" s="30">
        <f t="shared" ca="1" si="0"/>
        <v>0</v>
      </c>
      <c r="AA14" s="30">
        <f t="shared" ca="1" si="0"/>
        <v>0</v>
      </c>
      <c r="AB14" s="30" t="str">
        <f t="shared" ca="1" si="0"/>
        <v/>
      </c>
      <c r="AC14" s="30" t="str">
        <f t="shared" ca="1" si="0"/>
        <v/>
      </c>
      <c r="AD14" s="30">
        <f t="shared" ca="1" si="0"/>
        <v>0</v>
      </c>
      <c r="AE14" s="30">
        <f t="shared" ca="1" si="0"/>
        <v>0</v>
      </c>
      <c r="AF14" s="30" t="str">
        <f t="shared" ca="1" si="0"/>
        <v/>
      </c>
      <c r="AG14" s="30" t="str">
        <f t="shared" ca="1" si="0"/>
        <v/>
      </c>
      <c r="AH14" s="30">
        <f t="shared" ca="1" si="0"/>
        <v>0</v>
      </c>
      <c r="AI14" s="30">
        <f t="shared" ca="1" si="0"/>
        <v>0</v>
      </c>
      <c r="AJ14" s="30" t="str">
        <f t="shared" ca="1" si="0"/>
        <v/>
      </c>
      <c r="AK14" s="30" t="str">
        <f t="shared" ca="1" si="0"/>
        <v/>
      </c>
      <c r="AL14" s="30" t="str">
        <f t="shared" ca="1" si="0"/>
        <v/>
      </c>
      <c r="AM14" s="30">
        <f t="shared" ca="1" si="0"/>
        <v>0</v>
      </c>
      <c r="AN14" s="30">
        <f t="shared" ca="1" si="0"/>
        <v>0</v>
      </c>
      <c r="AO14" s="30" t="str">
        <f t="shared" ca="1" si="0"/>
        <v/>
      </c>
      <c r="AP14" s="30" t="str">
        <f t="shared" ca="1" si="0"/>
        <v/>
      </c>
      <c r="AQ14" s="30">
        <f t="shared" ca="1" si="0"/>
        <v>0</v>
      </c>
      <c r="AR14" s="30" t="str">
        <f t="shared" ca="1" si="0"/>
        <v/>
      </c>
      <c r="AS14" s="30" t="str">
        <f t="shared" ca="1" si="0"/>
        <v/>
      </c>
    </row>
    <row r="15" spans="1:45" x14ac:dyDescent="0.25">
      <c r="E15" s="282" t="s">
        <v>66</v>
      </c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  <c r="AP15" s="283"/>
      <c r="AQ15" s="283"/>
      <c r="AR15" s="283"/>
      <c r="AS15" s="284"/>
    </row>
    <row r="16" spans="1:45" x14ac:dyDescent="0.25">
      <c r="D16" s="30">
        <f>D5</f>
        <v>5</v>
      </c>
      <c r="E16" s="34">
        <f ca="1">IFERROR(E5/SUM(E$5:E$9),"")</f>
        <v>1</v>
      </c>
      <c r="F16" s="34">
        <f t="shared" ref="F16:H16" ca="1" si="3">IFERROR(F5/SUM(F$5:F$9),"")</f>
        <v>0.66666666666666663</v>
      </c>
      <c r="G16" s="34" t="str">
        <f t="shared" ca="1" si="3"/>
        <v/>
      </c>
      <c r="H16" s="34" t="str">
        <f t="shared" ca="1" si="3"/>
        <v/>
      </c>
      <c r="I16" s="34">
        <f t="shared" ref="I16:AS16" ca="1" si="4">IFERROR(I5/SUM(I$5:I$9),"")</f>
        <v>0.75</v>
      </c>
      <c r="J16" s="34">
        <f t="shared" ca="1" si="4"/>
        <v>0.58333333333333337</v>
      </c>
      <c r="K16" s="34">
        <f t="shared" ca="1" si="4"/>
        <v>0.41666666666666669</v>
      </c>
      <c r="L16" s="34" t="str">
        <f t="shared" ca="1" si="4"/>
        <v/>
      </c>
      <c r="M16" s="34" t="str">
        <f t="shared" ca="1" si="4"/>
        <v/>
      </c>
      <c r="N16" s="34" t="str">
        <f t="shared" ca="1" si="4"/>
        <v/>
      </c>
      <c r="O16" s="34">
        <f t="shared" ca="1" si="4"/>
        <v>0.5</v>
      </c>
      <c r="P16" s="34">
        <f t="shared" ca="1" si="4"/>
        <v>0.58333333333333337</v>
      </c>
      <c r="Q16" s="34" t="str">
        <f t="shared" ca="1" si="4"/>
        <v/>
      </c>
      <c r="R16" s="34" t="str">
        <f t="shared" ca="1" si="4"/>
        <v/>
      </c>
      <c r="S16" s="34">
        <f t="shared" ca="1" si="4"/>
        <v>0.58333333333333337</v>
      </c>
      <c r="T16" s="34">
        <f t="shared" ca="1" si="4"/>
        <v>0.58333333333333337</v>
      </c>
      <c r="U16" s="34" t="str">
        <f t="shared" ca="1" si="4"/>
        <v/>
      </c>
      <c r="V16" s="34" t="str">
        <f t="shared" ca="1" si="4"/>
        <v/>
      </c>
      <c r="W16" s="34">
        <f t="shared" ca="1" si="4"/>
        <v>0.79166666666666663</v>
      </c>
      <c r="X16" s="34" t="str">
        <f t="shared" ca="1" si="4"/>
        <v/>
      </c>
      <c r="Y16" s="34" t="str">
        <f t="shared" ca="1" si="4"/>
        <v/>
      </c>
      <c r="Z16" s="34">
        <f t="shared" ca="1" si="4"/>
        <v>0.65217391304347827</v>
      </c>
      <c r="AA16" s="34">
        <f t="shared" ca="1" si="4"/>
        <v>0.54166666666666663</v>
      </c>
      <c r="AB16" s="34" t="str">
        <f t="shared" ca="1" si="4"/>
        <v/>
      </c>
      <c r="AC16" s="34" t="str">
        <f t="shared" ca="1" si="4"/>
        <v/>
      </c>
      <c r="AD16" s="34">
        <f t="shared" ca="1" si="4"/>
        <v>0.5</v>
      </c>
      <c r="AE16" s="34">
        <f t="shared" ca="1" si="4"/>
        <v>0.58333333333333337</v>
      </c>
      <c r="AF16" s="34" t="str">
        <f t="shared" ca="1" si="4"/>
        <v/>
      </c>
      <c r="AG16" s="34" t="str">
        <f t="shared" ca="1" si="4"/>
        <v/>
      </c>
      <c r="AH16" s="34">
        <f t="shared" ca="1" si="4"/>
        <v>0.5</v>
      </c>
      <c r="AI16" s="34">
        <f t="shared" ca="1" si="4"/>
        <v>0.41666666666666669</v>
      </c>
      <c r="AJ16" s="34" t="str">
        <f t="shared" ca="1" si="4"/>
        <v/>
      </c>
      <c r="AK16" s="34" t="str">
        <f t="shared" ca="1" si="4"/>
        <v/>
      </c>
      <c r="AL16" s="34" t="str">
        <f t="shared" ca="1" si="4"/>
        <v/>
      </c>
      <c r="AM16" s="34">
        <f t="shared" ca="1" si="4"/>
        <v>0.66666666666666663</v>
      </c>
      <c r="AN16" s="34">
        <f t="shared" ca="1" si="4"/>
        <v>0.66666666666666663</v>
      </c>
      <c r="AO16" s="34" t="str">
        <f t="shared" ca="1" si="4"/>
        <v/>
      </c>
      <c r="AP16" s="34" t="str">
        <f t="shared" ca="1" si="4"/>
        <v/>
      </c>
      <c r="AQ16" s="34">
        <f t="shared" ca="1" si="4"/>
        <v>0.75</v>
      </c>
      <c r="AR16" s="34" t="str">
        <f t="shared" ca="1" si="4"/>
        <v/>
      </c>
      <c r="AS16" s="34" t="str">
        <f t="shared" ca="1" si="4"/>
        <v/>
      </c>
    </row>
    <row r="17" spans="4:45" x14ac:dyDescent="0.25">
      <c r="D17" s="30">
        <f t="shared" ref="D17:D20" si="5">D6</f>
        <v>4</v>
      </c>
      <c r="E17" s="34">
        <f t="shared" ref="E17:H20" ca="1" si="6">IFERROR(E6/SUM(E$5:E$9),"")</f>
        <v>0</v>
      </c>
      <c r="F17" s="34">
        <f t="shared" ca="1" si="6"/>
        <v>0.33333333333333331</v>
      </c>
      <c r="G17" s="34" t="str">
        <f t="shared" ca="1" si="6"/>
        <v/>
      </c>
      <c r="H17" s="34" t="str">
        <f t="shared" ca="1" si="6"/>
        <v/>
      </c>
      <c r="I17" s="34">
        <f t="shared" ref="I17:AS17" ca="1" si="7">IFERROR(I6/SUM(I$5:I$9),"")</f>
        <v>0.20833333333333334</v>
      </c>
      <c r="J17" s="34">
        <f t="shared" ca="1" si="7"/>
        <v>0.41666666666666669</v>
      </c>
      <c r="K17" s="34">
        <f t="shared" ca="1" si="7"/>
        <v>0.25</v>
      </c>
      <c r="L17" s="34" t="str">
        <f t="shared" ca="1" si="7"/>
        <v/>
      </c>
      <c r="M17" s="34" t="str">
        <f t="shared" ca="1" si="7"/>
        <v/>
      </c>
      <c r="N17" s="34" t="str">
        <f t="shared" ca="1" si="7"/>
        <v/>
      </c>
      <c r="O17" s="34">
        <f t="shared" ca="1" si="7"/>
        <v>0.125</v>
      </c>
      <c r="P17" s="34">
        <f t="shared" ca="1" si="7"/>
        <v>0.29166666666666669</v>
      </c>
      <c r="Q17" s="34" t="str">
        <f t="shared" ca="1" si="7"/>
        <v/>
      </c>
      <c r="R17" s="34" t="str">
        <f t="shared" ca="1" si="7"/>
        <v/>
      </c>
      <c r="S17" s="34">
        <f t="shared" ca="1" si="7"/>
        <v>0.20833333333333334</v>
      </c>
      <c r="T17" s="34">
        <f t="shared" ca="1" si="7"/>
        <v>0.25</v>
      </c>
      <c r="U17" s="34" t="str">
        <f t="shared" ca="1" si="7"/>
        <v/>
      </c>
      <c r="V17" s="34" t="str">
        <f t="shared" ca="1" si="7"/>
        <v/>
      </c>
      <c r="W17" s="34">
        <f t="shared" ca="1" si="7"/>
        <v>0.20833333333333334</v>
      </c>
      <c r="X17" s="34" t="str">
        <f t="shared" ca="1" si="7"/>
        <v/>
      </c>
      <c r="Y17" s="34" t="str">
        <f t="shared" ca="1" si="7"/>
        <v/>
      </c>
      <c r="Z17" s="34">
        <f t="shared" ca="1" si="7"/>
        <v>0.2608695652173913</v>
      </c>
      <c r="AA17" s="34">
        <f t="shared" ca="1" si="7"/>
        <v>0.33333333333333331</v>
      </c>
      <c r="AB17" s="34" t="str">
        <f t="shared" ca="1" si="7"/>
        <v/>
      </c>
      <c r="AC17" s="34" t="str">
        <f t="shared" ca="1" si="7"/>
        <v/>
      </c>
      <c r="AD17" s="34">
        <f t="shared" ca="1" si="7"/>
        <v>0.41666666666666669</v>
      </c>
      <c r="AE17" s="34">
        <f t="shared" ca="1" si="7"/>
        <v>0.25</v>
      </c>
      <c r="AF17" s="34" t="str">
        <f t="shared" ca="1" si="7"/>
        <v/>
      </c>
      <c r="AG17" s="34" t="str">
        <f t="shared" ca="1" si="7"/>
        <v/>
      </c>
      <c r="AH17" s="34">
        <f t="shared" ca="1" si="7"/>
        <v>0.20833333333333334</v>
      </c>
      <c r="AI17" s="34">
        <f t="shared" ca="1" si="7"/>
        <v>0.25</v>
      </c>
      <c r="AJ17" s="34" t="str">
        <f t="shared" ca="1" si="7"/>
        <v/>
      </c>
      <c r="AK17" s="34" t="str">
        <f t="shared" ca="1" si="7"/>
        <v/>
      </c>
      <c r="AL17" s="34" t="str">
        <f t="shared" ca="1" si="7"/>
        <v/>
      </c>
      <c r="AM17" s="34">
        <f t="shared" ca="1" si="7"/>
        <v>4.1666666666666664E-2</v>
      </c>
      <c r="AN17" s="34">
        <f t="shared" ca="1" si="7"/>
        <v>4.1666666666666664E-2</v>
      </c>
      <c r="AO17" s="34" t="str">
        <f t="shared" ca="1" si="7"/>
        <v/>
      </c>
      <c r="AP17" s="34" t="str">
        <f t="shared" ca="1" si="7"/>
        <v/>
      </c>
      <c r="AQ17" s="34">
        <f t="shared" ca="1" si="7"/>
        <v>0.25</v>
      </c>
      <c r="AR17" s="34" t="str">
        <f t="shared" ca="1" si="7"/>
        <v/>
      </c>
      <c r="AS17" s="34" t="str">
        <f t="shared" ca="1" si="7"/>
        <v/>
      </c>
    </row>
    <row r="18" spans="4:45" x14ac:dyDescent="0.25">
      <c r="D18" s="30">
        <f t="shared" si="5"/>
        <v>3</v>
      </c>
      <c r="E18" s="34">
        <f t="shared" ca="1" si="6"/>
        <v>0</v>
      </c>
      <c r="F18" s="34">
        <f t="shared" ca="1" si="6"/>
        <v>0</v>
      </c>
      <c r="G18" s="34" t="str">
        <f t="shared" ca="1" si="6"/>
        <v/>
      </c>
      <c r="H18" s="34" t="str">
        <f t="shared" ca="1" si="6"/>
        <v/>
      </c>
      <c r="I18" s="34">
        <f t="shared" ref="I18:AS18" ca="1" si="8">IFERROR(I7/SUM(I$5:I$9),"")</f>
        <v>4.1666666666666664E-2</v>
      </c>
      <c r="J18" s="34">
        <f t="shared" ca="1" si="8"/>
        <v>0</v>
      </c>
      <c r="K18" s="34">
        <f t="shared" ca="1" si="8"/>
        <v>0.16666666666666666</v>
      </c>
      <c r="L18" s="34" t="str">
        <f t="shared" ca="1" si="8"/>
        <v/>
      </c>
      <c r="M18" s="34" t="str">
        <f t="shared" ca="1" si="8"/>
        <v/>
      </c>
      <c r="N18" s="34" t="str">
        <f t="shared" ca="1" si="8"/>
        <v/>
      </c>
      <c r="O18" s="34">
        <f t="shared" ca="1" si="8"/>
        <v>0.16666666666666666</v>
      </c>
      <c r="P18" s="34">
        <f t="shared" ca="1" si="8"/>
        <v>4.1666666666666664E-2</v>
      </c>
      <c r="Q18" s="34" t="str">
        <f t="shared" ca="1" si="8"/>
        <v/>
      </c>
      <c r="R18" s="34" t="str">
        <f t="shared" ca="1" si="8"/>
        <v/>
      </c>
      <c r="S18" s="34">
        <f t="shared" ca="1" si="8"/>
        <v>0.16666666666666666</v>
      </c>
      <c r="T18" s="34">
        <f t="shared" ca="1" si="8"/>
        <v>4.1666666666666664E-2</v>
      </c>
      <c r="U18" s="34" t="str">
        <f t="shared" ca="1" si="8"/>
        <v/>
      </c>
      <c r="V18" s="34" t="str">
        <f t="shared" ca="1" si="8"/>
        <v/>
      </c>
      <c r="W18" s="34">
        <f t="shared" ca="1" si="8"/>
        <v>0</v>
      </c>
      <c r="X18" s="34" t="str">
        <f t="shared" ca="1" si="8"/>
        <v/>
      </c>
      <c r="Y18" s="34" t="str">
        <f t="shared" ca="1" si="8"/>
        <v/>
      </c>
      <c r="Z18" s="34">
        <f t="shared" ca="1" si="8"/>
        <v>8.6956521739130432E-2</v>
      </c>
      <c r="AA18" s="34">
        <f t="shared" ca="1" si="8"/>
        <v>4.1666666666666664E-2</v>
      </c>
      <c r="AB18" s="34" t="str">
        <f t="shared" ca="1" si="8"/>
        <v/>
      </c>
      <c r="AC18" s="34" t="str">
        <f t="shared" ca="1" si="8"/>
        <v/>
      </c>
      <c r="AD18" s="34">
        <f t="shared" ca="1" si="8"/>
        <v>8.3333333333333329E-2</v>
      </c>
      <c r="AE18" s="34">
        <f t="shared" ca="1" si="8"/>
        <v>4.1666666666666664E-2</v>
      </c>
      <c r="AF18" s="34" t="str">
        <f t="shared" ca="1" si="8"/>
        <v/>
      </c>
      <c r="AG18" s="34" t="str">
        <f t="shared" ca="1" si="8"/>
        <v/>
      </c>
      <c r="AH18" s="34">
        <f t="shared" ca="1" si="8"/>
        <v>0.25</v>
      </c>
      <c r="AI18" s="34">
        <f t="shared" ca="1" si="8"/>
        <v>0.29166666666666669</v>
      </c>
      <c r="AJ18" s="34" t="str">
        <f t="shared" ca="1" si="8"/>
        <v/>
      </c>
      <c r="AK18" s="34" t="str">
        <f t="shared" ca="1" si="8"/>
        <v/>
      </c>
      <c r="AL18" s="34" t="str">
        <f t="shared" ca="1" si="8"/>
        <v/>
      </c>
      <c r="AM18" s="34">
        <f t="shared" ca="1" si="8"/>
        <v>0.20833333333333334</v>
      </c>
      <c r="AN18" s="34">
        <f t="shared" ca="1" si="8"/>
        <v>0.20833333333333334</v>
      </c>
      <c r="AO18" s="34" t="str">
        <f t="shared" ca="1" si="8"/>
        <v/>
      </c>
      <c r="AP18" s="34" t="str">
        <f t="shared" ca="1" si="8"/>
        <v/>
      </c>
      <c r="AQ18" s="34">
        <f t="shared" ca="1" si="8"/>
        <v>0</v>
      </c>
      <c r="AR18" s="34" t="str">
        <f t="shared" ca="1" si="8"/>
        <v/>
      </c>
      <c r="AS18" s="34" t="str">
        <f t="shared" ca="1" si="8"/>
        <v/>
      </c>
    </row>
    <row r="19" spans="4:45" x14ac:dyDescent="0.25">
      <c r="D19" s="30">
        <f t="shared" si="5"/>
        <v>2</v>
      </c>
      <c r="E19" s="34">
        <f t="shared" ca="1" si="6"/>
        <v>0</v>
      </c>
      <c r="F19" s="34">
        <f t="shared" ca="1" si="6"/>
        <v>0</v>
      </c>
      <c r="G19" s="34" t="str">
        <f t="shared" ca="1" si="6"/>
        <v/>
      </c>
      <c r="H19" s="34" t="str">
        <f t="shared" ca="1" si="6"/>
        <v/>
      </c>
      <c r="I19" s="34">
        <f t="shared" ref="I19:AS19" ca="1" si="9">IFERROR(I8/SUM(I$5:I$9),"")</f>
        <v>0</v>
      </c>
      <c r="J19" s="34">
        <f t="shared" ca="1" si="9"/>
        <v>0</v>
      </c>
      <c r="K19" s="34">
        <f t="shared" ca="1" si="9"/>
        <v>0.16666666666666666</v>
      </c>
      <c r="L19" s="34" t="str">
        <f t="shared" ca="1" si="9"/>
        <v/>
      </c>
      <c r="M19" s="34" t="str">
        <f t="shared" ca="1" si="9"/>
        <v/>
      </c>
      <c r="N19" s="34" t="str">
        <f t="shared" ca="1" si="9"/>
        <v/>
      </c>
      <c r="O19" s="34">
        <f t="shared" ca="1" si="9"/>
        <v>0.20833333333333334</v>
      </c>
      <c r="P19" s="34">
        <f t="shared" ca="1" si="9"/>
        <v>8.3333333333333329E-2</v>
      </c>
      <c r="Q19" s="34" t="str">
        <f t="shared" ca="1" si="9"/>
        <v/>
      </c>
      <c r="R19" s="34" t="str">
        <f t="shared" ca="1" si="9"/>
        <v/>
      </c>
      <c r="S19" s="34">
        <f t="shared" ca="1" si="9"/>
        <v>4.1666666666666664E-2</v>
      </c>
      <c r="T19" s="34">
        <f t="shared" ca="1" si="9"/>
        <v>0.125</v>
      </c>
      <c r="U19" s="34" t="str">
        <f t="shared" ca="1" si="9"/>
        <v/>
      </c>
      <c r="V19" s="34" t="str">
        <f t="shared" ca="1" si="9"/>
        <v/>
      </c>
      <c r="W19" s="34">
        <f t="shared" ca="1" si="9"/>
        <v>0</v>
      </c>
      <c r="X19" s="34" t="str">
        <f t="shared" ca="1" si="9"/>
        <v/>
      </c>
      <c r="Y19" s="34" t="str">
        <f t="shared" ca="1" si="9"/>
        <v/>
      </c>
      <c r="Z19" s="34">
        <f t="shared" ca="1" si="9"/>
        <v>0</v>
      </c>
      <c r="AA19" s="34">
        <f t="shared" ca="1" si="9"/>
        <v>8.3333333333333329E-2</v>
      </c>
      <c r="AB19" s="34" t="str">
        <f t="shared" ca="1" si="9"/>
        <v/>
      </c>
      <c r="AC19" s="34" t="str">
        <f t="shared" ca="1" si="9"/>
        <v/>
      </c>
      <c r="AD19" s="34">
        <f t="shared" ca="1" si="9"/>
        <v>0</v>
      </c>
      <c r="AE19" s="34">
        <f t="shared" ca="1" si="9"/>
        <v>0.125</v>
      </c>
      <c r="AF19" s="34" t="str">
        <f t="shared" ca="1" si="9"/>
        <v/>
      </c>
      <c r="AG19" s="34" t="str">
        <f t="shared" ca="1" si="9"/>
        <v/>
      </c>
      <c r="AH19" s="34">
        <f t="shared" ca="1" si="9"/>
        <v>4.1666666666666664E-2</v>
      </c>
      <c r="AI19" s="34">
        <f t="shared" ca="1" si="9"/>
        <v>4.1666666666666664E-2</v>
      </c>
      <c r="AJ19" s="34" t="str">
        <f t="shared" ca="1" si="9"/>
        <v/>
      </c>
      <c r="AK19" s="34" t="str">
        <f t="shared" ca="1" si="9"/>
        <v/>
      </c>
      <c r="AL19" s="34" t="str">
        <f t="shared" ca="1" si="9"/>
        <v/>
      </c>
      <c r="AM19" s="34">
        <f t="shared" ca="1" si="9"/>
        <v>8.3333333333333329E-2</v>
      </c>
      <c r="AN19" s="34">
        <f t="shared" ca="1" si="9"/>
        <v>8.3333333333333329E-2</v>
      </c>
      <c r="AO19" s="34" t="str">
        <f t="shared" ca="1" si="9"/>
        <v/>
      </c>
      <c r="AP19" s="34" t="str">
        <f t="shared" ca="1" si="9"/>
        <v/>
      </c>
      <c r="AQ19" s="34">
        <f t="shared" ca="1" si="9"/>
        <v>0</v>
      </c>
      <c r="AR19" s="34" t="str">
        <f t="shared" ca="1" si="9"/>
        <v/>
      </c>
      <c r="AS19" s="34" t="str">
        <f t="shared" ca="1" si="9"/>
        <v/>
      </c>
    </row>
    <row r="20" spans="4:45" x14ac:dyDescent="0.25">
      <c r="D20" s="30">
        <f t="shared" si="5"/>
        <v>1</v>
      </c>
      <c r="E20" s="34">
        <f t="shared" ca="1" si="6"/>
        <v>0</v>
      </c>
      <c r="F20" s="34">
        <f t="shared" ca="1" si="6"/>
        <v>0</v>
      </c>
      <c r="G20" s="34" t="str">
        <f t="shared" ca="1" si="6"/>
        <v/>
      </c>
      <c r="H20" s="34" t="str">
        <f t="shared" ca="1" si="6"/>
        <v/>
      </c>
      <c r="I20" s="34">
        <f t="shared" ref="I20:AS20" ca="1" si="10">IFERROR(I9/SUM(I$5:I$9),"")</f>
        <v>0</v>
      </c>
      <c r="J20" s="34">
        <f t="shared" ca="1" si="10"/>
        <v>0</v>
      </c>
      <c r="K20" s="34">
        <f t="shared" ca="1" si="10"/>
        <v>0</v>
      </c>
      <c r="L20" s="34" t="str">
        <f t="shared" ca="1" si="10"/>
        <v/>
      </c>
      <c r="M20" s="34" t="str">
        <f t="shared" ca="1" si="10"/>
        <v/>
      </c>
      <c r="N20" s="34" t="str">
        <f t="shared" ca="1" si="10"/>
        <v/>
      </c>
      <c r="O20" s="34">
        <f t="shared" ca="1" si="10"/>
        <v>0</v>
      </c>
      <c r="P20" s="34">
        <f t="shared" ca="1" si="10"/>
        <v>0</v>
      </c>
      <c r="Q20" s="34" t="str">
        <f t="shared" ca="1" si="10"/>
        <v/>
      </c>
      <c r="R20" s="34" t="str">
        <f t="shared" ca="1" si="10"/>
        <v/>
      </c>
      <c r="S20" s="34">
        <f t="shared" ca="1" si="10"/>
        <v>0</v>
      </c>
      <c r="T20" s="34">
        <f t="shared" ca="1" si="10"/>
        <v>0</v>
      </c>
      <c r="U20" s="34" t="str">
        <f t="shared" ca="1" si="10"/>
        <v/>
      </c>
      <c r="V20" s="34" t="str">
        <f t="shared" ca="1" si="10"/>
        <v/>
      </c>
      <c r="W20" s="34">
        <f t="shared" ca="1" si="10"/>
        <v>0</v>
      </c>
      <c r="X20" s="34" t="str">
        <f t="shared" ca="1" si="10"/>
        <v/>
      </c>
      <c r="Y20" s="34" t="str">
        <f t="shared" ca="1" si="10"/>
        <v/>
      </c>
      <c r="Z20" s="34">
        <f t="shared" ca="1" si="10"/>
        <v>0</v>
      </c>
      <c r="AA20" s="34">
        <f t="shared" ca="1" si="10"/>
        <v>0</v>
      </c>
      <c r="AB20" s="34" t="str">
        <f t="shared" ca="1" si="10"/>
        <v/>
      </c>
      <c r="AC20" s="34" t="str">
        <f t="shared" ca="1" si="10"/>
        <v/>
      </c>
      <c r="AD20" s="34">
        <f t="shared" ca="1" si="10"/>
        <v>0</v>
      </c>
      <c r="AE20" s="34">
        <f t="shared" ca="1" si="10"/>
        <v>0</v>
      </c>
      <c r="AF20" s="34" t="str">
        <f t="shared" ca="1" si="10"/>
        <v/>
      </c>
      <c r="AG20" s="34" t="str">
        <f t="shared" ca="1" si="10"/>
        <v/>
      </c>
      <c r="AH20" s="34">
        <f t="shared" ca="1" si="10"/>
        <v>0</v>
      </c>
      <c r="AI20" s="34">
        <f t="shared" ca="1" si="10"/>
        <v>0</v>
      </c>
      <c r="AJ20" s="34" t="str">
        <f t="shared" ca="1" si="10"/>
        <v/>
      </c>
      <c r="AK20" s="34" t="str">
        <f t="shared" ca="1" si="10"/>
        <v/>
      </c>
      <c r="AL20" s="34" t="str">
        <f t="shared" ca="1" si="10"/>
        <v/>
      </c>
      <c r="AM20" s="34">
        <f t="shared" ca="1" si="10"/>
        <v>0</v>
      </c>
      <c r="AN20" s="34">
        <f t="shared" ca="1" si="10"/>
        <v>0</v>
      </c>
      <c r="AO20" s="34" t="str">
        <f t="shared" ca="1" si="10"/>
        <v/>
      </c>
      <c r="AP20" s="34" t="str">
        <f t="shared" ca="1" si="10"/>
        <v/>
      </c>
      <c r="AQ20" s="34">
        <f t="shared" ca="1" si="10"/>
        <v>0</v>
      </c>
      <c r="AR20" s="34" t="str">
        <f t="shared" ca="1" si="10"/>
        <v/>
      </c>
      <c r="AS20" s="34" t="str">
        <f t="shared" ca="1" si="10"/>
        <v/>
      </c>
    </row>
  </sheetData>
  <sheetProtection algorithmName="SHA-512" hashValue="pPxw7IH+5IhivBhkFAfG+XlZnyEP2svMexv7d2bAlgICm9cZEdWXGa3oTG2HM8JBe2Gqbx4Wbf1JELDqcKlozA==" saltValue="/UH3LVBrZ2stU2Cldb3aBg==" spinCount="100000" sheet="1" objects="1" scenarios="1"/>
  <mergeCells count="25">
    <mergeCell ref="AH2:AL2"/>
    <mergeCell ref="AM2:AP2"/>
    <mergeCell ref="AQ2:AS2"/>
    <mergeCell ref="A7:B7"/>
    <mergeCell ref="A8:B8"/>
    <mergeCell ref="B2:D2"/>
    <mergeCell ref="E2:H2"/>
    <mergeCell ref="I2:N2"/>
    <mergeCell ref="O2:R2"/>
    <mergeCell ref="S2:V2"/>
    <mergeCell ref="W2:Y2"/>
    <mergeCell ref="Z2:AC2"/>
    <mergeCell ref="AD2:AG2"/>
    <mergeCell ref="B3:D3"/>
    <mergeCell ref="A9:B9"/>
    <mergeCell ref="E15:AS15"/>
    <mergeCell ref="E4:AS4"/>
    <mergeCell ref="A10:B10"/>
    <mergeCell ref="A11:B11"/>
    <mergeCell ref="A12:B12"/>
    <mergeCell ref="A13:B13"/>
    <mergeCell ref="A14:B14"/>
    <mergeCell ref="B4:C4"/>
    <mergeCell ref="A5:B5"/>
    <mergeCell ref="A6:B6"/>
  </mergeCells>
  <pageMargins left="0.7" right="0.7" top="0.75" bottom="0.75" header="0.3" footer="0.3"/>
  <pageSetup paperSize="9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G f 7 V s O F X 2 K l A A A A 9 g A A A B I A H A B D b 2 5 m a W c v U G F j a 2 F n Z S 5 4 b W w g o h g A K K A U A A A A A A A A A A A A A A A A A A A A A A A A A A A A h Y 8 x D o I w G I W v Q r r T l q K J I T 9 l M G 6 S k J g Y 1 6 Z U a I R i a L H c z c E j e Q U x i r o 5 v u 9 9 w 3 v 3 6 w 2 y s W 2 C i + q t 7 k y K I k x R o I z s S m 2 q F A 3 u G K 5 Q x q E Q 8 i Q q F U y y s c l o y x T V z p 0 T Q r z 3 2 M e 4 6 y v C K I 3 I I d / u Z K 1 a g T 6 y / i + H 2 l g n j F S I w / 4 1 h j M c R U v M F j G m Q G Y I u T Z f g U 1 7 n + 0 P h P X Q u K F X X N m w 2 A C Z I 5 D 3 B / 4 A U E s D B B Q A A g A I A E R n +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E Z / t W K I p H u A 4 A A A A R A A A A E w A c A E Z v c m 1 1 b G F z L 1 N l Y 3 R p b 2 4 x L m 0 g o h g A K K A U A A A A A A A A A A A A A A A A A A A A A A A A A A A A K 0 5 N L s n M z 1 M I h t C G 1 g B Q S w E C L Q A U A A I A C A B E Z / t W w 4 V f Y q U A A A D 2 A A A A E g A A A A A A A A A A A A A A A A A A A A A A Q 2 9 u Z m l n L 1 B h Y 2 t h Z 2 U u e G 1 s U E s B A i 0 A F A A C A A g A R G f 7 V g / K 6 a u k A A A A 6 Q A A A B M A A A A A A A A A A A A A A A A A 8 Q A A A F t D b 2 5 0 Z W 5 0 X 1 R 5 c G V z X S 5 4 b W x Q S w E C L Q A U A A I A C A B E Z / t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z s Y m t H l m 0 y w 6 e H H x E r n T A A A A A A C A A A A A A A Q Z g A A A A E A A C A A A A A R F v 8 x B f N i Q V P T S Y Z / J r K O T a p + E T g 2 1 0 N 6 P G T t O l d R Q w A A A A A O g A A A A A I A A C A A A A C M w r L 3 c Q x 6 J b a 7 g 8 f S J D K p 9 s 2 j o g G l 2 n r m w k g 4 e 1 w 9 B V A A A A B g 0 w f G Y G X t / g U 7 5 T c V R b i p r 3 y c C m n m Z 9 D X u g c B + R I + 1 y K Y A j 2 + w e a l 6 q L T j m o Z c u f n V E d 8 V a d E K + Z S c r h N Q 9 j D L J U q 0 v Y f X X 1 p K 1 q g c a D 3 F E A A A A B e a d q o M 0 x y 9 b g p W 8 7 0 j K Z P E q o W X T q Y 1 9 o 0 l R U b l z p Q S 7 u P p K o i B i 8 u o k n H f j C U G m i I L r n P A w A / 7 r 7 n F w A 8 A 4 m H < / D a t a M a s h u p > 
</file>

<file path=customXml/itemProps1.xml><?xml version="1.0" encoding="utf-8"?>
<ds:datastoreItem xmlns:ds="http://schemas.openxmlformats.org/officeDocument/2006/customXml" ds:itemID="{A56500F8-531B-4334-8266-98C64533BB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12</vt:i4>
      </vt:variant>
    </vt:vector>
  </HeadingPairs>
  <TitlesOfParts>
    <vt:vector size="26" baseType="lpstr">
      <vt:lpstr>Instrumentos de Evaluación</vt:lpstr>
      <vt:lpstr>I F</vt:lpstr>
      <vt:lpstr>Depurado de Instrumentos</vt:lpstr>
      <vt:lpstr>Rango de Calificación</vt:lpstr>
      <vt:lpstr>Nota de Estudiantes</vt:lpstr>
      <vt:lpstr>20</vt:lpstr>
      <vt:lpstr>20 %</vt:lpstr>
      <vt:lpstr>Avg</vt:lpstr>
      <vt:lpstr>Escala</vt:lpstr>
      <vt:lpstr>bd</vt:lpstr>
      <vt:lpstr>Resultados</vt:lpstr>
      <vt:lpstr>Resultados Porcentuales</vt:lpstr>
      <vt:lpstr>A</vt:lpstr>
      <vt:lpstr>Acciones de Mejora</vt:lpstr>
      <vt:lpstr>'Depurado de Instrumentos'!Instr</vt:lpstr>
      <vt:lpstr>'I F'!Instr</vt:lpstr>
      <vt:lpstr>Instr</vt:lpstr>
      <vt:lpstr>Resultados!Print_Area</vt:lpstr>
      <vt:lpstr>'Resultados Porcentuales'!Print_Area</vt:lpstr>
      <vt:lpstr>'20'!Títulos_a_imprimir</vt:lpstr>
      <vt:lpstr>'Acciones de Mejora'!Títulos_a_imprimir</vt:lpstr>
      <vt:lpstr>Avg!Títulos_a_imprimir</vt:lpstr>
      <vt:lpstr>'Depurado de Instrumentos'!Títulos_a_imprimir</vt:lpstr>
      <vt:lpstr>'I F'!Títulos_a_imprimir</vt:lpstr>
      <vt:lpstr>'Instrumentos de Evaluación'!Títulos_a_imprimir</vt:lpstr>
      <vt:lpstr>'Nota de Estudiantes'!Títulos_a_imprimir</vt:lpstr>
    </vt:vector>
  </TitlesOfParts>
  <Manager>erik.candela@uni.edu.pe</Manager>
  <Company>OGC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C. Candela</dc:creator>
  <cp:lastModifiedBy>ERIK CAJACHAGUA CANDELA</cp:lastModifiedBy>
  <cp:lastPrinted>2025-06-23T22:27:12Z</cp:lastPrinted>
  <dcterms:created xsi:type="dcterms:W3CDTF">2021-02-06T23:38:47Z</dcterms:created>
  <dcterms:modified xsi:type="dcterms:W3CDTF">2026-09-07T17:59:52Z</dcterms:modified>
</cp:coreProperties>
</file>