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13_ncr:1_{59D9967A-BA54-4844-91AB-E23E76FBAE0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<sst xmlns="http://schemas.openxmlformats.org/spreadsheetml/2006/main" count="659" uniqueCount="338">
  <si>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</si>
  <si>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</si>
  <si>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</si>
  <si>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</si>
  <si>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</si>
  <si>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</si>
  <si>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</si>
  <si>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</si>
  <si>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</si>
  <si>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</si>
  <si>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</si>
  <si>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</si>
  <si>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</si>
  <si>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</si>
  <si>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</si>
  <si>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</si>
  <si>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</si>
  <si>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</si>
  <si>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</si>
  <si>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</si>
  <si>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</si>
  <si>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</si>
  <si>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</si>
  <si>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</si>
  <si>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</si>
  <si>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</si>
  <si>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</si>
  <si>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</si>
  <si>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</si>
  <si>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</si>
  <si>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</si>
  <si>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</si>
  <si>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</si>
  <si>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</si>
  <si>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</si>
  <si>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</si>
  <si>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</si>
  <si>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</si>
  <si>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</si>
  <si>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</si>
  <si>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</si>
  <si>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</si>
  <si>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</si>
  <si>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</si>
  <si>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</si>
  <si>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</si>
  <si>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</si>
  <si>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</si>
  <si>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</si>
  <si>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</si>
  <si>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</si>
  <si>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</si>
  <si>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</si>
  <si>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</si>
  <si>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</si>
  <si>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</si>
  <si>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</si>
  <si>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</si>
  <si>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</si>
  <si>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</si>
  <si>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</si>
  <si>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</si>
  <si>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</si>
  <si>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</si>
  <si>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</si>
  <si>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</si>
  <si>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</si>
  <si>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</si>
  <si>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</si>
  <si>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</si>
  <si>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</si>
  <si>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</si>
  <si>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</si>
  <si>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</si>
  <si>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</si>
  <si>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</si>
  <si>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</si>
  <si>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</si>
  <si>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</si>
  <si>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</si>
  <si>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</si>
  <si>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</si>
  <si>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</si>
  <si>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</si>
  <si>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</si>
  <si>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</si>
  <si>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</si>
  <si>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</si>
  <si>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</si>
  <si>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</si>
  <si>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</si>
  <si>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</si>
  <si>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</si>
  <si>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</si>
  <si>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</si>
  <si>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</si>
  <si>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</si>
  <si>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</si>
  <si>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</si>
  <si>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</si>
  <si>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</si>
  <si>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</si>
  <si>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</si>
  <si>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</si>
  <si>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</si>
  <si>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</si>
  <si>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</si>
  <si>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</si>
  <si>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</si>
  <si>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</si>
  <si>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</si>
  <si>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</si>
  <si>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</si>
  <si>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</si>
  <si>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</si>
  <si>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</si>
  <si>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</si>
  <si>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</si>
  <si>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</si>
  <si>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</si>
  <si>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</si>
  <si>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</si>
  <si>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</si>
  <si>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</si>
  <si>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</si>
  <si>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</si>
  <si>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</si>
  <si>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</si>
  <si>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</si>
  <si>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</si>
  <si>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</si>
  <si>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</si>
  <si>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</si>
  <si>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</si>
  <si>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</si>
  <si>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</si>
  <si>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</si>
  <si>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</si>
  <si>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</si>
  <si>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</si>
  <si>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</si>
  <si>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</si>
  <si>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</si>
  <si>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</si>
  <si>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</si>
  <si>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</si>
  <si>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</si>
  <si>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</si>
  <si>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</si>
  <si>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</si>
  <si>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</si>
  <si>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</si>
  <si>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</si>
  <si>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</si>
  <si>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</si>
  <si>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</si>
  <si>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</si>
  <si>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</si>
  <si>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</si>
  <si>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</si>
  <si>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</si>
  <si>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</si>
  <si>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</si>
  <si>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</si>
  <si>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</si>
  <si>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</si>
  <si>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</si>
  <si>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</si>
  <si>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</si>
  <si>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</si>
  <si>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</si>
  <si>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</si>
  <si>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</si>
  <si>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</si>
  <si>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</si>
  <si>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</si>
  <si>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</si>
  <si>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</si>
  <si>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</si>
  <si>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</si>
  <si>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</si>
  <si>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</si>
  <si>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</si>
  <si>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</si>
  <si>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</si>
  <si>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</si>
  <si>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</si>
  <si>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</si>
  <si>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</si>
  <si>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</si>
  <si>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</si>
  <si>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</si>
  <si>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</si>
  <si>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</si>
  <si>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</si>
  <si>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</si>
  <si>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</si>
  <si>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</si>
  <si>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</si>
  <si>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</si>
  <si>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</si>
  <si>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</si>
  <si>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</si>
  <si>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</si>
  <si>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</si>
  <si>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</si>
  <si>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</si>
  <si>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</si>
  <si>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</si>
  <si>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</si>
  <si>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</si>
  <si>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</si>
  <si>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</si>
  <si>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</si>
  <si>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</si>
  <si>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</si>
  <si>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</si>
  <si>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</si>
  <si>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</si>
  <si>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</si>
  <si>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</si>
  <si>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</si>
  <si>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</si>
  <si>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</si>
  <si>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</si>
  <si>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</si>
  <si>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</si>
  <si>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</si>
  <si>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</si>
  <si>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</si>
  <si>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</si>
  <si>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</si>
  <si>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</si>
  <si>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</si>
  <si>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</si>
  <si>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</si>
  <si>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</si>
  <si>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</si>
  <si>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</si>
  <si>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</si>
  <si>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</si>
  <si>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</si>
  <si>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</si>
  <si>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</si>
  <si>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</si>
  <si>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</si>
  <si>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</si>
  <si>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</si>
  <si>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</si>
  <si>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</si>
  <si>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</si>
  <si>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</si>
  <si>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</si>
  <si>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</si>
  <si>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</si>
  <si>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</si>
  <si>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</si>
  <si>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</si>
  <si>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</si>
  <si>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</si>
  <si>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</si>
  <si>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</si>
  <si>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</si>
  <si>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</si>
  <si>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</si>
  <si>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</si>
  <si>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</si>
  <si>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</si>
  <si>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</si>
  <si>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</si>
  <si>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</si>
  <si>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</si>
  <si>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</si>
  <si>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</si>
  <si>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</si>
  <si>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</si>
  <si>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</si>
  <si>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</si>
  <si>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</si>
  <si>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</si>
  <si>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</si>
  <si>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</si>
  <si>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</si>
  <si>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</si>
  <si>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</si>
  <si>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</si>
  <si>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</si>
  <si>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</si>
  <si>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</si>
  <si>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</si>
  <si>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</si>
  <si>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</si>
  <si>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</si>
  <si>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</si>
  <si>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</si>
  <si>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</si>
  <si>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</si>
  <si>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</si>
  <si>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</si>
  <si>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</si>
  <si>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</si>
  <si>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</si>
  <si>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</si>
  <si>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</si>
  <si>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</si>
  <si>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</si>
  <si>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</si>
  <si>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</si>
  <si>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</si>
  <si>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</si>
  <si>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</si>
  <si>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</si>
  <si>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</si>
  <si>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</si>
  <si>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</si>
  <si>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</si>
  <si>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</si>
  <si>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</si>
  <si>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</si>
  <si>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</si>
  <si>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</si>
  <si>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</si>
  <si>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</si>
  <si>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</si>
  <si>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</si>
  <si>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</si>
  <si>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</si>
  <si>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</si>
  <si>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</si>
  <si>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</si>
  <si>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</si>
  <si>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</si>
  <si>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</si>
  <si>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</si>
  <si>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</si>
  <si>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</si>
  <si>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Estadística</t>
  </si>
  <si>
    <t>BEF01A Ética y Filosofía Política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</si>
</sst>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88" t="s">
        <v>283</v>
      </c>
      <c r="C2" s="189"/>
      <c r="D2" s="190" t="s">
        <v>337</v>
      </c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316</v>
      </c>
      <c r="AW2" s="183"/>
      <c r="AX2" s="183"/>
      <c r="AY2" s="184"/>
      <c r="AZ2" s="179" t="s">
        <v>317</v>
      </c>
      <c r="BA2" s="180"/>
      <c r="BB2" s="180"/>
      <c r="BC2" s="180"/>
      <c r="BD2" s="180"/>
      <c r="BE2" s="181"/>
      <c r="BF2" s="179" t="s">
        <v>318</v>
      </c>
      <c r="BG2" s="180"/>
      <c r="BH2" s="180"/>
      <c r="BI2" s="180"/>
      <c r="BJ2" s="196" t="s">
        <v>53</v>
      </c>
      <c r="BK2" s="196"/>
      <c r="BL2" s="196"/>
      <c r="BM2" s="196"/>
      <c r="BN2" s="196" t="s">
        <v>55</v>
      </c>
      <c r="BO2" s="196"/>
      <c r="BP2" s="196"/>
      <c r="BQ2" s="178" t="s">
        <v>56</v>
      </c>
      <c r="BR2" s="178"/>
      <c r="BS2" s="178"/>
      <c r="BT2" s="178"/>
      <c r="BU2" s="178" t="s">
        <v>57</v>
      </c>
      <c r="BV2" s="178"/>
      <c r="BW2" s="178"/>
      <c r="BX2" s="178"/>
      <c r="BY2" s="178" t="s">
        <v>58</v>
      </c>
      <c r="BZ2" s="178"/>
      <c r="CA2" s="178"/>
      <c r="CB2" s="178"/>
      <c r="CC2" s="178"/>
      <c r="CD2" s="179" t="s">
        <v>319</v>
      </c>
      <c r="CE2" s="180"/>
      <c r="CF2" s="180"/>
      <c r="CG2" s="181"/>
      <c r="CH2" s="182" t="s">
        <v>320</v>
      </c>
      <c r="CI2" s="183"/>
      <c r="CJ2" s="184"/>
    </row>
    <row r="3" spans="1:92" ht="22.5" customHeight="1" x14ac:dyDescent="0.25">
      <c r="A3" s="2"/>
      <c r="B3" s="188" t="s">
        <v>282</v>
      </c>
      <c r="C3" s="189"/>
      <c r="D3" s="193" t="s">
        <v>336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331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332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22</v>
      </c>
      <c r="C6" s="170" t="s">
        <v>81</v>
      </c>
      <c r="D6" s="170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135</v>
      </c>
      <c r="AU6" s="172" t="s">
        <v>136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61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61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61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61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61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61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61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61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61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61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61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61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61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63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61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61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61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61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61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61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61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61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61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61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61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E8" sqref="E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Estadística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BEF01A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M8" sqref="M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Estadística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BEF01A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267</v>
      </c>
      <c r="C3" s="283" t="s">
        <v>255</v>
      </c>
      <c r="D3" s="284"/>
      <c r="E3" s="287" t="s">
        <v>256</v>
      </c>
      <c r="F3" s="289" t="s">
        <v>257</v>
      </c>
      <c r="G3" s="289" t="s">
        <v>264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str">
        <f ca="1">IF(LEN(C5)=3,LEFT(C5,1),LEFT(C5,3))</f>
        <v>3</v>
      </c>
      <c r="B5" s="280" t="str">
        <f ca="1">VLOOKUP(A5,$I$5:$J$14,2,FALSE)</f>
        <v>3. Comunicación</v>
      </c>
      <c r="C5" s="278">
        <f ca="1">VLOOKUP(E5,CHOOSE({1,2,2},'Resultados Porcentuales'!P10:P86,'Resultados Porcentuales'!A10:N86),2,FALSE)</f>
        <v>3.1</v>
      </c>
      <c r="D5" s="279" t="str">
        <f ca="1">VLOOKUP(E5,CHOOSE({1,2,2},'Resultados Porcentuales'!$P$10:$P$86,'Resultados Porcentuales'!$A$10:$N$86),3,FALSE)</f>
        <v>Expresa con claridad y de manera concisa el mensaje a transmitir.</v>
      </c>
      <c r="E5" s="277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76" t="str">
        <f ca="1">IF(LEN(C8)=3,LEFT(C8,1),LEFT(C8,3))</f>
        <v>2</v>
      </c>
      <c r="B8" s="280" t="str">
        <f ca="1">VLOOKUP(A8,$I$5:$J$14,2,FALSE)</f>
        <v>2. Diseño en Ingeniería</v>
      </c>
      <c r="C8" s="278">
        <f ca="1">VLOOKUP(E8,CHOOSE({1,2,2},'Resultados Porcentuales'!P10:P86,'Resultados Porcentuales'!A10:N86),2,FALSE)</f>
        <v>2.5</v>
      </c>
      <c r="D8" s="279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77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76" t="str">
        <f ca="1">IF(LEN(C11)=3,LEFT(C11,1),LEFT(C11,3))</f>
        <v>7</v>
      </c>
      <c r="B11" s="280" t="str">
        <f ca="1">VLOOKUP(A11,$I$5:$J$14,2,FALSE)</f>
        <v>7.  Aprendizaje Autónomo</v>
      </c>
      <c r="C11" s="278">
        <f ca="1">VLOOKUP(E11,CHOOSE({1,2,2},'Resultados Porcentuales'!P10:P86,'Resultados Porcentuales'!A10:N86),2,FALSE)</f>
        <v>7.3</v>
      </c>
      <c r="D11" s="279" t="str">
        <f ca="1">VLOOKUP(E11,CHOOSE({1,2,2},'Resultados Porcentuales'!$P$10:$P$86,'Resultados Porcentuales'!$A$10:$N$86),3,FALSE)</f>
        <v>Profundiza en el conocimiento y en el desarrollo de habilidades ingenieriles.</v>
      </c>
      <c r="E11" s="277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76" t="str">
        <f ca="1">IF(LEN(C14)=3,LEFT(C14,1),LEFT(C14,3))</f>
        <v>6</v>
      </c>
      <c r="B14" s="280" t="str">
        <f ca="1">VLOOKUP(A14,$I$5:$J$14,2,FALSE)</f>
        <v>6.  Experimentación y Pruebas</v>
      </c>
      <c r="C14" s="278">
        <f ca="1">VLOOKUP(E14,CHOOSE({1,2,2},'Resultados Porcentuales'!P10:P86,'Resultados Porcentuales'!A10:N86),2,FALSE)</f>
        <v>6.4</v>
      </c>
      <c r="D14" s="279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77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str">
        <f ca="1">IF(LEN(C17)=3,LEFT(C17,1),LEFT(C17,3))</f>
        <v>4.a</v>
      </c>
      <c r="B17" s="280" t="str">
        <f ca="1">VLOOKUP(A17,$I$5:$J$14,2,FALSE)</f>
        <v>4.a.  Responsabilidad Ética y Profesional</v>
      </c>
      <c r="C17" s="278" t="str">
        <f ca="1">VLOOKUP(E17,CHOOSE({1,2,2},'Resultados Porcentuales'!P10:P86,'Resultados Porcentuales'!A10:N86),2,FALSE)</f>
        <v>4.a.1</v>
      </c>
      <c r="D17" s="279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77">
        <f ca="1">SMALL('Resultados Porcentuales'!$P$10:$P$86,5)</f>
        <v>0.79166666666666674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8" sqref="E8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247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>BEF01A Ética y Filosofía Política - Ingeniería Estadística</v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267</v>
      </c>
      <c r="B4" s="294" t="s">
        <v>255</v>
      </c>
      <c r="C4" s="295"/>
      <c r="D4" s="303" t="s">
        <v>256</v>
      </c>
      <c r="E4" s="292" t="s">
        <v>257</v>
      </c>
      <c r="F4" s="292" t="s">
        <v>264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str">
        <f ca="1">A!B5</f>
        <v>3. Comunicación</v>
      </c>
      <c r="B6" s="298">
        <f ca="1">A!C5</f>
        <v>3.1</v>
      </c>
      <c r="C6" s="305" t="str">
        <f ca="1">A!D5</f>
        <v>Expresa con claridad y de manera concisa el mensaje a transmitir.</v>
      </c>
      <c r="D6" s="301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9"/>
      <c r="B7" s="298"/>
      <c r="C7" s="305"/>
      <c r="D7" s="301"/>
      <c r="E7" s="102" t="s">
        <v>246</v>
      </c>
      <c r="F7" s="103">
        <v>45975</v>
      </c>
    </row>
    <row r="8" spans="1:6" ht="45.75" customHeight="1" thickBot="1" x14ac:dyDescent="0.3">
      <c r="A8" s="299"/>
      <c r="B8" s="298"/>
      <c r="C8" s="305"/>
      <c r="D8" s="301"/>
      <c r="E8" s="102" t="s">
        <v>260</v>
      </c>
      <c r="F8" s="103">
        <v>46011</v>
      </c>
    </row>
    <row r="9" spans="1:6" ht="45.75" customHeight="1" thickBot="1" x14ac:dyDescent="0.3">
      <c r="A9" s="299" t="str">
        <f ca="1">A!B8</f>
        <v>2. Diseño en Ingeniería</v>
      </c>
      <c r="B9" s="298">
        <f ca="1">A!C8</f>
        <v>2.5</v>
      </c>
      <c r="C9" s="300" t="str">
        <f ca="1">A!D8</f>
        <v>Presenta y describe la solución en forma simbólica y gráfica a través de planos, simulaciones virtuales y diagramas.</v>
      </c>
      <c r="D9" s="301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9"/>
      <c r="B10" s="298"/>
      <c r="C10" s="300"/>
      <c r="D10" s="301"/>
      <c r="E10" s="102" t="s">
        <v>244</v>
      </c>
      <c r="F10" s="103">
        <v>45914</v>
      </c>
    </row>
    <row r="11" spans="1:6" ht="45.75" customHeight="1" thickBot="1" x14ac:dyDescent="0.3">
      <c r="A11" s="299"/>
      <c r="B11" s="298"/>
      <c r="C11" s="300"/>
      <c r="D11" s="301"/>
      <c r="E11" s="102" t="s">
        <v>259</v>
      </c>
      <c r="F11" s="103">
        <v>45940</v>
      </c>
    </row>
    <row r="12" spans="1:6" ht="45.75" customHeight="1" thickBot="1" x14ac:dyDescent="0.3">
      <c r="A12" s="299" t="str">
        <f ca="1">A!B11</f>
        <v>7.  Aprendizaje Autónomo</v>
      </c>
      <c r="B12" s="298">
        <f ca="1">A!C11</f>
        <v>7.3</v>
      </c>
      <c r="C12" s="300" t="str">
        <f ca="1">A!D11</f>
        <v>Profundiza en el conocimiento y en el desarrollo de habilidades ingenieriles.</v>
      </c>
      <c r="D12" s="301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9"/>
      <c r="B13" s="298"/>
      <c r="C13" s="300"/>
      <c r="D13" s="301"/>
      <c r="E13" s="102" t="s">
        <v>263</v>
      </c>
      <c r="F13" s="103">
        <v>46015</v>
      </c>
    </row>
    <row r="14" spans="1:6" ht="45.75" customHeight="1" thickBot="1" x14ac:dyDescent="0.3">
      <c r="A14" s="299"/>
      <c r="B14" s="298"/>
      <c r="C14" s="300"/>
      <c r="D14" s="301"/>
      <c r="E14" s="102" t="s">
        <v>250</v>
      </c>
      <c r="F14" s="103">
        <v>45985</v>
      </c>
    </row>
    <row r="15" spans="1:6" ht="45.75" customHeight="1" thickBot="1" x14ac:dyDescent="0.3">
      <c r="A15" s="299" t="str">
        <f ca="1">A!B14</f>
        <v>6.  Experimentación y Pruebas</v>
      </c>
      <c r="B15" s="298">
        <f ca="1">A!C14</f>
        <v>6.4</v>
      </c>
      <c r="C15" s="300" t="str">
        <f ca="1">A!D14</f>
        <v>Formula conclusiones lógicas y coherentes a partir de los resultados obtenidos y con criterio ingenieril.</v>
      </c>
      <c r="D15" s="301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9"/>
      <c r="B16" s="298"/>
      <c r="C16" s="300"/>
      <c r="D16" s="301"/>
      <c r="E16" s="102" t="s">
        <v>261</v>
      </c>
      <c r="F16" s="103">
        <v>45915</v>
      </c>
    </row>
    <row r="17" spans="1:6" ht="45.75" customHeight="1" thickBot="1" x14ac:dyDescent="0.3">
      <c r="A17" s="299"/>
      <c r="B17" s="298"/>
      <c r="C17" s="300"/>
      <c r="D17" s="301"/>
      <c r="E17" s="102" t="s">
        <v>249</v>
      </c>
      <c r="F17" s="103">
        <v>45981</v>
      </c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32</v>
      </c>
      <c r="C2" s="201"/>
      <c r="D2" s="201"/>
      <c r="E2" s="201"/>
      <c r="F2" s="201"/>
      <c r="G2" s="182" t="s">
        <v>316</v>
      </c>
      <c r="H2" s="183"/>
      <c r="I2" s="183"/>
      <c r="J2" s="184"/>
      <c r="K2" s="179" t="s">
        <v>317</v>
      </c>
      <c r="L2" s="180"/>
      <c r="M2" s="180"/>
      <c r="N2" s="180"/>
      <c r="O2" s="180"/>
      <c r="P2" s="181"/>
      <c r="Q2" s="179" t="s">
        <v>318</v>
      </c>
      <c r="R2" s="180"/>
      <c r="S2" s="180"/>
      <c r="T2" s="180"/>
      <c r="U2" s="196" t="s">
        <v>53</v>
      </c>
      <c r="V2" s="196"/>
      <c r="W2" s="196"/>
      <c r="X2" s="196"/>
      <c r="Y2" s="196" t="s">
        <v>55</v>
      </c>
      <c r="Z2" s="196"/>
      <c r="AA2" s="196"/>
      <c r="AB2" s="178" t="s">
        <v>56</v>
      </c>
      <c r="AC2" s="178"/>
      <c r="AD2" s="178"/>
      <c r="AE2" s="178"/>
      <c r="AF2" s="178" t="s">
        <v>57</v>
      </c>
      <c r="AG2" s="178"/>
      <c r="AH2" s="178"/>
      <c r="AI2" s="178"/>
      <c r="AJ2" s="178" t="s">
        <v>58</v>
      </c>
      <c r="AK2" s="178"/>
      <c r="AL2" s="178"/>
      <c r="AM2" s="178"/>
      <c r="AN2" s="178"/>
      <c r="AO2" s="179" t="s">
        <v>319</v>
      </c>
      <c r="AP2" s="180"/>
      <c r="AQ2" s="180"/>
      <c r="AR2" s="181"/>
      <c r="AS2" s="182" t="s">
        <v>320</v>
      </c>
      <c r="AT2" s="183"/>
      <c r="AU2" s="184"/>
    </row>
    <row r="3" spans="2:51" ht="22.5" customHeight="1" x14ac:dyDescent="0.25">
      <c r="B3" s="202" t="s">
        <v>45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13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07" t="s">
        <v>22</v>
      </c>
      <c r="C5" s="209" t="s">
        <v>81</v>
      </c>
      <c r="D5" s="209" t="s">
        <v>134</v>
      </c>
      <c r="E5" s="209" t="s">
        <v>135</v>
      </c>
      <c r="F5" s="211" t="s">
        <v>136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E12" sqref="E12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334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335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22</v>
      </c>
      <c r="C5" s="233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32"/>
      <c r="C6" s="234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32</v>
      </c>
      <c r="C2" s="261"/>
      <c r="D2" s="261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45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58"/>
      <c r="C6" s="17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32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33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58"/>
      <c r="C6" s="17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32</v>
      </c>
      <c r="C2" s="256"/>
      <c r="D2" s="257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2:45" ht="135" customHeight="1" x14ac:dyDescent="0.25">
      <c r="B3" s="262" t="s">
        <v>33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32</v>
      </c>
      <c r="C2" s="201"/>
      <c r="D2" s="272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1:45" ht="156" customHeight="1" x14ac:dyDescent="0.25">
      <c r="B3" s="179" t="s">
        <v>33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70</v>
      </c>
      <c r="C4" s="271"/>
      <c r="E4" s="267" t="s">
        <v>74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7" t="s">
        <v>75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2025-09-12T18:52:38Z</dcterms:modified>
</cp:coreProperties>
</file>